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inas01\senkani\14 政治資金関係￥\02_選挙事務等報告例\R8\01_選挙人名簿登録者数（6月定時登録）\05_公開・プレスリリース\"/>
    </mc:Choice>
  </mc:AlternateContent>
  <xr:revisionPtr revIDLastSave="0" documentId="8_{39B42E73-941B-41C3-86E6-0CF0752E07E8}" xr6:coauthVersionLast="47" xr6:coauthVersionMax="47" xr10:uidLastSave="{00000000-0000-0000-0000-000000000000}"/>
  <bookViews>
    <workbookView xWindow="-120" yWindow="-120" windowWidth="20730" windowHeight="11040" xr2:uid="{4F22802D-1642-457F-AD3A-D3E10314CBE8}"/>
  </bookViews>
  <sheets>
    <sheet name="公表用" sheetId="1" r:id="rId1"/>
  </sheets>
  <definedNames>
    <definedName name="_xlnm._FilterDatabase" localSheetId="0" hidden="1">公表用!$A$3:$J$49</definedName>
    <definedName name="_xlnm.Print_Area" localSheetId="0">公表用!$A$1:$I$57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6" i="1" l="1"/>
  <c r="E56" i="1"/>
  <c r="G56" i="1" s="1"/>
  <c r="F55" i="1"/>
  <c r="E55" i="1"/>
  <c r="G55" i="1" s="1"/>
  <c r="F54" i="1"/>
  <c r="F57" i="1" s="1"/>
  <c r="E54" i="1"/>
  <c r="G54" i="1" s="1"/>
  <c r="G57" i="1" s="1"/>
  <c r="E52" i="1"/>
  <c r="B52" i="1"/>
  <c r="I34" i="1"/>
  <c r="I26" i="1"/>
  <c r="I18" i="1"/>
  <c r="I11" i="1"/>
  <c r="H10" i="1"/>
  <c r="I4" i="1" l="1"/>
  <c r="H4" i="1"/>
  <c r="H24" i="1"/>
  <c r="I24" i="1"/>
  <c r="I19" i="1"/>
  <c r="H19" i="1"/>
  <c r="I37" i="1"/>
  <c r="H37" i="1"/>
  <c r="H8" i="1"/>
  <c r="I8" i="1"/>
  <c r="H29" i="1"/>
  <c r="I29" i="1"/>
  <c r="C55" i="1"/>
  <c r="H21" i="1"/>
  <c r="I21" i="1"/>
  <c r="I30" i="1"/>
  <c r="H30" i="1"/>
  <c r="H15" i="1"/>
  <c r="I15" i="1"/>
  <c r="I33" i="1"/>
  <c r="H33" i="1"/>
  <c r="I9" i="1"/>
  <c r="H9" i="1"/>
  <c r="I42" i="1"/>
  <c r="H42" i="1"/>
  <c r="I44" i="1"/>
  <c r="H44" i="1"/>
  <c r="I6" i="1"/>
  <c r="H6" i="1"/>
  <c r="H13" i="1"/>
  <c r="I13" i="1"/>
  <c r="I27" i="1"/>
  <c r="H27" i="1"/>
  <c r="H40" i="1"/>
  <c r="I40" i="1"/>
  <c r="B56" i="1"/>
  <c r="D56" i="1" s="1"/>
  <c r="H7" i="1"/>
  <c r="I7" i="1"/>
  <c r="I28" i="1"/>
  <c r="H28" i="1"/>
  <c r="H32" i="1"/>
  <c r="I32" i="1"/>
  <c r="H5" i="1"/>
  <c r="I5" i="1"/>
  <c r="I12" i="1"/>
  <c r="H12" i="1"/>
  <c r="H16" i="1"/>
  <c r="I16" i="1"/>
  <c r="I22" i="1"/>
  <c r="H22" i="1"/>
  <c r="H45" i="1"/>
  <c r="I45" i="1"/>
  <c r="I14" i="1"/>
  <c r="H14" i="1"/>
  <c r="H31" i="1"/>
  <c r="I31" i="1"/>
  <c r="I36" i="1"/>
  <c r="H36" i="1"/>
  <c r="I41" i="1"/>
  <c r="H41" i="1"/>
  <c r="C56" i="1"/>
  <c r="H18" i="1"/>
  <c r="H26" i="1"/>
  <c r="H34" i="1"/>
  <c r="C54" i="1"/>
  <c r="C57" i="1" s="1"/>
  <c r="I10" i="1"/>
  <c r="E57" i="1"/>
  <c r="B55" i="1"/>
  <c r="D55" i="1" s="1"/>
  <c r="H11" i="1"/>
  <c r="B54" i="1"/>
  <c r="I56" i="1" l="1"/>
  <c r="H56" i="1"/>
  <c r="I43" i="1"/>
  <c r="H43" i="1"/>
  <c r="H48" i="1"/>
  <c r="I48" i="1"/>
  <c r="H47" i="1"/>
  <c r="I47" i="1"/>
  <c r="I46" i="1"/>
  <c r="H46" i="1"/>
  <c r="I25" i="1"/>
  <c r="H25" i="1"/>
  <c r="D54" i="1"/>
  <c r="B57" i="1"/>
  <c r="I55" i="1"/>
  <c r="H55" i="1"/>
  <c r="I35" i="1"/>
  <c r="H35" i="1"/>
  <c r="I20" i="1"/>
  <c r="H20" i="1"/>
  <c r="I39" i="1"/>
  <c r="H39" i="1"/>
  <c r="H23" i="1"/>
  <c r="I23" i="1"/>
  <c r="I38" i="1"/>
  <c r="H38" i="1"/>
  <c r="I17" i="1" l="1"/>
  <c r="H17" i="1"/>
  <c r="I54" i="1"/>
  <c r="H54" i="1"/>
  <c r="H57" i="1" s="1"/>
  <c r="D57" i="1"/>
  <c r="I57" i="1" s="1"/>
  <c r="I49" i="1"/>
  <c r="H49" i="1"/>
</calcChain>
</file>

<file path=xl/sharedStrings.xml><?xml version="1.0" encoding="utf-8"?>
<sst xmlns="http://schemas.openxmlformats.org/spreadsheetml/2006/main" count="122" uniqueCount="64">
  <si>
    <t>選挙人名簿登録者数（令和８年６月１日現在）</t>
    <phoneticPr fontId="4"/>
  </si>
  <si>
    <t>山形県選挙管理委員会事務局</t>
    <rPh sb="10" eb="13">
      <t>ジムキョク</t>
    </rPh>
    <phoneticPr fontId="4"/>
  </si>
  <si>
    <t>市町村名</t>
  </si>
  <si>
    <t>令和8.6.1</t>
    <rPh sb="0" eb="1">
      <t>レイ</t>
    </rPh>
    <rPh sb="1" eb="2">
      <t>ワ</t>
    </rPh>
    <phoneticPr fontId="4"/>
  </si>
  <si>
    <t>令和8.3.1</t>
    <rPh sb="0" eb="1">
      <t>レイ</t>
    </rPh>
    <rPh sb="1" eb="2">
      <t>ワ</t>
    </rPh>
    <phoneticPr fontId="4"/>
  </si>
  <si>
    <t>対前回比</t>
    <phoneticPr fontId="4"/>
  </si>
  <si>
    <t>男</t>
  </si>
  <si>
    <t>女</t>
  </si>
  <si>
    <t>計</t>
  </si>
  <si>
    <t>増減数</t>
  </si>
  <si>
    <t>増減率％</t>
  </si>
  <si>
    <t>選挙区</t>
    <rPh sb="0" eb="3">
      <t>センキョク</t>
    </rPh>
    <phoneticPr fontId="4"/>
  </si>
  <si>
    <t>山形市</t>
  </si>
  <si>
    <t>第１区</t>
  </si>
  <si>
    <t>米沢市</t>
  </si>
  <si>
    <t>第２区</t>
  </si>
  <si>
    <t>鶴岡市</t>
    <phoneticPr fontId="4"/>
  </si>
  <si>
    <t>第３区</t>
  </si>
  <si>
    <t>酒田市</t>
    <phoneticPr fontId="4"/>
  </si>
  <si>
    <t>新庄市</t>
  </si>
  <si>
    <t>寒河江市</t>
  </si>
  <si>
    <t>上山市</t>
  </si>
  <si>
    <t>村山市</t>
  </si>
  <si>
    <t>長井市</t>
  </si>
  <si>
    <t>天童市</t>
  </si>
  <si>
    <t>東根市</t>
  </si>
  <si>
    <t>尾花沢市</t>
  </si>
  <si>
    <t>南陽市</t>
  </si>
  <si>
    <t>市計</t>
  </si>
  <si>
    <t>－</t>
    <phoneticPr fontId="4"/>
  </si>
  <si>
    <t>山辺町</t>
  </si>
  <si>
    <t>中山町</t>
  </si>
  <si>
    <t>東村山郡計</t>
    <rPh sb="3" eb="4">
      <t>グン</t>
    </rPh>
    <phoneticPr fontId="4"/>
  </si>
  <si>
    <t>－</t>
  </si>
  <si>
    <t>河北町</t>
  </si>
  <si>
    <t>西川町</t>
  </si>
  <si>
    <t>朝日町</t>
  </si>
  <si>
    <t>大江町</t>
  </si>
  <si>
    <t>西村山郡計</t>
    <rPh sb="3" eb="4">
      <t>グン</t>
    </rPh>
    <phoneticPr fontId="4"/>
  </si>
  <si>
    <t>大石田町</t>
  </si>
  <si>
    <t>北村山郡計</t>
    <rPh sb="3" eb="4">
      <t>グン</t>
    </rPh>
    <phoneticPr fontId="4"/>
  </si>
  <si>
    <t>金山町</t>
  </si>
  <si>
    <t>最上町</t>
  </si>
  <si>
    <t>舟形町</t>
  </si>
  <si>
    <t>真室川町</t>
  </si>
  <si>
    <t>大蔵村</t>
  </si>
  <si>
    <t>鮭川村</t>
  </si>
  <si>
    <t>戸沢村</t>
  </si>
  <si>
    <t>最上郡計</t>
    <rPh sb="2" eb="3">
      <t>グン</t>
    </rPh>
    <phoneticPr fontId="4"/>
  </si>
  <si>
    <t>高畠町</t>
  </si>
  <si>
    <t>川西町</t>
  </si>
  <si>
    <t>東置賜郡計</t>
    <rPh sb="3" eb="4">
      <t>グン</t>
    </rPh>
    <phoneticPr fontId="4"/>
  </si>
  <si>
    <t>小国町</t>
  </si>
  <si>
    <t>白鷹町</t>
  </si>
  <si>
    <t>飯豊町</t>
  </si>
  <si>
    <t>西置賜郡計</t>
    <rPh sb="1" eb="2">
      <t>オ</t>
    </rPh>
    <rPh sb="2" eb="3">
      <t>タマワ</t>
    </rPh>
    <rPh sb="3" eb="4">
      <t>グン</t>
    </rPh>
    <rPh sb="4" eb="5">
      <t>ケイ</t>
    </rPh>
    <phoneticPr fontId="4"/>
  </si>
  <si>
    <t>三川町</t>
  </si>
  <si>
    <t>庄内町</t>
    <rPh sb="0" eb="3">
      <t>ショウナイマチ</t>
    </rPh>
    <phoneticPr fontId="4"/>
  </si>
  <si>
    <t>東田川郡計</t>
    <rPh sb="3" eb="4">
      <t>グン</t>
    </rPh>
    <phoneticPr fontId="4"/>
  </si>
  <si>
    <t>遊佐町</t>
  </si>
  <si>
    <t>飽海郡計</t>
    <rPh sb="2" eb="3">
      <t>グン</t>
    </rPh>
    <phoneticPr fontId="4"/>
  </si>
  <si>
    <t>郡計</t>
  </si>
  <si>
    <t>県計</t>
  </si>
  <si>
    <t>衆議院議員選挙小選挙区別登録者数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</si>
</sst>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7"/>
      <name val="ＭＳ 明朝"/>
      <family val="1"/>
      <charset val="128"/>
    </font>
    <font>
      <sz val="7"/>
      <name val="ＭＳ Ｐ明朝"/>
      <family val="1"/>
      <charset val="128"/>
    </font>
    <font>
      <sz val="14"/>
      <color indexed="12"/>
      <name val="ＭＳ 明朝"/>
      <family val="1"/>
      <charset val="128"/>
    </font>
    <font>
      <sz val="9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49992370372631"/>
        <bgColor indexed="64"/>
      </patternFill>
    </fill>
  </fills>
  <borders count="44">
    <border>
      <left/>
      <right/>
      <top/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/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medium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medium">
        <color theme="1"/>
      </right>
      <top style="thin">
        <color theme="1"/>
      </top>
      <bottom/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double">
        <color theme="1"/>
      </bottom>
      <diagonal/>
    </border>
    <border>
      <left/>
      <right style="thin">
        <color theme="1"/>
      </right>
      <top style="thin">
        <color theme="1"/>
      </top>
      <bottom style="double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double">
        <color theme="1"/>
      </bottom>
      <diagonal/>
    </border>
    <border>
      <left style="thin">
        <color theme="1"/>
      </left>
      <right/>
      <top style="thin">
        <color theme="1"/>
      </top>
      <bottom style="double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double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double">
        <color theme="1"/>
      </bottom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/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/>
      <top/>
      <bottom style="medium">
        <color theme="1"/>
      </bottom>
      <diagonal/>
    </border>
    <border>
      <left style="medium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 style="medium">
        <color theme="1"/>
      </right>
      <top/>
      <bottom style="medium">
        <color theme="1"/>
      </bottom>
      <diagonal/>
    </border>
    <border>
      <left style="thin">
        <color theme="1"/>
      </left>
      <right style="medium">
        <color theme="1"/>
      </right>
      <top style="double">
        <color theme="1"/>
      </top>
      <bottom style="medium">
        <color theme="1"/>
      </bottom>
      <diagonal/>
    </border>
  </borders>
  <cellStyleXfs count="1">
    <xf numFmtId="37" fontId="0" fillId="0" borderId="0"/>
  </cellStyleXfs>
  <cellXfs count="102">
    <xf numFmtId="37" fontId="0" fillId="0" borderId="0" xfId="0"/>
    <xf numFmtId="38" fontId="2" fillId="0" borderId="0" xfId="0" applyNumberFormat="1" applyFont="1" applyAlignment="1">
      <alignment vertical="center"/>
    </xf>
    <xf numFmtId="38" fontId="2" fillId="0" borderId="0" xfId="0" applyNumberFormat="1" applyFont="1" applyAlignment="1" applyProtection="1">
      <alignment vertical="center"/>
      <protection locked="0"/>
    </xf>
    <xf numFmtId="40" fontId="2" fillId="0" borderId="0" xfId="0" applyNumberFormat="1" applyFont="1" applyAlignment="1">
      <alignment horizontal="right" vertical="center"/>
    </xf>
    <xf numFmtId="38" fontId="2" fillId="0" borderId="0" xfId="0" applyNumberFormat="1" applyFont="1" applyAlignment="1">
      <alignment horizontal="center" vertical="center"/>
    </xf>
    <xf numFmtId="38" fontId="1" fillId="0" borderId="0" xfId="0" applyNumberFormat="1" applyFont="1" applyAlignment="1">
      <alignment vertical="center"/>
    </xf>
    <xf numFmtId="38" fontId="2" fillId="2" borderId="1" xfId="0" applyNumberFormat="1" applyFont="1" applyFill="1" applyBorder="1" applyAlignment="1">
      <alignment horizontal="center" vertical="center"/>
    </xf>
    <xf numFmtId="38" fontId="2" fillId="2" borderId="2" xfId="0" applyNumberFormat="1" applyFont="1" applyFill="1" applyBorder="1" applyAlignment="1">
      <alignment horizontal="center" vertical="center"/>
    </xf>
    <xf numFmtId="38" fontId="2" fillId="2" borderId="3" xfId="0" applyNumberFormat="1" applyFont="1" applyFill="1" applyBorder="1" applyAlignment="1">
      <alignment horizontal="center" vertical="center"/>
    </xf>
    <xf numFmtId="38" fontId="2" fillId="2" borderId="4" xfId="0" applyNumberFormat="1" applyFont="1" applyFill="1" applyBorder="1" applyAlignment="1">
      <alignment horizontal="center" vertical="center"/>
    </xf>
    <xf numFmtId="38" fontId="2" fillId="2" borderId="5" xfId="0" applyNumberFormat="1" applyFont="1" applyFill="1" applyBorder="1" applyAlignment="1">
      <alignment horizontal="center" vertical="center"/>
    </xf>
    <xf numFmtId="38" fontId="2" fillId="2" borderId="6" xfId="0" applyNumberFormat="1" applyFont="1" applyFill="1" applyBorder="1" applyAlignment="1">
      <alignment horizontal="center" vertical="center"/>
    </xf>
    <xf numFmtId="38" fontId="2" fillId="2" borderId="0" xfId="0" applyNumberFormat="1" applyFont="1" applyFill="1" applyAlignment="1">
      <alignment horizontal="center" vertical="center"/>
    </xf>
    <xf numFmtId="38" fontId="1" fillId="2" borderId="0" xfId="0" applyNumberFormat="1" applyFont="1" applyFill="1" applyAlignment="1">
      <alignment vertical="center"/>
    </xf>
    <xf numFmtId="38" fontId="2" fillId="2" borderId="7" xfId="0" applyNumberFormat="1" applyFont="1" applyFill="1" applyBorder="1" applyAlignment="1">
      <alignment horizontal="center" vertical="center"/>
    </xf>
    <xf numFmtId="38" fontId="2" fillId="2" borderId="8" xfId="0" applyNumberFormat="1" applyFont="1" applyFill="1" applyBorder="1" applyAlignment="1">
      <alignment horizontal="center" vertical="center"/>
    </xf>
    <xf numFmtId="38" fontId="2" fillId="2" borderId="9" xfId="0" applyNumberFormat="1" applyFont="1" applyFill="1" applyBorder="1" applyAlignment="1">
      <alignment horizontal="center" vertical="center"/>
    </xf>
    <xf numFmtId="38" fontId="2" fillId="2" borderId="10" xfId="0" applyNumberFormat="1" applyFont="1" applyFill="1" applyBorder="1" applyAlignment="1">
      <alignment horizontal="center" vertical="center"/>
    </xf>
    <xf numFmtId="38" fontId="2" fillId="2" borderId="11" xfId="0" applyNumberFormat="1" applyFont="1" applyFill="1" applyBorder="1" applyAlignment="1">
      <alignment horizontal="center" vertical="center"/>
    </xf>
    <xf numFmtId="38" fontId="2" fillId="2" borderId="12" xfId="0" applyNumberFormat="1" applyFont="1" applyFill="1" applyBorder="1" applyAlignment="1">
      <alignment horizontal="center" vertical="center"/>
    </xf>
    <xf numFmtId="40" fontId="2" fillId="2" borderId="12" xfId="0" applyNumberFormat="1" applyFont="1" applyFill="1" applyBorder="1" applyAlignment="1">
      <alignment horizontal="center" vertical="center"/>
    </xf>
    <xf numFmtId="38" fontId="2" fillId="0" borderId="1" xfId="0" applyNumberFormat="1" applyFont="1" applyBorder="1" applyAlignment="1">
      <alignment vertical="center"/>
    </xf>
    <xf numFmtId="38" fontId="5" fillId="0" borderId="2" xfId="0" applyNumberFormat="1" applyFont="1" applyBorder="1" applyAlignment="1" applyProtection="1">
      <alignment vertical="center"/>
      <protection locked="0"/>
    </xf>
    <xf numFmtId="38" fontId="5" fillId="0" borderId="3" xfId="0" applyNumberFormat="1" applyFont="1" applyBorder="1" applyAlignment="1" applyProtection="1">
      <alignment vertical="center"/>
      <protection locked="0"/>
    </xf>
    <xf numFmtId="38" fontId="2" fillId="0" borderId="4" xfId="0" applyNumberFormat="1" applyFont="1" applyBorder="1" applyAlignment="1">
      <alignment vertical="center"/>
    </xf>
    <xf numFmtId="38" fontId="5" fillId="0" borderId="5" xfId="0" applyNumberFormat="1" applyFont="1" applyBorder="1" applyAlignment="1" applyProtection="1">
      <alignment vertical="center"/>
      <protection locked="0"/>
    </xf>
    <xf numFmtId="38" fontId="2" fillId="0" borderId="6" xfId="0" applyNumberFormat="1" applyFont="1" applyBorder="1" applyAlignment="1">
      <alignment vertical="center"/>
    </xf>
    <xf numFmtId="38" fontId="2" fillId="0" borderId="2" xfId="0" applyNumberFormat="1" applyFont="1" applyBorder="1" applyAlignment="1">
      <alignment vertical="center"/>
    </xf>
    <xf numFmtId="40" fontId="2" fillId="0" borderId="6" xfId="0" applyNumberFormat="1" applyFont="1" applyBorder="1" applyAlignment="1">
      <alignment vertical="center"/>
    </xf>
    <xf numFmtId="38" fontId="2" fillId="0" borderId="13" xfId="0" applyNumberFormat="1" applyFont="1" applyBorder="1" applyAlignment="1">
      <alignment vertical="center"/>
    </xf>
    <xf numFmtId="38" fontId="5" fillId="0" borderId="14" xfId="0" applyNumberFormat="1" applyFont="1" applyBorder="1" applyAlignment="1" applyProtection="1">
      <alignment vertical="center"/>
      <protection locked="0"/>
    </xf>
    <xf numFmtId="38" fontId="5" fillId="0" borderId="15" xfId="0" applyNumberFormat="1" applyFont="1" applyBorder="1" applyAlignment="1" applyProtection="1">
      <alignment vertical="center"/>
      <protection locked="0"/>
    </xf>
    <xf numFmtId="38" fontId="2" fillId="0" borderId="16" xfId="0" applyNumberFormat="1" applyFont="1" applyBorder="1" applyAlignment="1">
      <alignment vertical="center"/>
    </xf>
    <xf numFmtId="38" fontId="5" fillId="0" borderId="17" xfId="0" applyNumberFormat="1" applyFont="1" applyBorder="1" applyAlignment="1" applyProtection="1">
      <alignment vertical="center"/>
      <protection locked="0"/>
    </xf>
    <xf numFmtId="38" fontId="2" fillId="0" borderId="18" xfId="0" applyNumberFormat="1" applyFont="1" applyBorder="1" applyAlignment="1">
      <alignment vertical="center"/>
    </xf>
    <xf numFmtId="38" fontId="2" fillId="0" borderId="14" xfId="0" applyNumberFormat="1" applyFont="1" applyBorder="1" applyAlignment="1">
      <alignment vertical="center"/>
    </xf>
    <xf numFmtId="40" fontId="2" fillId="0" borderId="18" xfId="0" applyNumberFormat="1" applyFont="1" applyBorder="1" applyAlignment="1">
      <alignment vertical="center"/>
    </xf>
    <xf numFmtId="38" fontId="2" fillId="3" borderId="0" xfId="0" applyNumberFormat="1" applyFont="1" applyFill="1" applyAlignment="1">
      <alignment horizontal="center" vertical="center"/>
    </xf>
    <xf numFmtId="38" fontId="1" fillId="3" borderId="0" xfId="0" applyNumberFormat="1" applyFont="1" applyFill="1" applyAlignment="1">
      <alignment vertical="center"/>
    </xf>
    <xf numFmtId="38" fontId="2" fillId="0" borderId="25" xfId="0" applyNumberFormat="1" applyFont="1" applyBorder="1" applyAlignment="1">
      <alignment vertical="center"/>
    </xf>
    <xf numFmtId="38" fontId="5" fillId="0" borderId="26" xfId="0" applyNumberFormat="1" applyFont="1" applyBorder="1" applyAlignment="1" applyProtection="1">
      <alignment vertical="center"/>
      <protection locked="0"/>
    </xf>
    <xf numFmtId="38" fontId="5" fillId="0" borderId="27" xfId="0" applyNumberFormat="1" applyFont="1" applyBorder="1" applyAlignment="1" applyProtection="1">
      <alignment vertical="center"/>
      <protection locked="0"/>
    </xf>
    <xf numFmtId="38" fontId="2" fillId="0" borderId="28" xfId="0" applyNumberFormat="1" applyFont="1" applyBorder="1" applyAlignment="1">
      <alignment vertical="center"/>
    </xf>
    <xf numFmtId="38" fontId="5" fillId="0" borderId="29" xfId="0" applyNumberFormat="1" applyFont="1" applyBorder="1" applyAlignment="1" applyProtection="1">
      <alignment vertical="center"/>
      <protection locked="0"/>
    </xf>
    <xf numFmtId="38" fontId="2" fillId="0" borderId="30" xfId="0" applyNumberFormat="1" applyFont="1" applyBorder="1" applyAlignment="1">
      <alignment vertical="center"/>
    </xf>
    <xf numFmtId="38" fontId="2" fillId="0" borderId="26" xfId="0" applyNumberFormat="1" applyFont="1" applyBorder="1" applyAlignment="1">
      <alignment vertical="center"/>
    </xf>
    <xf numFmtId="40" fontId="2" fillId="0" borderId="30" xfId="0" applyNumberFormat="1" applyFont="1" applyBorder="1" applyAlignment="1">
      <alignment vertical="center"/>
    </xf>
    <xf numFmtId="38" fontId="2" fillId="2" borderId="37" xfId="0" applyNumberFormat="1" applyFont="1" applyFill="1" applyBorder="1" applyAlignment="1">
      <alignment horizontal="right" vertical="center"/>
    </xf>
    <xf numFmtId="38" fontId="2" fillId="2" borderId="38" xfId="0" applyNumberFormat="1" applyFont="1" applyFill="1" applyBorder="1" applyAlignment="1">
      <alignment vertical="center"/>
    </xf>
    <xf numFmtId="38" fontId="2" fillId="2" borderId="39" xfId="0" applyNumberFormat="1" applyFont="1" applyFill="1" applyBorder="1" applyAlignment="1">
      <alignment vertical="center"/>
    </xf>
    <xf numFmtId="38" fontId="2" fillId="2" borderId="40" xfId="0" applyNumberFormat="1" applyFont="1" applyFill="1" applyBorder="1" applyAlignment="1">
      <alignment vertical="center"/>
    </xf>
    <xf numFmtId="38" fontId="2" fillId="2" borderId="41" xfId="0" applyNumberFormat="1" applyFont="1" applyFill="1" applyBorder="1" applyAlignment="1">
      <alignment vertical="center"/>
    </xf>
    <xf numFmtId="38" fontId="2" fillId="2" borderId="42" xfId="0" applyNumberFormat="1" applyFont="1" applyFill="1" applyBorder="1" applyAlignment="1">
      <alignment vertical="center"/>
    </xf>
    <xf numFmtId="40" fontId="2" fillId="2" borderId="43" xfId="0" applyNumberFormat="1" applyFont="1" applyFill="1" applyBorder="1" applyAlignment="1">
      <alignment vertical="center"/>
    </xf>
    <xf numFmtId="38" fontId="6" fillId="0" borderId="0" xfId="0" applyNumberFormat="1" applyFont="1" applyAlignment="1">
      <alignment vertical="center"/>
    </xf>
    <xf numFmtId="40" fontId="1" fillId="0" borderId="0" xfId="0" applyNumberFormat="1" applyFont="1" applyAlignment="1">
      <alignment vertical="center"/>
    </xf>
    <xf numFmtId="38" fontId="1" fillId="0" borderId="0" xfId="0" applyNumberFormat="1" applyFont="1" applyAlignment="1">
      <alignment horizontal="center" vertical="center"/>
    </xf>
    <xf numFmtId="40" fontId="2" fillId="0" borderId="0" xfId="0" applyNumberFormat="1" applyFont="1" applyAlignment="1">
      <alignment vertical="center"/>
    </xf>
    <xf numFmtId="38" fontId="2" fillId="2" borderId="19" xfId="0" applyNumberFormat="1" applyFont="1" applyFill="1" applyBorder="1" applyAlignment="1">
      <alignment horizontal="center" vertical="center"/>
    </xf>
    <xf numFmtId="38" fontId="2" fillId="2" borderId="20" xfId="0" applyNumberFormat="1" applyFont="1" applyFill="1" applyBorder="1" applyAlignment="1">
      <alignment horizontal="center" vertical="center"/>
    </xf>
    <xf numFmtId="38" fontId="2" fillId="2" borderId="21" xfId="0" applyNumberFormat="1" applyFont="1" applyFill="1" applyBorder="1" applyAlignment="1">
      <alignment horizontal="center" vertical="center"/>
    </xf>
    <xf numFmtId="38" fontId="2" fillId="2" borderId="22" xfId="0" applyNumberFormat="1" applyFont="1" applyFill="1" applyBorder="1" applyAlignment="1">
      <alignment horizontal="center" vertical="center"/>
    </xf>
    <xf numFmtId="38" fontId="2" fillId="2" borderId="23" xfId="0" applyNumberFormat="1" applyFont="1" applyFill="1" applyBorder="1" applyAlignment="1">
      <alignment horizontal="center" vertical="center"/>
    </xf>
    <xf numFmtId="38" fontId="2" fillId="2" borderId="24" xfId="0" applyNumberFormat="1" applyFont="1" applyFill="1" applyBorder="1" applyAlignment="1">
      <alignment horizontal="center" vertical="center"/>
    </xf>
    <xf numFmtId="40" fontId="2" fillId="2" borderId="24" xfId="0" applyNumberFormat="1" applyFont="1" applyFill="1" applyBorder="1" applyAlignment="1">
      <alignment horizontal="center" vertical="center"/>
    </xf>
    <xf numFmtId="38" fontId="2" fillId="0" borderId="25" xfId="0" applyNumberFormat="1" applyFont="1" applyBorder="1" applyAlignment="1">
      <alignment horizontal="center" vertical="center"/>
    </xf>
    <xf numFmtId="38" fontId="2" fillId="0" borderId="27" xfId="0" applyNumberFormat="1" applyFont="1" applyBorder="1" applyAlignment="1">
      <alignment vertical="center"/>
    </xf>
    <xf numFmtId="38" fontId="2" fillId="0" borderId="29" xfId="0" applyNumberFormat="1" applyFont="1" applyBorder="1" applyAlignment="1">
      <alignment vertical="center"/>
    </xf>
    <xf numFmtId="38" fontId="2" fillId="0" borderId="13" xfId="0" applyNumberFormat="1" applyFont="1" applyBorder="1" applyAlignment="1">
      <alignment horizontal="center" vertical="center"/>
    </xf>
    <xf numFmtId="38" fontId="2" fillId="0" borderId="15" xfId="0" applyNumberFormat="1" applyFont="1" applyBorder="1" applyAlignment="1">
      <alignment vertical="center"/>
    </xf>
    <xf numFmtId="38" fontId="2" fillId="0" borderId="17" xfId="0" applyNumberFormat="1" applyFont="1" applyBorder="1" applyAlignment="1">
      <alignment vertical="center"/>
    </xf>
    <xf numFmtId="38" fontId="2" fillId="0" borderId="31" xfId="0" applyNumberFormat="1" applyFont="1" applyBorder="1" applyAlignment="1">
      <alignment horizontal="center" vertical="center"/>
    </xf>
    <xf numFmtId="38" fontId="2" fillId="0" borderId="32" xfId="0" applyNumberFormat="1" applyFont="1" applyBorder="1" applyAlignment="1">
      <alignment vertical="center"/>
    </xf>
    <xf numFmtId="38" fontId="2" fillId="0" borderId="33" xfId="0" applyNumberFormat="1" applyFont="1" applyBorder="1" applyAlignment="1">
      <alignment vertical="center"/>
    </xf>
    <xf numFmtId="38" fontId="2" fillId="0" borderId="34" xfId="0" applyNumberFormat="1" applyFont="1" applyBorder="1" applyAlignment="1">
      <alignment vertical="center"/>
    </xf>
    <xf numFmtId="38" fontId="2" fillId="0" borderId="35" xfId="0" applyNumberFormat="1" applyFont="1" applyBorder="1" applyAlignment="1">
      <alignment vertical="center"/>
    </xf>
    <xf numFmtId="38" fontId="2" fillId="0" borderId="36" xfId="0" applyNumberFormat="1" applyFont="1" applyBorder="1" applyAlignment="1">
      <alignment vertical="center"/>
    </xf>
    <xf numFmtId="40" fontId="2" fillId="0" borderId="36" xfId="0" applyNumberFormat="1" applyFont="1" applyBorder="1" applyAlignment="1">
      <alignment vertical="center"/>
    </xf>
    <xf numFmtId="38" fontId="2" fillId="2" borderId="37" xfId="0" applyNumberFormat="1" applyFont="1" applyFill="1" applyBorder="1" applyAlignment="1">
      <alignment horizontal="center" vertical="center"/>
    </xf>
    <xf numFmtId="40" fontId="2" fillId="2" borderId="42" xfId="0" applyNumberFormat="1" applyFont="1" applyFill="1" applyBorder="1" applyAlignment="1">
      <alignment vertical="center"/>
    </xf>
    <xf numFmtId="38" fontId="2" fillId="0" borderId="0" xfId="0" applyNumberFormat="1" applyFont="1" applyAlignment="1">
      <alignment horizontal="left" vertical="center"/>
    </xf>
    <xf numFmtId="38" fontId="2" fillId="4" borderId="19" xfId="0" applyNumberFormat="1" applyFont="1" applyFill="1" applyBorder="1" applyAlignment="1">
      <alignment horizontal="right" vertical="center"/>
    </xf>
    <xf numFmtId="38" fontId="2" fillId="4" borderId="20" xfId="0" applyNumberFormat="1" applyFont="1" applyFill="1" applyBorder="1" applyAlignment="1">
      <alignment vertical="center"/>
    </xf>
    <xf numFmtId="38" fontId="2" fillId="4" borderId="21" xfId="0" applyNumberFormat="1" applyFont="1" applyFill="1" applyBorder="1" applyAlignment="1">
      <alignment vertical="center"/>
    </xf>
    <xf numFmtId="38" fontId="2" fillId="4" borderId="22" xfId="0" applyNumberFormat="1" applyFont="1" applyFill="1" applyBorder="1" applyAlignment="1">
      <alignment vertical="center"/>
    </xf>
    <xf numFmtId="38" fontId="2" fillId="4" borderId="23" xfId="0" applyNumberFormat="1" applyFont="1" applyFill="1" applyBorder="1" applyAlignment="1">
      <alignment vertical="center"/>
    </xf>
    <xf numFmtId="38" fontId="2" fillId="4" borderId="24" xfId="0" applyNumberFormat="1" applyFont="1" applyFill="1" applyBorder="1" applyAlignment="1">
      <alignment vertical="center"/>
    </xf>
    <xf numFmtId="40" fontId="2" fillId="4" borderId="24" xfId="0" applyNumberFormat="1" applyFont="1" applyFill="1" applyBorder="1" applyAlignment="1">
      <alignment vertical="center"/>
    </xf>
    <xf numFmtId="38" fontId="2" fillId="4" borderId="13" xfId="0" applyNumberFormat="1" applyFont="1" applyFill="1" applyBorder="1" applyAlignment="1">
      <alignment horizontal="right" vertical="center"/>
    </xf>
    <xf numFmtId="38" fontId="2" fillId="4" borderId="14" xfId="0" applyNumberFormat="1" applyFont="1" applyFill="1" applyBorder="1" applyAlignment="1">
      <alignment vertical="center"/>
    </xf>
    <xf numFmtId="38" fontId="2" fillId="4" borderId="15" xfId="0" applyNumberFormat="1" applyFont="1" applyFill="1" applyBorder="1" applyAlignment="1">
      <alignment vertical="center"/>
    </xf>
    <xf numFmtId="38" fontId="2" fillId="4" borderId="16" xfId="0" applyNumberFormat="1" applyFont="1" applyFill="1" applyBorder="1" applyAlignment="1">
      <alignment vertical="center"/>
    </xf>
    <xf numFmtId="38" fontId="2" fillId="4" borderId="17" xfId="0" applyNumberFormat="1" applyFont="1" applyFill="1" applyBorder="1" applyAlignment="1">
      <alignment vertical="center"/>
    </xf>
    <xf numFmtId="38" fontId="2" fillId="4" borderId="18" xfId="0" applyNumberFormat="1" applyFont="1" applyFill="1" applyBorder="1" applyAlignment="1">
      <alignment vertical="center"/>
    </xf>
    <xf numFmtId="40" fontId="2" fillId="4" borderId="18" xfId="0" applyNumberFormat="1" applyFont="1" applyFill="1" applyBorder="1" applyAlignment="1">
      <alignment vertical="center"/>
    </xf>
    <xf numFmtId="38" fontId="2" fillId="4" borderId="31" xfId="0" applyNumberFormat="1" applyFont="1" applyFill="1" applyBorder="1" applyAlignment="1">
      <alignment horizontal="right" vertical="center"/>
    </xf>
    <xf numFmtId="38" fontId="2" fillId="4" borderId="32" xfId="0" applyNumberFormat="1" applyFont="1" applyFill="1" applyBorder="1" applyAlignment="1">
      <alignment vertical="center"/>
    </xf>
    <xf numFmtId="38" fontId="2" fillId="4" borderId="33" xfId="0" applyNumberFormat="1" applyFont="1" applyFill="1" applyBorder="1" applyAlignment="1">
      <alignment vertical="center"/>
    </xf>
    <xf numFmtId="38" fontId="2" fillId="4" borderId="34" xfId="0" applyNumberFormat="1" applyFont="1" applyFill="1" applyBorder="1" applyAlignment="1">
      <alignment vertical="center"/>
    </xf>
    <xf numFmtId="38" fontId="2" fillId="4" borderId="35" xfId="0" applyNumberFormat="1" applyFont="1" applyFill="1" applyBorder="1" applyAlignment="1">
      <alignment vertical="center"/>
    </xf>
    <xf numFmtId="38" fontId="2" fillId="4" borderId="36" xfId="0" applyNumberFormat="1" applyFont="1" applyFill="1" applyBorder="1" applyAlignment="1">
      <alignment vertical="center"/>
    </xf>
    <xf numFmtId="40" fontId="2" fillId="4" borderId="36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C3541-ED6A-4922-A116-3E6836557B80}">
  <sheetPr transitionEvaluation="1" codeName="Sheet2">
    <pageSetUpPr fitToPage="1"/>
  </sheetPr>
  <dimension ref="A1:J60"/>
  <sheetViews>
    <sheetView tabSelected="1" defaultGridColor="0" view="pageBreakPreview" colorId="22" zoomScale="80" zoomScaleNormal="70" zoomScaleSheetLayoutView="80" workbookViewId="0">
      <pane ySplit="3" topLeftCell="A4" activePane="bottomLeft" state="frozen"/>
      <selection pane="bottomLeft" activeCell="C47" sqref="C47"/>
    </sheetView>
  </sheetViews>
  <sheetFormatPr defaultColWidth="10.69921875" defaultRowHeight="21" customHeight="1" x14ac:dyDescent="0.2"/>
  <cols>
    <col min="1" max="6" width="10.69921875" style="5" customWidth="1"/>
    <col min="7" max="7" width="10.69921875" style="1" customWidth="1"/>
    <col min="8" max="8" width="10.69921875" style="5" customWidth="1"/>
    <col min="9" max="9" width="10.69921875" style="55" customWidth="1"/>
    <col min="10" max="10" width="10.69921875" style="56" customWidth="1"/>
    <col min="11" max="16384" width="10.69921875" style="5"/>
  </cols>
  <sheetData>
    <row r="1" spans="1:10" ht="21" customHeight="1" thickBot="1" x14ac:dyDescent="0.25">
      <c r="A1" s="1" t="s">
        <v>0</v>
      </c>
      <c r="B1" s="1"/>
      <c r="C1" s="1"/>
      <c r="D1" s="1"/>
      <c r="E1" s="1"/>
      <c r="F1" s="1"/>
      <c r="G1" s="2"/>
      <c r="H1" s="1"/>
      <c r="I1" s="3" t="s">
        <v>1</v>
      </c>
      <c r="J1" s="4"/>
    </row>
    <row r="2" spans="1:10" s="13" customFormat="1" ht="21" customHeight="1" x14ac:dyDescent="0.2">
      <c r="A2" s="6" t="s">
        <v>2</v>
      </c>
      <c r="B2" s="7" t="s">
        <v>3</v>
      </c>
      <c r="C2" s="8"/>
      <c r="D2" s="9"/>
      <c r="E2" s="10" t="s">
        <v>4</v>
      </c>
      <c r="F2" s="8"/>
      <c r="G2" s="11"/>
      <c r="H2" s="7" t="s">
        <v>5</v>
      </c>
      <c r="I2" s="11"/>
      <c r="J2" s="12"/>
    </row>
    <row r="3" spans="1:10" s="13" customFormat="1" ht="21" customHeight="1" thickBot="1" x14ac:dyDescent="0.25">
      <c r="A3" s="14"/>
      <c r="B3" s="15" t="s">
        <v>6</v>
      </c>
      <c r="C3" s="16" t="s">
        <v>7</v>
      </c>
      <c r="D3" s="17" t="s">
        <v>8</v>
      </c>
      <c r="E3" s="18" t="s">
        <v>6</v>
      </c>
      <c r="F3" s="16" t="s">
        <v>7</v>
      </c>
      <c r="G3" s="19" t="s">
        <v>8</v>
      </c>
      <c r="H3" s="15" t="s">
        <v>9</v>
      </c>
      <c r="I3" s="20" t="s">
        <v>10</v>
      </c>
      <c r="J3" s="12" t="s">
        <v>11</v>
      </c>
    </row>
    <row r="4" spans="1:10" ht="21" customHeight="1" x14ac:dyDescent="0.2">
      <c r="A4" s="21" t="s">
        <v>12</v>
      </c>
      <c r="B4" s="22">
        <v>94266</v>
      </c>
      <c r="C4" s="23">
        <v>105058</v>
      </c>
      <c r="D4" s="24">
        <v>199324</v>
      </c>
      <c r="E4" s="25">
        <v>94387</v>
      </c>
      <c r="F4" s="23">
        <v>105169</v>
      </c>
      <c r="G4" s="26">
        <v>199556</v>
      </c>
      <c r="H4" s="27">
        <f>D4-G4</f>
        <v>-232</v>
      </c>
      <c r="I4" s="28">
        <f>D4/G4*100-100</f>
        <v>-0.11625809296637613</v>
      </c>
      <c r="J4" s="4" t="s">
        <v>13</v>
      </c>
    </row>
    <row r="5" spans="1:10" ht="21" customHeight="1" x14ac:dyDescent="0.2">
      <c r="A5" s="29" t="s">
        <v>14</v>
      </c>
      <c r="B5" s="30">
        <v>30748</v>
      </c>
      <c r="C5" s="31">
        <v>32115</v>
      </c>
      <c r="D5" s="32">
        <v>62863</v>
      </c>
      <c r="E5" s="33">
        <v>30793</v>
      </c>
      <c r="F5" s="31">
        <v>32178</v>
      </c>
      <c r="G5" s="34">
        <v>62971</v>
      </c>
      <c r="H5" s="35">
        <f t="shared" ref="H5:H48" si="0">D5-G5</f>
        <v>-108</v>
      </c>
      <c r="I5" s="36">
        <f>D5/G5*100-100</f>
        <v>-0.17150751933429831</v>
      </c>
      <c r="J5" s="4" t="s">
        <v>15</v>
      </c>
    </row>
    <row r="6" spans="1:10" ht="21" customHeight="1" x14ac:dyDescent="0.2">
      <c r="A6" s="29" t="s">
        <v>16</v>
      </c>
      <c r="B6" s="30">
        <v>47402</v>
      </c>
      <c r="C6" s="31">
        <v>51511</v>
      </c>
      <c r="D6" s="32">
        <v>98913</v>
      </c>
      <c r="E6" s="33">
        <v>47502</v>
      </c>
      <c r="F6" s="31">
        <v>51672</v>
      </c>
      <c r="G6" s="34">
        <v>99174</v>
      </c>
      <c r="H6" s="35">
        <f t="shared" si="0"/>
        <v>-261</v>
      </c>
      <c r="I6" s="36">
        <f t="shared" ref="I6:I49" si="1">D6/G6*100-100</f>
        <v>-0.26317381571783471</v>
      </c>
      <c r="J6" s="4" t="s">
        <v>17</v>
      </c>
    </row>
    <row r="7" spans="1:10" ht="21" customHeight="1" x14ac:dyDescent="0.2">
      <c r="A7" s="29" t="s">
        <v>18</v>
      </c>
      <c r="B7" s="30">
        <v>38501</v>
      </c>
      <c r="C7" s="31">
        <v>42066</v>
      </c>
      <c r="D7" s="32">
        <v>80567</v>
      </c>
      <c r="E7" s="33">
        <v>38604</v>
      </c>
      <c r="F7" s="31">
        <v>42187</v>
      </c>
      <c r="G7" s="34">
        <v>80791</v>
      </c>
      <c r="H7" s="35">
        <f t="shared" si="0"/>
        <v>-224</v>
      </c>
      <c r="I7" s="36">
        <f t="shared" si="1"/>
        <v>-0.27725860553773884</v>
      </c>
      <c r="J7" s="4" t="s">
        <v>17</v>
      </c>
    </row>
    <row r="8" spans="1:10" ht="21" customHeight="1" x14ac:dyDescent="0.2">
      <c r="A8" s="29" t="s">
        <v>19</v>
      </c>
      <c r="B8" s="30">
        <v>12976</v>
      </c>
      <c r="C8" s="31">
        <v>14202</v>
      </c>
      <c r="D8" s="32">
        <v>27178</v>
      </c>
      <c r="E8" s="33">
        <v>13030</v>
      </c>
      <c r="F8" s="31">
        <v>14256</v>
      </c>
      <c r="G8" s="34">
        <v>27286</v>
      </c>
      <c r="H8" s="35">
        <f t="shared" si="0"/>
        <v>-108</v>
      </c>
      <c r="I8" s="36">
        <f t="shared" si="1"/>
        <v>-0.39580737374477337</v>
      </c>
      <c r="J8" s="4" t="s">
        <v>17</v>
      </c>
    </row>
    <row r="9" spans="1:10" ht="21" customHeight="1" x14ac:dyDescent="0.2">
      <c r="A9" s="29" t="s">
        <v>20</v>
      </c>
      <c r="B9" s="30">
        <v>15925</v>
      </c>
      <c r="C9" s="31">
        <v>16676</v>
      </c>
      <c r="D9" s="32">
        <v>32601</v>
      </c>
      <c r="E9" s="33">
        <v>15945</v>
      </c>
      <c r="F9" s="31">
        <v>16731</v>
      </c>
      <c r="G9" s="34">
        <v>32676</v>
      </c>
      <c r="H9" s="35">
        <f t="shared" si="0"/>
        <v>-75</v>
      </c>
      <c r="I9" s="36">
        <f t="shared" si="1"/>
        <v>-0.22952625780389724</v>
      </c>
      <c r="J9" s="4" t="s">
        <v>15</v>
      </c>
    </row>
    <row r="10" spans="1:10" ht="21" customHeight="1" x14ac:dyDescent="0.2">
      <c r="A10" s="29" t="s">
        <v>21</v>
      </c>
      <c r="B10" s="30">
        <v>11379</v>
      </c>
      <c r="C10" s="31">
        <v>12397</v>
      </c>
      <c r="D10" s="32">
        <v>23776</v>
      </c>
      <c r="E10" s="33">
        <v>11438</v>
      </c>
      <c r="F10" s="31">
        <v>12460</v>
      </c>
      <c r="G10" s="34">
        <v>23898</v>
      </c>
      <c r="H10" s="35">
        <f t="shared" si="0"/>
        <v>-122</v>
      </c>
      <c r="I10" s="36">
        <f t="shared" si="1"/>
        <v>-0.51050297095991937</v>
      </c>
      <c r="J10" s="4" t="s">
        <v>13</v>
      </c>
    </row>
    <row r="11" spans="1:10" ht="21" customHeight="1" x14ac:dyDescent="0.2">
      <c r="A11" s="29" t="s">
        <v>22</v>
      </c>
      <c r="B11" s="30">
        <v>9007</v>
      </c>
      <c r="C11" s="31">
        <v>9259</v>
      </c>
      <c r="D11" s="32">
        <v>18266</v>
      </c>
      <c r="E11" s="33">
        <v>9042</v>
      </c>
      <c r="F11" s="31">
        <v>9311</v>
      </c>
      <c r="G11" s="34">
        <v>18353</v>
      </c>
      <c r="H11" s="35">
        <f t="shared" si="0"/>
        <v>-87</v>
      </c>
      <c r="I11" s="36">
        <f t="shared" si="1"/>
        <v>-0.47403694218928649</v>
      </c>
      <c r="J11" s="4" t="s">
        <v>15</v>
      </c>
    </row>
    <row r="12" spans="1:10" ht="21" customHeight="1" x14ac:dyDescent="0.2">
      <c r="A12" s="29" t="s">
        <v>23</v>
      </c>
      <c r="B12" s="30">
        <v>9921</v>
      </c>
      <c r="C12" s="31">
        <v>10513</v>
      </c>
      <c r="D12" s="32">
        <v>20434</v>
      </c>
      <c r="E12" s="33">
        <v>9957</v>
      </c>
      <c r="F12" s="31">
        <v>10566</v>
      </c>
      <c r="G12" s="34">
        <v>20523</v>
      </c>
      <c r="H12" s="35">
        <f t="shared" si="0"/>
        <v>-89</v>
      </c>
      <c r="I12" s="36">
        <f t="shared" si="1"/>
        <v>-0.43365979632606866</v>
      </c>
      <c r="J12" s="4" t="s">
        <v>15</v>
      </c>
    </row>
    <row r="13" spans="1:10" ht="21" customHeight="1" x14ac:dyDescent="0.2">
      <c r="A13" s="29" t="s">
        <v>24</v>
      </c>
      <c r="B13" s="30">
        <v>24162</v>
      </c>
      <c r="C13" s="31">
        <v>25819</v>
      </c>
      <c r="D13" s="32">
        <v>49981</v>
      </c>
      <c r="E13" s="33">
        <v>24196</v>
      </c>
      <c r="F13" s="31">
        <v>25849</v>
      </c>
      <c r="G13" s="34">
        <v>50045</v>
      </c>
      <c r="H13" s="35">
        <f t="shared" si="0"/>
        <v>-64</v>
      </c>
      <c r="I13" s="36">
        <f t="shared" si="1"/>
        <v>-0.12788490358677507</v>
      </c>
      <c r="J13" s="4" t="s">
        <v>13</v>
      </c>
    </row>
    <row r="14" spans="1:10" ht="21" customHeight="1" x14ac:dyDescent="0.2">
      <c r="A14" s="29" t="s">
        <v>25</v>
      </c>
      <c r="B14" s="30">
        <v>19473</v>
      </c>
      <c r="C14" s="31">
        <v>20108</v>
      </c>
      <c r="D14" s="32">
        <v>39581</v>
      </c>
      <c r="E14" s="33">
        <v>19435</v>
      </c>
      <c r="F14" s="31">
        <v>20101</v>
      </c>
      <c r="G14" s="34">
        <v>39536</v>
      </c>
      <c r="H14" s="35">
        <f>D14-G14</f>
        <v>45</v>
      </c>
      <c r="I14" s="36">
        <f>D14/G14*100-100</f>
        <v>0.11382031566166972</v>
      </c>
      <c r="J14" s="4" t="s">
        <v>15</v>
      </c>
    </row>
    <row r="15" spans="1:10" ht="21" customHeight="1" x14ac:dyDescent="0.2">
      <c r="A15" s="29" t="s">
        <v>26</v>
      </c>
      <c r="B15" s="30">
        <v>5778</v>
      </c>
      <c r="C15" s="31">
        <v>5817</v>
      </c>
      <c r="D15" s="32">
        <v>11595</v>
      </c>
      <c r="E15" s="33">
        <v>5809</v>
      </c>
      <c r="F15" s="31">
        <v>5847</v>
      </c>
      <c r="G15" s="34">
        <v>11656</v>
      </c>
      <c r="H15" s="35">
        <f t="shared" si="0"/>
        <v>-61</v>
      </c>
      <c r="I15" s="36">
        <f t="shared" si="1"/>
        <v>-0.5233356211393243</v>
      </c>
      <c r="J15" s="4" t="s">
        <v>15</v>
      </c>
    </row>
    <row r="16" spans="1:10" ht="21" customHeight="1" x14ac:dyDescent="0.2">
      <c r="A16" s="29" t="s">
        <v>27</v>
      </c>
      <c r="B16" s="30">
        <v>11782</v>
      </c>
      <c r="C16" s="31">
        <v>12686</v>
      </c>
      <c r="D16" s="32">
        <v>24468</v>
      </c>
      <c r="E16" s="33">
        <v>11831</v>
      </c>
      <c r="F16" s="31">
        <v>12699</v>
      </c>
      <c r="G16" s="34">
        <v>24530</v>
      </c>
      <c r="H16" s="35">
        <f t="shared" si="0"/>
        <v>-62</v>
      </c>
      <c r="I16" s="36">
        <f t="shared" si="1"/>
        <v>-0.25275173257236361</v>
      </c>
      <c r="J16" s="4" t="s">
        <v>15</v>
      </c>
    </row>
    <row r="17" spans="1:10" s="38" customFormat="1" ht="21" customHeight="1" thickBot="1" x14ac:dyDescent="0.25">
      <c r="A17" s="81" t="s">
        <v>28</v>
      </c>
      <c r="B17" s="82">
        <v>331320</v>
      </c>
      <c r="C17" s="83">
        <v>358227</v>
      </c>
      <c r="D17" s="84">
        <v>689547</v>
      </c>
      <c r="E17" s="85">
        <v>331969</v>
      </c>
      <c r="F17" s="83">
        <v>359026</v>
      </c>
      <c r="G17" s="86">
        <v>690995</v>
      </c>
      <c r="H17" s="82">
        <f t="shared" si="0"/>
        <v>-1448</v>
      </c>
      <c r="I17" s="87">
        <f t="shared" si="1"/>
        <v>-0.20955289112077935</v>
      </c>
      <c r="J17" s="37" t="s">
        <v>29</v>
      </c>
    </row>
    <row r="18" spans="1:10" ht="21" customHeight="1" x14ac:dyDescent="0.2">
      <c r="A18" s="39" t="s">
        <v>30</v>
      </c>
      <c r="B18" s="40">
        <v>5482</v>
      </c>
      <c r="C18" s="41">
        <v>5776</v>
      </c>
      <c r="D18" s="42">
        <v>11258</v>
      </c>
      <c r="E18" s="43">
        <v>5497</v>
      </c>
      <c r="F18" s="41">
        <v>5796</v>
      </c>
      <c r="G18" s="44">
        <v>11293</v>
      </c>
      <c r="H18" s="45">
        <f t="shared" si="0"/>
        <v>-35</v>
      </c>
      <c r="I18" s="46">
        <f t="shared" si="1"/>
        <v>-0.30992650314354364</v>
      </c>
      <c r="J18" s="4" t="s">
        <v>13</v>
      </c>
    </row>
    <row r="19" spans="1:10" ht="21" customHeight="1" x14ac:dyDescent="0.2">
      <c r="A19" s="29" t="s">
        <v>31</v>
      </c>
      <c r="B19" s="30">
        <v>4354</v>
      </c>
      <c r="C19" s="31">
        <v>4572</v>
      </c>
      <c r="D19" s="32">
        <v>8926</v>
      </c>
      <c r="E19" s="33">
        <v>4369</v>
      </c>
      <c r="F19" s="31">
        <v>4583</v>
      </c>
      <c r="G19" s="34">
        <v>8952</v>
      </c>
      <c r="H19" s="35">
        <f t="shared" si="0"/>
        <v>-26</v>
      </c>
      <c r="I19" s="36">
        <f t="shared" si="1"/>
        <v>-0.29043789097407569</v>
      </c>
      <c r="J19" s="4" t="s">
        <v>13</v>
      </c>
    </row>
    <row r="20" spans="1:10" s="38" customFormat="1" ht="21" customHeight="1" x14ac:dyDescent="0.2">
      <c r="A20" s="88" t="s">
        <v>32</v>
      </c>
      <c r="B20" s="89">
        <v>9836</v>
      </c>
      <c r="C20" s="90">
        <v>10348</v>
      </c>
      <c r="D20" s="91">
        <v>20184</v>
      </c>
      <c r="E20" s="92">
        <v>9866</v>
      </c>
      <c r="F20" s="90">
        <v>10379</v>
      </c>
      <c r="G20" s="93">
        <v>20245</v>
      </c>
      <c r="H20" s="89">
        <f t="shared" si="0"/>
        <v>-61</v>
      </c>
      <c r="I20" s="94">
        <f t="shared" si="1"/>
        <v>-0.30130896517658812</v>
      </c>
      <c r="J20" s="37" t="s">
        <v>33</v>
      </c>
    </row>
    <row r="21" spans="1:10" ht="21" customHeight="1" x14ac:dyDescent="0.2">
      <c r="A21" s="29" t="s">
        <v>34</v>
      </c>
      <c r="B21" s="30">
        <v>6935</v>
      </c>
      <c r="C21" s="31">
        <v>7259</v>
      </c>
      <c r="D21" s="32">
        <v>14194</v>
      </c>
      <c r="E21" s="33">
        <v>6970</v>
      </c>
      <c r="F21" s="31">
        <v>7297</v>
      </c>
      <c r="G21" s="34">
        <v>14267</v>
      </c>
      <c r="H21" s="35">
        <f t="shared" si="0"/>
        <v>-73</v>
      </c>
      <c r="I21" s="36">
        <f t="shared" si="1"/>
        <v>-0.51167028807738291</v>
      </c>
      <c r="J21" s="4" t="s">
        <v>15</v>
      </c>
    </row>
    <row r="22" spans="1:10" ht="21" customHeight="1" x14ac:dyDescent="0.2">
      <c r="A22" s="29" t="s">
        <v>35</v>
      </c>
      <c r="B22" s="30">
        <v>1912</v>
      </c>
      <c r="C22" s="31">
        <v>1988</v>
      </c>
      <c r="D22" s="32">
        <v>3900</v>
      </c>
      <c r="E22" s="33">
        <v>1930</v>
      </c>
      <c r="F22" s="31">
        <v>1998</v>
      </c>
      <c r="G22" s="34">
        <v>3928</v>
      </c>
      <c r="H22" s="35">
        <f t="shared" si="0"/>
        <v>-28</v>
      </c>
      <c r="I22" s="36">
        <f t="shared" si="1"/>
        <v>-0.71283095723013901</v>
      </c>
      <c r="J22" s="4" t="s">
        <v>15</v>
      </c>
    </row>
    <row r="23" spans="1:10" ht="21" customHeight="1" x14ac:dyDescent="0.2">
      <c r="A23" s="29" t="s">
        <v>36</v>
      </c>
      <c r="B23" s="30">
        <v>2516</v>
      </c>
      <c r="C23" s="31">
        <v>2491</v>
      </c>
      <c r="D23" s="32">
        <v>5007</v>
      </c>
      <c r="E23" s="33">
        <v>2528</v>
      </c>
      <c r="F23" s="31">
        <v>2504</v>
      </c>
      <c r="G23" s="34">
        <v>5032</v>
      </c>
      <c r="H23" s="35">
        <f t="shared" si="0"/>
        <v>-25</v>
      </c>
      <c r="I23" s="36">
        <f>D23/G23*100-100</f>
        <v>-0.49682034976153489</v>
      </c>
      <c r="J23" s="4" t="s">
        <v>15</v>
      </c>
    </row>
    <row r="24" spans="1:10" ht="21" customHeight="1" x14ac:dyDescent="0.2">
      <c r="A24" s="29" t="s">
        <v>37</v>
      </c>
      <c r="B24" s="30">
        <v>2970</v>
      </c>
      <c r="C24" s="31">
        <v>3012</v>
      </c>
      <c r="D24" s="32">
        <v>5982</v>
      </c>
      <c r="E24" s="33">
        <v>2975</v>
      </c>
      <c r="F24" s="31">
        <v>3033</v>
      </c>
      <c r="G24" s="34">
        <v>6008</v>
      </c>
      <c r="H24" s="35">
        <f t="shared" si="0"/>
        <v>-26</v>
      </c>
      <c r="I24" s="36">
        <f t="shared" si="1"/>
        <v>-0.43275632490012583</v>
      </c>
      <c r="J24" s="4" t="s">
        <v>15</v>
      </c>
    </row>
    <row r="25" spans="1:10" s="38" customFormat="1" ht="21" customHeight="1" x14ac:dyDescent="0.2">
      <c r="A25" s="88" t="s">
        <v>38</v>
      </c>
      <c r="B25" s="89">
        <v>14333</v>
      </c>
      <c r="C25" s="90">
        <v>14750</v>
      </c>
      <c r="D25" s="91">
        <v>29083</v>
      </c>
      <c r="E25" s="92">
        <v>14403</v>
      </c>
      <c r="F25" s="90">
        <v>14832</v>
      </c>
      <c r="G25" s="93">
        <v>29235</v>
      </c>
      <c r="H25" s="89">
        <f t="shared" si="0"/>
        <v>-152</v>
      </c>
      <c r="I25" s="94">
        <f t="shared" si="1"/>
        <v>-0.51992474773388153</v>
      </c>
      <c r="J25" s="37" t="s">
        <v>33</v>
      </c>
    </row>
    <row r="26" spans="1:10" ht="21" customHeight="1" x14ac:dyDescent="0.2">
      <c r="A26" s="29" t="s">
        <v>39</v>
      </c>
      <c r="B26" s="30">
        <v>2560</v>
      </c>
      <c r="C26" s="31">
        <v>2533</v>
      </c>
      <c r="D26" s="32">
        <v>5093</v>
      </c>
      <c r="E26" s="33">
        <v>2557</v>
      </c>
      <c r="F26" s="31">
        <v>2552</v>
      </c>
      <c r="G26" s="34">
        <v>5109</v>
      </c>
      <c r="H26" s="35">
        <f t="shared" si="0"/>
        <v>-16</v>
      </c>
      <c r="I26" s="36">
        <f t="shared" si="1"/>
        <v>-0.3131728322567966</v>
      </c>
      <c r="J26" s="4" t="s">
        <v>15</v>
      </c>
    </row>
    <row r="27" spans="1:10" s="38" customFormat="1" ht="21" customHeight="1" x14ac:dyDescent="0.2">
      <c r="A27" s="88" t="s">
        <v>40</v>
      </c>
      <c r="B27" s="89">
        <v>2560</v>
      </c>
      <c r="C27" s="90">
        <v>2533</v>
      </c>
      <c r="D27" s="91">
        <v>5093</v>
      </c>
      <c r="E27" s="92">
        <v>2557</v>
      </c>
      <c r="F27" s="90">
        <v>2552</v>
      </c>
      <c r="G27" s="93">
        <v>5109</v>
      </c>
      <c r="H27" s="89">
        <f t="shared" si="0"/>
        <v>-16</v>
      </c>
      <c r="I27" s="94">
        <f t="shared" si="1"/>
        <v>-0.3131728322567966</v>
      </c>
      <c r="J27" s="37" t="s">
        <v>33</v>
      </c>
    </row>
    <row r="28" spans="1:10" ht="21" customHeight="1" x14ac:dyDescent="0.2">
      <c r="A28" s="29" t="s">
        <v>41</v>
      </c>
      <c r="B28" s="30">
        <v>1973</v>
      </c>
      <c r="C28" s="31">
        <v>1983</v>
      </c>
      <c r="D28" s="32">
        <v>3956</v>
      </c>
      <c r="E28" s="33">
        <v>1982</v>
      </c>
      <c r="F28" s="31">
        <v>1996</v>
      </c>
      <c r="G28" s="34">
        <v>3978</v>
      </c>
      <c r="H28" s="35">
        <f t="shared" si="0"/>
        <v>-22</v>
      </c>
      <c r="I28" s="36">
        <f t="shared" si="1"/>
        <v>-0.55304172951231578</v>
      </c>
      <c r="J28" s="4" t="s">
        <v>17</v>
      </c>
    </row>
    <row r="29" spans="1:10" ht="21" customHeight="1" x14ac:dyDescent="0.2">
      <c r="A29" s="29" t="s">
        <v>42</v>
      </c>
      <c r="B29" s="30">
        <v>3084</v>
      </c>
      <c r="C29" s="31">
        <v>3133</v>
      </c>
      <c r="D29" s="32">
        <v>6217</v>
      </c>
      <c r="E29" s="33">
        <v>3103</v>
      </c>
      <c r="F29" s="31">
        <v>3157</v>
      </c>
      <c r="G29" s="34">
        <v>6260</v>
      </c>
      <c r="H29" s="35">
        <f t="shared" si="0"/>
        <v>-43</v>
      </c>
      <c r="I29" s="36">
        <f t="shared" si="1"/>
        <v>-0.68690095846645249</v>
      </c>
      <c r="J29" s="4" t="s">
        <v>17</v>
      </c>
    </row>
    <row r="30" spans="1:10" ht="21" customHeight="1" x14ac:dyDescent="0.2">
      <c r="A30" s="29" t="s">
        <v>43</v>
      </c>
      <c r="B30" s="30">
        <v>1970</v>
      </c>
      <c r="C30" s="31">
        <v>2026</v>
      </c>
      <c r="D30" s="32">
        <v>3996</v>
      </c>
      <c r="E30" s="33">
        <v>1982</v>
      </c>
      <c r="F30" s="31">
        <v>2046</v>
      </c>
      <c r="G30" s="34">
        <v>4028</v>
      </c>
      <c r="H30" s="35">
        <f t="shared" si="0"/>
        <v>-32</v>
      </c>
      <c r="I30" s="36">
        <f t="shared" si="1"/>
        <v>-0.79443892750744283</v>
      </c>
      <c r="J30" s="4" t="s">
        <v>17</v>
      </c>
    </row>
    <row r="31" spans="1:10" ht="21" customHeight="1" x14ac:dyDescent="0.2">
      <c r="A31" s="29" t="s">
        <v>44</v>
      </c>
      <c r="B31" s="30">
        <v>2671</v>
      </c>
      <c r="C31" s="31">
        <v>2900</v>
      </c>
      <c r="D31" s="32">
        <v>5571</v>
      </c>
      <c r="E31" s="33">
        <v>2679</v>
      </c>
      <c r="F31" s="31">
        <v>2920</v>
      </c>
      <c r="G31" s="34">
        <v>5599</v>
      </c>
      <c r="H31" s="35">
        <f t="shared" si="0"/>
        <v>-28</v>
      </c>
      <c r="I31" s="36">
        <f t="shared" si="1"/>
        <v>-0.5000893016610064</v>
      </c>
      <c r="J31" s="4" t="s">
        <v>17</v>
      </c>
    </row>
    <row r="32" spans="1:10" ht="21" customHeight="1" x14ac:dyDescent="0.2">
      <c r="A32" s="29" t="s">
        <v>45</v>
      </c>
      <c r="B32" s="30">
        <v>1164</v>
      </c>
      <c r="C32" s="31">
        <v>1178</v>
      </c>
      <c r="D32" s="32">
        <v>2342</v>
      </c>
      <c r="E32" s="33">
        <v>1175</v>
      </c>
      <c r="F32" s="31">
        <v>1181</v>
      </c>
      <c r="G32" s="34">
        <v>2356</v>
      </c>
      <c r="H32" s="35">
        <f t="shared" si="0"/>
        <v>-14</v>
      </c>
      <c r="I32" s="36">
        <f t="shared" si="1"/>
        <v>-0.59422750424448623</v>
      </c>
      <c r="J32" s="4" t="s">
        <v>17</v>
      </c>
    </row>
    <row r="33" spans="1:10" ht="21" customHeight="1" x14ac:dyDescent="0.2">
      <c r="A33" s="29" t="s">
        <v>46</v>
      </c>
      <c r="B33" s="30">
        <v>1517</v>
      </c>
      <c r="C33" s="31">
        <v>1597</v>
      </c>
      <c r="D33" s="32">
        <v>3114</v>
      </c>
      <c r="E33" s="33">
        <v>1525</v>
      </c>
      <c r="F33" s="31">
        <v>1612</v>
      </c>
      <c r="G33" s="34">
        <v>3137</v>
      </c>
      <c r="H33" s="35">
        <f t="shared" si="0"/>
        <v>-23</v>
      </c>
      <c r="I33" s="36">
        <f t="shared" si="1"/>
        <v>-0.73318457124641156</v>
      </c>
      <c r="J33" s="4" t="s">
        <v>17</v>
      </c>
    </row>
    <row r="34" spans="1:10" ht="21" customHeight="1" x14ac:dyDescent="0.2">
      <c r="A34" s="29" t="s">
        <v>47</v>
      </c>
      <c r="B34" s="30">
        <v>1602</v>
      </c>
      <c r="C34" s="31">
        <v>1709</v>
      </c>
      <c r="D34" s="32">
        <v>3311</v>
      </c>
      <c r="E34" s="33">
        <v>1601</v>
      </c>
      <c r="F34" s="31">
        <v>1719</v>
      </c>
      <c r="G34" s="34">
        <v>3320</v>
      </c>
      <c r="H34" s="35">
        <f t="shared" si="0"/>
        <v>-9</v>
      </c>
      <c r="I34" s="36">
        <f t="shared" si="1"/>
        <v>-0.27108433734939297</v>
      </c>
      <c r="J34" s="4" t="s">
        <v>17</v>
      </c>
    </row>
    <row r="35" spans="1:10" s="38" customFormat="1" ht="21" customHeight="1" x14ac:dyDescent="0.2">
      <c r="A35" s="88" t="s">
        <v>48</v>
      </c>
      <c r="B35" s="89">
        <v>13981</v>
      </c>
      <c r="C35" s="90">
        <v>14526</v>
      </c>
      <c r="D35" s="91">
        <v>28507</v>
      </c>
      <c r="E35" s="92">
        <v>14047</v>
      </c>
      <c r="F35" s="90">
        <v>14631</v>
      </c>
      <c r="G35" s="93">
        <v>28678</v>
      </c>
      <c r="H35" s="89">
        <f t="shared" si="0"/>
        <v>-171</v>
      </c>
      <c r="I35" s="94">
        <f t="shared" si="1"/>
        <v>-0.5962758909268473</v>
      </c>
      <c r="J35" s="37" t="s">
        <v>33</v>
      </c>
    </row>
    <row r="36" spans="1:10" ht="21" customHeight="1" x14ac:dyDescent="0.2">
      <c r="A36" s="29" t="s">
        <v>49</v>
      </c>
      <c r="B36" s="30">
        <v>8724</v>
      </c>
      <c r="C36" s="31">
        <v>9169</v>
      </c>
      <c r="D36" s="32">
        <v>17893</v>
      </c>
      <c r="E36" s="33">
        <v>8742</v>
      </c>
      <c r="F36" s="31">
        <v>9197</v>
      </c>
      <c r="G36" s="34">
        <v>17939</v>
      </c>
      <c r="H36" s="35">
        <f t="shared" si="0"/>
        <v>-46</v>
      </c>
      <c r="I36" s="36">
        <f t="shared" si="1"/>
        <v>-0.256424549863425</v>
      </c>
      <c r="J36" s="4" t="s">
        <v>15</v>
      </c>
    </row>
    <row r="37" spans="1:10" ht="21" customHeight="1" x14ac:dyDescent="0.2">
      <c r="A37" s="29" t="s">
        <v>50</v>
      </c>
      <c r="B37" s="30">
        <v>5666</v>
      </c>
      <c r="C37" s="31">
        <v>5715</v>
      </c>
      <c r="D37" s="32">
        <v>11381</v>
      </c>
      <c r="E37" s="33">
        <v>5685</v>
      </c>
      <c r="F37" s="31">
        <v>5745</v>
      </c>
      <c r="G37" s="34">
        <v>11430</v>
      </c>
      <c r="H37" s="35">
        <f t="shared" si="0"/>
        <v>-49</v>
      </c>
      <c r="I37" s="36">
        <f t="shared" si="1"/>
        <v>-0.42869641294838345</v>
      </c>
      <c r="J37" s="4" t="s">
        <v>15</v>
      </c>
    </row>
    <row r="38" spans="1:10" s="38" customFormat="1" ht="21" customHeight="1" x14ac:dyDescent="0.2">
      <c r="A38" s="88" t="s">
        <v>51</v>
      </c>
      <c r="B38" s="89">
        <v>14390</v>
      </c>
      <c r="C38" s="90">
        <v>14884</v>
      </c>
      <c r="D38" s="91">
        <v>29274</v>
      </c>
      <c r="E38" s="92">
        <v>14427</v>
      </c>
      <c r="F38" s="90">
        <v>14942</v>
      </c>
      <c r="G38" s="93">
        <v>29369</v>
      </c>
      <c r="H38" s="89">
        <f t="shared" si="0"/>
        <v>-95</v>
      </c>
      <c r="I38" s="94">
        <f t="shared" si="1"/>
        <v>-0.32347032585379054</v>
      </c>
      <c r="J38" s="37" t="s">
        <v>33</v>
      </c>
    </row>
    <row r="39" spans="1:10" ht="21" customHeight="1" x14ac:dyDescent="0.2">
      <c r="A39" s="29" t="s">
        <v>52</v>
      </c>
      <c r="B39" s="30">
        <v>2765</v>
      </c>
      <c r="C39" s="31">
        <v>2709</v>
      </c>
      <c r="D39" s="32">
        <v>5474</v>
      </c>
      <c r="E39" s="33">
        <v>2771</v>
      </c>
      <c r="F39" s="31">
        <v>2718</v>
      </c>
      <c r="G39" s="34">
        <v>5489</v>
      </c>
      <c r="H39" s="35">
        <f t="shared" si="0"/>
        <v>-15</v>
      </c>
      <c r="I39" s="36">
        <f t="shared" si="1"/>
        <v>-0.27327382036801851</v>
      </c>
      <c r="J39" s="4" t="s">
        <v>15</v>
      </c>
    </row>
    <row r="40" spans="1:10" ht="21" customHeight="1" x14ac:dyDescent="0.2">
      <c r="A40" s="29" t="s">
        <v>53</v>
      </c>
      <c r="B40" s="30">
        <v>5137</v>
      </c>
      <c r="C40" s="31">
        <v>5257</v>
      </c>
      <c r="D40" s="32">
        <v>10394</v>
      </c>
      <c r="E40" s="33">
        <v>5169</v>
      </c>
      <c r="F40" s="31">
        <v>5272</v>
      </c>
      <c r="G40" s="34">
        <v>10441</v>
      </c>
      <c r="H40" s="35">
        <f t="shared" si="0"/>
        <v>-47</v>
      </c>
      <c r="I40" s="36">
        <f t="shared" si="1"/>
        <v>-0.45014845321330199</v>
      </c>
      <c r="J40" s="4" t="s">
        <v>15</v>
      </c>
    </row>
    <row r="41" spans="1:10" ht="21" customHeight="1" x14ac:dyDescent="0.2">
      <c r="A41" s="29" t="s">
        <v>54</v>
      </c>
      <c r="B41" s="30">
        <v>2574</v>
      </c>
      <c r="C41" s="31">
        <v>2701</v>
      </c>
      <c r="D41" s="32">
        <v>5275</v>
      </c>
      <c r="E41" s="33">
        <v>2579</v>
      </c>
      <c r="F41" s="31">
        <v>2712</v>
      </c>
      <c r="G41" s="34">
        <v>5291</v>
      </c>
      <c r="H41" s="35">
        <f t="shared" si="0"/>
        <v>-16</v>
      </c>
      <c r="I41" s="36">
        <f t="shared" si="1"/>
        <v>-0.3024003024003008</v>
      </c>
      <c r="J41" s="4" t="s">
        <v>15</v>
      </c>
    </row>
    <row r="42" spans="1:10" s="38" customFormat="1" ht="21" customHeight="1" x14ac:dyDescent="0.2">
      <c r="A42" s="88" t="s">
        <v>55</v>
      </c>
      <c r="B42" s="89">
        <v>10476</v>
      </c>
      <c r="C42" s="90">
        <v>10667</v>
      </c>
      <c r="D42" s="91">
        <v>21143</v>
      </c>
      <c r="E42" s="92">
        <v>10519</v>
      </c>
      <c r="F42" s="90">
        <v>10702</v>
      </c>
      <c r="G42" s="93">
        <v>21221</v>
      </c>
      <c r="H42" s="89">
        <f t="shared" si="0"/>
        <v>-78</v>
      </c>
      <c r="I42" s="94">
        <f t="shared" si="1"/>
        <v>-0.36756043541774375</v>
      </c>
      <c r="J42" s="37" t="s">
        <v>33</v>
      </c>
    </row>
    <row r="43" spans="1:10" ht="21" customHeight="1" x14ac:dyDescent="0.2">
      <c r="A43" s="29" t="s">
        <v>56</v>
      </c>
      <c r="B43" s="30">
        <v>2813</v>
      </c>
      <c r="C43" s="31">
        <v>2999</v>
      </c>
      <c r="D43" s="32">
        <v>5812</v>
      </c>
      <c r="E43" s="33">
        <v>2816</v>
      </c>
      <c r="F43" s="31">
        <v>3009</v>
      </c>
      <c r="G43" s="34">
        <v>5825</v>
      </c>
      <c r="H43" s="35">
        <f t="shared" si="0"/>
        <v>-13</v>
      </c>
      <c r="I43" s="36">
        <f>D43/G43*100-100</f>
        <v>-0.22317596566523434</v>
      </c>
      <c r="J43" s="4" t="s">
        <v>17</v>
      </c>
    </row>
    <row r="44" spans="1:10" ht="21" customHeight="1" x14ac:dyDescent="0.2">
      <c r="A44" s="29" t="s">
        <v>57</v>
      </c>
      <c r="B44" s="30">
        <v>7836</v>
      </c>
      <c r="C44" s="31">
        <v>8442</v>
      </c>
      <c r="D44" s="32">
        <v>16278</v>
      </c>
      <c r="E44" s="33">
        <v>7858</v>
      </c>
      <c r="F44" s="31">
        <v>8472</v>
      </c>
      <c r="G44" s="34">
        <v>16330</v>
      </c>
      <c r="H44" s="35">
        <f t="shared" si="0"/>
        <v>-52</v>
      </c>
      <c r="I44" s="36">
        <f t="shared" si="1"/>
        <v>-0.31843233312920916</v>
      </c>
      <c r="J44" s="4" t="s">
        <v>17</v>
      </c>
    </row>
    <row r="45" spans="1:10" s="38" customFormat="1" ht="21" customHeight="1" x14ac:dyDescent="0.2">
      <c r="A45" s="88" t="s">
        <v>58</v>
      </c>
      <c r="B45" s="89">
        <v>10649</v>
      </c>
      <c r="C45" s="90">
        <v>11441</v>
      </c>
      <c r="D45" s="91">
        <v>22090</v>
      </c>
      <c r="E45" s="92">
        <v>10674</v>
      </c>
      <c r="F45" s="90">
        <v>11481</v>
      </c>
      <c r="G45" s="93">
        <v>22155</v>
      </c>
      <c r="H45" s="89">
        <f t="shared" si="0"/>
        <v>-65</v>
      </c>
      <c r="I45" s="94">
        <f t="shared" si="1"/>
        <v>-0.29338749717896917</v>
      </c>
      <c r="J45" s="37" t="s">
        <v>33</v>
      </c>
    </row>
    <row r="46" spans="1:10" ht="21" customHeight="1" x14ac:dyDescent="0.2">
      <c r="A46" s="29" t="s">
        <v>59</v>
      </c>
      <c r="B46" s="30">
        <v>4979</v>
      </c>
      <c r="C46" s="31">
        <v>5478</v>
      </c>
      <c r="D46" s="32">
        <v>10457</v>
      </c>
      <c r="E46" s="33">
        <v>5009</v>
      </c>
      <c r="F46" s="31">
        <v>5502</v>
      </c>
      <c r="G46" s="34">
        <v>10511</v>
      </c>
      <c r="H46" s="35">
        <f t="shared" si="0"/>
        <v>-54</v>
      </c>
      <c r="I46" s="36">
        <f t="shared" si="1"/>
        <v>-0.51374750261629742</v>
      </c>
      <c r="J46" s="4" t="s">
        <v>17</v>
      </c>
    </row>
    <row r="47" spans="1:10" s="38" customFormat="1" ht="21" customHeight="1" x14ac:dyDescent="0.2">
      <c r="A47" s="88" t="s">
        <v>60</v>
      </c>
      <c r="B47" s="89">
        <v>4979</v>
      </c>
      <c r="C47" s="90">
        <v>5478</v>
      </c>
      <c r="D47" s="91">
        <v>10457</v>
      </c>
      <c r="E47" s="92">
        <v>5009</v>
      </c>
      <c r="F47" s="90">
        <v>5502</v>
      </c>
      <c r="G47" s="93">
        <v>10511</v>
      </c>
      <c r="H47" s="89">
        <f t="shared" si="0"/>
        <v>-54</v>
      </c>
      <c r="I47" s="94">
        <f t="shared" si="1"/>
        <v>-0.51374750261629742</v>
      </c>
      <c r="J47" s="37" t="s">
        <v>33</v>
      </c>
    </row>
    <row r="48" spans="1:10" s="38" customFormat="1" ht="21" customHeight="1" thickBot="1" x14ac:dyDescent="0.25">
      <c r="A48" s="95" t="s">
        <v>61</v>
      </c>
      <c r="B48" s="96">
        <v>81204</v>
      </c>
      <c r="C48" s="97">
        <v>84627</v>
      </c>
      <c r="D48" s="98">
        <v>165831</v>
      </c>
      <c r="E48" s="99">
        <v>81502</v>
      </c>
      <c r="F48" s="97">
        <v>85021</v>
      </c>
      <c r="G48" s="100">
        <v>166523</v>
      </c>
      <c r="H48" s="96">
        <f t="shared" si="0"/>
        <v>-692</v>
      </c>
      <c r="I48" s="101">
        <f t="shared" si="1"/>
        <v>-0.4155582111780376</v>
      </c>
      <c r="J48" s="37" t="s">
        <v>33</v>
      </c>
    </row>
    <row r="49" spans="1:10" s="13" customFormat="1" ht="21" customHeight="1" thickTop="1" thickBot="1" x14ac:dyDescent="0.25">
      <c r="A49" s="47" t="s">
        <v>62</v>
      </c>
      <c r="B49" s="48">
        <v>412524</v>
      </c>
      <c r="C49" s="49">
        <v>442854</v>
      </c>
      <c r="D49" s="50">
        <v>855378</v>
      </c>
      <c r="E49" s="51">
        <v>413471</v>
      </c>
      <c r="F49" s="49">
        <v>444047</v>
      </c>
      <c r="G49" s="52">
        <v>857518</v>
      </c>
      <c r="H49" s="48">
        <f>D49-G49</f>
        <v>-2140</v>
      </c>
      <c r="I49" s="53">
        <f t="shared" si="1"/>
        <v>-0.24955744369214017</v>
      </c>
      <c r="J49" s="12" t="s">
        <v>33</v>
      </c>
    </row>
    <row r="50" spans="1:10" ht="21" customHeight="1" x14ac:dyDescent="0.2">
      <c r="A50" s="54"/>
    </row>
    <row r="51" spans="1:10" ht="21" customHeight="1" thickBot="1" x14ac:dyDescent="0.25">
      <c r="A51" s="1" t="s">
        <v>63</v>
      </c>
      <c r="B51" s="1"/>
      <c r="C51" s="1"/>
      <c r="D51" s="1"/>
      <c r="E51" s="1"/>
      <c r="F51" s="1"/>
      <c r="H51" s="1"/>
      <c r="I51" s="57"/>
      <c r="J51" s="4"/>
    </row>
    <row r="52" spans="1:10" s="13" customFormat="1" ht="21" customHeight="1" x14ac:dyDescent="0.2">
      <c r="A52" s="6" t="s">
        <v>11</v>
      </c>
      <c r="B52" s="7" t="str">
        <f>B2</f>
        <v>令和8.6.1</v>
      </c>
      <c r="C52" s="8"/>
      <c r="D52" s="9"/>
      <c r="E52" s="10" t="str">
        <f>E2</f>
        <v>令和8.3.1</v>
      </c>
      <c r="F52" s="8"/>
      <c r="G52" s="11"/>
      <c r="H52" s="7" t="s">
        <v>5</v>
      </c>
      <c r="I52" s="11"/>
      <c r="J52" s="12"/>
    </row>
    <row r="53" spans="1:10" s="13" customFormat="1" ht="21" customHeight="1" thickBot="1" x14ac:dyDescent="0.25">
      <c r="A53" s="58"/>
      <c r="B53" s="59" t="s">
        <v>6</v>
      </c>
      <c r="C53" s="60" t="s">
        <v>7</v>
      </c>
      <c r="D53" s="61" t="s">
        <v>8</v>
      </c>
      <c r="E53" s="62" t="s">
        <v>6</v>
      </c>
      <c r="F53" s="60" t="s">
        <v>7</v>
      </c>
      <c r="G53" s="63" t="s">
        <v>8</v>
      </c>
      <c r="H53" s="59" t="s">
        <v>9</v>
      </c>
      <c r="I53" s="64" t="s">
        <v>10</v>
      </c>
      <c r="J53" s="12"/>
    </row>
    <row r="54" spans="1:10" ht="21" customHeight="1" x14ac:dyDescent="0.2">
      <c r="A54" s="65" t="s">
        <v>13</v>
      </c>
      <c r="B54" s="45">
        <f>SUM(B4,B10,B13,B18,B19)</f>
        <v>139643</v>
      </c>
      <c r="C54" s="66">
        <f>SUM(C4,C10,C13,C18,C19)</f>
        <v>153622</v>
      </c>
      <c r="D54" s="42">
        <f>B54+C54</f>
        <v>293265</v>
      </c>
      <c r="E54" s="67">
        <f>SUM(E4,E10,E13,E18,E19)</f>
        <v>139887</v>
      </c>
      <c r="F54" s="66">
        <f>SUM(F4,F10,F13,F18,F19)</f>
        <v>153857</v>
      </c>
      <c r="G54" s="44">
        <f>E54+F54</f>
        <v>293744</v>
      </c>
      <c r="H54" s="45">
        <f>D54-G54</f>
        <v>-479</v>
      </c>
      <c r="I54" s="46">
        <f>D54/G54*100-100</f>
        <v>-0.16306716052072545</v>
      </c>
      <c r="J54" s="4"/>
    </row>
    <row r="55" spans="1:10" ht="21" customHeight="1" x14ac:dyDescent="0.2">
      <c r="A55" s="68" t="s">
        <v>15</v>
      </c>
      <c r="B55" s="35">
        <f>SUM(B5,B9,B11,B12,B14,B15,B16,B25,B27,B38,B42)</f>
        <v>144393</v>
      </c>
      <c r="C55" s="69">
        <f>SUM(C5,C9,C11,C12,C14,C15,C16,C25,C27,C38,C42)</f>
        <v>150008</v>
      </c>
      <c r="D55" s="32">
        <f>B55+C55</f>
        <v>294401</v>
      </c>
      <c r="E55" s="70">
        <f>SUM(E5,E9,E11,E12,E14,E15,E16,E25,E27,E38,E42)</f>
        <v>144718</v>
      </c>
      <c r="F55" s="69">
        <f>SUM(F5,F9,F11,F12,F14,F15,F16,F25,F27,F38,F42)</f>
        <v>150461</v>
      </c>
      <c r="G55" s="34">
        <f>E55+F55</f>
        <v>295179</v>
      </c>
      <c r="H55" s="35">
        <f>D55-G55</f>
        <v>-778</v>
      </c>
      <c r="I55" s="36">
        <f>D55/G55*100-100</f>
        <v>-0.26356888532042433</v>
      </c>
      <c r="J55" s="4"/>
    </row>
    <row r="56" spans="1:10" ht="21" customHeight="1" thickBot="1" x14ac:dyDescent="0.25">
      <c r="A56" s="71" t="s">
        <v>17</v>
      </c>
      <c r="B56" s="72">
        <f>SUM(B47,B45,B35,B6,B7,B8)</f>
        <v>128488</v>
      </c>
      <c r="C56" s="73">
        <f>SUM(C47,C45,C35,C6,C7,C8)</f>
        <v>139224</v>
      </c>
      <c r="D56" s="74">
        <f>B56+C56</f>
        <v>267712</v>
      </c>
      <c r="E56" s="75">
        <f>SUM(E47,E45,E35,E6,E7,E8)</f>
        <v>128866</v>
      </c>
      <c r="F56" s="73">
        <f>SUM(F47,F45,F35,F6,F7,F8)</f>
        <v>139729</v>
      </c>
      <c r="G56" s="76">
        <f>E56+F56</f>
        <v>268595</v>
      </c>
      <c r="H56" s="72">
        <f>D56-G56</f>
        <v>-883</v>
      </c>
      <c r="I56" s="77">
        <f>D56/G56*100-100</f>
        <v>-0.32874774288427489</v>
      </c>
      <c r="J56" s="4"/>
    </row>
    <row r="57" spans="1:10" s="13" customFormat="1" ht="21" customHeight="1" thickTop="1" thickBot="1" x14ac:dyDescent="0.25">
      <c r="A57" s="78" t="s">
        <v>8</v>
      </c>
      <c r="B57" s="48">
        <f t="shared" ref="B57:H57" si="2">SUM(B54:B56)</f>
        <v>412524</v>
      </c>
      <c r="C57" s="49">
        <f t="shared" si="2"/>
        <v>442854</v>
      </c>
      <c r="D57" s="50">
        <f t="shared" si="2"/>
        <v>855378</v>
      </c>
      <c r="E57" s="51">
        <f t="shared" ref="E57:G57" si="3">SUM(E54:E56)</f>
        <v>413471</v>
      </c>
      <c r="F57" s="49">
        <f t="shared" si="3"/>
        <v>444047</v>
      </c>
      <c r="G57" s="52">
        <f t="shared" si="3"/>
        <v>857518</v>
      </c>
      <c r="H57" s="48">
        <f t="shared" si="2"/>
        <v>-2140</v>
      </c>
      <c r="I57" s="79">
        <f>D57/G57*100-100</f>
        <v>-0.24955744369214017</v>
      </c>
      <c r="J57" s="12"/>
    </row>
    <row r="58" spans="1:10" ht="21" customHeight="1" x14ac:dyDescent="0.2">
      <c r="A58" s="80"/>
    </row>
    <row r="59" spans="1:10" ht="21" customHeight="1" x14ac:dyDescent="0.2">
      <c r="G59" s="5"/>
    </row>
    <row r="60" spans="1:10" ht="21" customHeight="1" x14ac:dyDescent="0.2">
      <c r="G60" s="5"/>
    </row>
  </sheetData>
  <autoFilter ref="A3:J49" xr:uid="{00000000-0009-0000-0000-000002000000}"/>
  <mergeCells count="8">
    <mergeCell ref="A2:A3"/>
    <mergeCell ref="B2:D2"/>
    <mergeCell ref="E2:G2"/>
    <mergeCell ref="H2:I2"/>
    <mergeCell ref="A52:A53"/>
    <mergeCell ref="B52:D52"/>
    <mergeCell ref="E52:G52"/>
    <mergeCell ref="H52:I52"/>
  </mergeCells>
  <phoneticPr fontId="3"/>
  <printOptions horizontalCentered="1"/>
  <pageMargins left="0.70866141732283472" right="0.70866141732283472" top="0.74803149606299213" bottom="0.74803149606299213" header="0.51181102362204722" footer="0.51181102362204722"/>
  <pageSetup paperSize="9" scale="69" orientation="portrait" r:id="rId1"/>
  <headerFooter alignWithMargins="0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公表用</vt:lpstr>
      <vt:lpstr>公表用!Print_Area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大沼亮太</dc:creator>
  <cp:lastModifiedBy>大沼亮太</cp:lastModifiedBy>
  <dcterms:created xsi:type="dcterms:W3CDTF">2026-06-02T04:05:34Z</dcterms:created>
  <dcterms:modified xsi:type="dcterms:W3CDTF">2026-06-02T04:07:55Z</dcterms:modified>
</cp:coreProperties>
</file>