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010265\F\★common（20191115～）\選挙係\（51衆）速報本部\05_発表担当（投開票日当日）\10_開票結果（国民審査）\"/>
    </mc:Choice>
  </mc:AlternateContent>
  <xr:revisionPtr revIDLastSave="0" documentId="13_ncr:1_{CE4A5712-A779-45BF-A290-43417608E0C6}" xr6:coauthVersionLast="47" xr6:coauthVersionMax="47" xr10:uidLastSave="{00000000-0000-0000-0000-000000000000}"/>
  <bookViews>
    <workbookView xWindow="-120" yWindow="-120" windowWidth="20730" windowHeight="11040" xr2:uid="{DAEB862C-616D-4DD5-9F9E-2EC7B1172375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E16" i="1"/>
  <c r="L10" i="1"/>
  <c r="E26" i="1"/>
  <c r="E24" i="1"/>
  <c r="E23" i="1"/>
  <c r="E22" i="1"/>
  <c r="E21" i="1"/>
  <c r="I22" i="1"/>
  <c r="E20" i="1"/>
  <c r="E19" i="1"/>
  <c r="E18" i="1"/>
  <c r="E15" i="1"/>
  <c r="E13" i="1"/>
  <c r="J13" i="1" s="1"/>
  <c r="L13" i="1" s="1"/>
  <c r="P13" i="1" s="1"/>
  <c r="E28" i="1"/>
  <c r="E14" i="1"/>
  <c r="N49" i="1"/>
  <c r="O47" i="1"/>
  <c r="O46" i="1"/>
  <c r="O44" i="1"/>
  <c r="O43" i="1"/>
  <c r="O41" i="1"/>
  <c r="O40" i="1"/>
  <c r="O39" i="1"/>
  <c r="O36" i="1"/>
  <c r="O37" i="1"/>
  <c r="O34" i="1"/>
  <c r="O33" i="1"/>
  <c r="O32" i="1"/>
  <c r="O31" i="1"/>
  <c r="O30" i="1"/>
  <c r="O29" i="1"/>
  <c r="O28" i="1"/>
  <c r="O26" i="1"/>
  <c r="M27" i="1"/>
  <c r="N27" i="1"/>
  <c r="N25" i="1"/>
  <c r="O24" i="1"/>
  <c r="O23" i="1"/>
  <c r="O22" i="1"/>
  <c r="O21" i="1"/>
  <c r="O19" i="1"/>
  <c r="O18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I47" i="1"/>
  <c r="I46" i="1"/>
  <c r="I44" i="1"/>
  <c r="I43" i="1"/>
  <c r="I41" i="1"/>
  <c r="I40" i="1"/>
  <c r="I39" i="1"/>
  <c r="I37" i="1"/>
  <c r="I36" i="1"/>
  <c r="I34" i="1"/>
  <c r="I33" i="1"/>
  <c r="I32" i="1"/>
  <c r="I31" i="1"/>
  <c r="I30" i="1"/>
  <c r="I29" i="1"/>
  <c r="I28" i="1"/>
  <c r="I26" i="1"/>
  <c r="I24" i="1"/>
  <c r="I23" i="1"/>
  <c r="I21" i="1"/>
  <c r="I19" i="1"/>
  <c r="I18" i="1"/>
  <c r="I15" i="1"/>
  <c r="I14" i="1"/>
  <c r="I13" i="1"/>
  <c r="I12" i="1"/>
  <c r="I11" i="1"/>
  <c r="I10" i="1"/>
  <c r="I9" i="1"/>
  <c r="I8" i="1"/>
  <c r="I7" i="1"/>
  <c r="I6" i="1"/>
  <c r="I5" i="1"/>
  <c r="I4" i="1"/>
  <c r="D49" i="1"/>
  <c r="E44" i="1"/>
  <c r="E43" i="1"/>
  <c r="E41" i="1"/>
  <c r="E40" i="1"/>
  <c r="E39" i="1"/>
  <c r="E37" i="1"/>
  <c r="E36" i="1"/>
  <c r="E34" i="1"/>
  <c r="E33" i="1"/>
  <c r="E32" i="1"/>
  <c r="E31" i="1"/>
  <c r="E30" i="1"/>
  <c r="E29" i="1"/>
  <c r="E46" i="1"/>
  <c r="J15" i="1"/>
  <c r="L15" i="1" s="1"/>
  <c r="P15" i="1" s="1"/>
  <c r="E12" i="1"/>
  <c r="J12" i="1" s="1"/>
  <c r="L12" i="1" s="1"/>
  <c r="E11" i="1"/>
  <c r="J11" i="1" s="1"/>
  <c r="L11" i="1" s="1"/>
  <c r="E10" i="1"/>
  <c r="J10" i="1" s="1"/>
  <c r="E9" i="1"/>
  <c r="J9" i="1" s="1"/>
  <c r="L9" i="1" s="1"/>
  <c r="P9" i="1" s="1"/>
  <c r="E8" i="1"/>
  <c r="J8" i="1" s="1"/>
  <c r="L8" i="1" s="1"/>
  <c r="E7" i="1"/>
  <c r="J7" i="1" s="1"/>
  <c r="L7" i="1" s="1"/>
  <c r="P7" i="1" s="1"/>
  <c r="E6" i="1"/>
  <c r="J6" i="1" s="1"/>
  <c r="L6" i="1" s="1"/>
  <c r="E5" i="1"/>
  <c r="J5" i="1" s="1"/>
  <c r="L5" i="1" s="1"/>
  <c r="E4" i="1"/>
  <c r="J4" i="1" s="1"/>
  <c r="L4" i="1" s="1"/>
  <c r="K49" i="1"/>
  <c r="K47" i="1"/>
  <c r="K45" i="1"/>
  <c r="K42" i="1"/>
  <c r="K38" i="1"/>
  <c r="K35" i="1"/>
  <c r="K27" i="1"/>
  <c r="K25" i="1"/>
  <c r="K20" i="1"/>
  <c r="K17" i="1"/>
  <c r="M49" i="1"/>
  <c r="N47" i="1"/>
  <c r="M47" i="1"/>
  <c r="N45" i="1"/>
  <c r="M45" i="1"/>
  <c r="N42" i="1"/>
  <c r="M42" i="1"/>
  <c r="N38" i="1"/>
  <c r="M38" i="1"/>
  <c r="N35" i="1"/>
  <c r="M35" i="1"/>
  <c r="M25" i="1"/>
  <c r="N20" i="1"/>
  <c r="M20" i="1"/>
  <c r="O20" i="1" s="1"/>
  <c r="N17" i="1"/>
  <c r="M17" i="1"/>
  <c r="H49" i="1"/>
  <c r="G49" i="1"/>
  <c r="F49" i="1"/>
  <c r="H47" i="1"/>
  <c r="G47" i="1"/>
  <c r="F47" i="1"/>
  <c r="H45" i="1"/>
  <c r="G45" i="1"/>
  <c r="F45" i="1"/>
  <c r="H42" i="1"/>
  <c r="G42" i="1"/>
  <c r="F42" i="1"/>
  <c r="H38" i="1"/>
  <c r="G38" i="1"/>
  <c r="F38" i="1"/>
  <c r="H35" i="1"/>
  <c r="G35" i="1"/>
  <c r="F35" i="1"/>
  <c r="H27" i="1"/>
  <c r="G27" i="1"/>
  <c r="F27" i="1"/>
  <c r="H25" i="1"/>
  <c r="G25" i="1"/>
  <c r="F25" i="1"/>
  <c r="H20" i="1"/>
  <c r="G20" i="1"/>
  <c r="F20" i="1"/>
  <c r="H17" i="1"/>
  <c r="G17" i="1"/>
  <c r="F17" i="1"/>
  <c r="C49" i="1"/>
  <c r="B49" i="1"/>
  <c r="C47" i="1"/>
  <c r="D47" i="1"/>
  <c r="B47" i="1"/>
  <c r="D45" i="1"/>
  <c r="C45" i="1"/>
  <c r="B45" i="1"/>
  <c r="D42" i="1"/>
  <c r="C42" i="1"/>
  <c r="B42" i="1"/>
  <c r="D38" i="1"/>
  <c r="C38" i="1"/>
  <c r="B38" i="1"/>
  <c r="D35" i="1"/>
  <c r="C35" i="1"/>
  <c r="B35" i="1"/>
  <c r="D27" i="1"/>
  <c r="C27" i="1"/>
  <c r="B27" i="1"/>
  <c r="D25" i="1"/>
  <c r="C25" i="1"/>
  <c r="B25" i="1"/>
  <c r="D20" i="1"/>
  <c r="C20" i="1"/>
  <c r="B20" i="1"/>
  <c r="D17" i="1"/>
  <c r="C17" i="1"/>
  <c r="B17" i="1"/>
  <c r="P6" i="1" l="1"/>
  <c r="P8" i="1"/>
  <c r="P5" i="1"/>
  <c r="E17" i="1"/>
  <c r="J17" i="1" s="1"/>
  <c r="L17" i="1" s="1"/>
  <c r="O25" i="1"/>
  <c r="E47" i="1"/>
  <c r="O45" i="1"/>
  <c r="I45" i="1"/>
  <c r="B52" i="1"/>
  <c r="E45" i="1"/>
  <c r="O42" i="1"/>
  <c r="I42" i="1"/>
  <c r="H48" i="1"/>
  <c r="E42" i="1"/>
  <c r="O38" i="1"/>
  <c r="I38" i="1"/>
  <c r="C48" i="1"/>
  <c r="E38" i="1"/>
  <c r="K48" i="1"/>
  <c r="N48" i="1"/>
  <c r="G48" i="1"/>
  <c r="B48" i="1"/>
  <c r="O35" i="1"/>
  <c r="I35" i="1"/>
  <c r="E35" i="1"/>
  <c r="O27" i="1"/>
  <c r="I27" i="1"/>
  <c r="F48" i="1"/>
  <c r="E27" i="1"/>
  <c r="D48" i="1"/>
  <c r="I25" i="1"/>
  <c r="E25" i="1"/>
  <c r="J14" i="1"/>
  <c r="L14" i="1" s="1"/>
  <c r="P14" i="1" s="1"/>
  <c r="M48" i="1"/>
  <c r="I20" i="1"/>
  <c r="P12" i="1"/>
  <c r="P11" i="1"/>
  <c r="P10" i="1"/>
  <c r="O17" i="1"/>
  <c r="P4" i="1"/>
  <c r="O49" i="1"/>
  <c r="D52" i="1"/>
  <c r="I49" i="1"/>
  <c r="I17" i="1"/>
  <c r="C52" i="1"/>
  <c r="E49" i="1"/>
  <c r="J16" i="1"/>
  <c r="L16" i="1" s="1"/>
  <c r="P16" i="1" s="1"/>
  <c r="J18" i="1"/>
  <c r="L18" i="1" s="1"/>
  <c r="P18" i="1" s="1"/>
  <c r="O48" i="1" l="1"/>
  <c r="I48" i="1"/>
  <c r="E48" i="1"/>
  <c r="P17" i="1"/>
  <c r="E52" i="1"/>
  <c r="J19" i="1"/>
  <c r="L19" i="1" s="1"/>
  <c r="P19" i="1" s="1"/>
  <c r="J20" i="1" l="1"/>
  <c r="L20" i="1" s="1"/>
  <c r="P20" i="1" s="1"/>
  <c r="J21" i="1"/>
  <c r="L21" i="1" s="1"/>
  <c r="P21" i="1" s="1"/>
  <c r="J22" i="1" l="1"/>
  <c r="L22" i="1" s="1"/>
  <c r="P22" i="1" s="1"/>
  <c r="J24" i="1" l="1"/>
  <c r="L24" i="1" s="1"/>
  <c r="P24" i="1" s="1"/>
  <c r="J23" i="1"/>
  <c r="L23" i="1" s="1"/>
  <c r="P23" i="1" s="1"/>
  <c r="J25" i="1" l="1"/>
  <c r="L25" i="1" s="1"/>
  <c r="P25" i="1" s="1"/>
  <c r="J26" i="1" l="1"/>
  <c r="L26" i="1" s="1"/>
  <c r="P26" i="1" s="1"/>
  <c r="J27" i="1" l="1"/>
  <c r="L27" i="1" s="1"/>
  <c r="P27" i="1" s="1"/>
  <c r="J28" i="1" l="1"/>
  <c r="L28" i="1" s="1"/>
  <c r="P28" i="1" s="1"/>
  <c r="J29" i="1" l="1"/>
  <c r="L29" i="1" s="1"/>
  <c r="P29" i="1" s="1"/>
  <c r="J30" i="1" l="1"/>
  <c r="L30" i="1" s="1"/>
  <c r="P30" i="1" s="1"/>
  <c r="J31" i="1" l="1"/>
  <c r="L31" i="1" s="1"/>
  <c r="P31" i="1" s="1"/>
  <c r="J32" i="1" l="1"/>
  <c r="L32" i="1" s="1"/>
  <c r="P32" i="1" s="1"/>
  <c r="J33" i="1" l="1"/>
  <c r="L33" i="1" s="1"/>
  <c r="P33" i="1" s="1"/>
  <c r="J34" i="1" l="1"/>
  <c r="L34" i="1" s="1"/>
  <c r="P34" i="1" s="1"/>
  <c r="J35" i="1" l="1"/>
  <c r="L35" i="1" s="1"/>
  <c r="P35" i="1" s="1"/>
  <c r="J36" i="1" l="1"/>
  <c r="L36" i="1" s="1"/>
  <c r="P36" i="1" s="1"/>
  <c r="J37" i="1" l="1"/>
  <c r="L37" i="1" s="1"/>
  <c r="P37" i="1" s="1"/>
  <c r="J38" i="1" l="1"/>
  <c r="L38" i="1" s="1"/>
  <c r="P38" i="1" s="1"/>
  <c r="J39" i="1" l="1"/>
  <c r="L39" i="1" s="1"/>
  <c r="P39" i="1" s="1"/>
  <c r="J40" i="1" l="1"/>
  <c r="L40" i="1" s="1"/>
  <c r="P40" i="1" s="1"/>
  <c r="J41" i="1" l="1"/>
  <c r="L41" i="1" s="1"/>
  <c r="P41" i="1" s="1"/>
  <c r="J42" i="1" l="1"/>
  <c r="L42" i="1" s="1"/>
  <c r="P42" i="1" s="1"/>
  <c r="J43" i="1" l="1"/>
  <c r="L43" i="1" s="1"/>
  <c r="P43" i="1" s="1"/>
  <c r="J44" i="1" l="1"/>
  <c r="L44" i="1" s="1"/>
  <c r="P44" i="1" s="1"/>
  <c r="J45" i="1" l="1"/>
  <c r="L45" i="1" s="1"/>
  <c r="P45" i="1" s="1"/>
  <c r="J46" i="1" l="1"/>
  <c r="L46" i="1" s="1"/>
  <c r="P46" i="1" s="1"/>
  <c r="J49" i="1"/>
  <c r="L49" i="1" s="1"/>
  <c r="P49" i="1" s="1"/>
  <c r="J47" i="1" l="1"/>
  <c r="L47" i="1" s="1"/>
  <c r="P47" i="1" s="1"/>
  <c r="J48" i="1"/>
  <c r="L48" i="1" s="1"/>
  <c r="P48" i="1" s="1"/>
</calcChain>
</file>

<file path=xl/sharedStrings.xml><?xml version="1.0" encoding="utf-8"?>
<sst xmlns="http://schemas.openxmlformats.org/spreadsheetml/2006/main" count="117" uniqueCount="68">
  <si>
    <t>市町村名</t>
  </si>
  <si>
    <t>有効
投票数</t>
  </si>
  <si>
    <t>無効
投票数</t>
  </si>
  <si>
    <t>投票総数</t>
  </si>
  <si>
    <t>その他</t>
  </si>
  <si>
    <t>投票者
総数</t>
  </si>
  <si>
    <t>確定時刻</t>
  </si>
  <si>
    <t>罷免を可とする投票の数</t>
  </si>
  <si>
    <t>罷免を可としない投票の数</t>
  </si>
  <si>
    <t>記載を無効とされたものの数</t>
  </si>
  <si>
    <t>計</t>
  </si>
  <si>
    <t>不受理</t>
  </si>
  <si>
    <t>持帰り等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</si>
  <si>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</si>
  <si>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</si>
  <si>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</si>
  <si>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</si>
  <si>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</si>
  <si>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</si>
  <si>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</si>
  <si>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</si>
  <si>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</si>
  <si>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</si>
  <si>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</si>
  <si>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南陽市</t>
  </si>
  <si>
    <t>市計</t>
  </si>
  <si>
    <t>山辺町</t>
  </si>
  <si>
    <t>中山町</t>
  </si>
  <si>
    <t>東村山郡計</t>
  </si>
  <si>
    <t>河北町</t>
  </si>
  <si>
    <t>西川町</t>
  </si>
  <si>
    <t>朝日町</t>
  </si>
  <si>
    <t>大江町</t>
  </si>
  <si>
    <t>西村山郡計</t>
  </si>
  <si>
    <t>大石田町</t>
  </si>
  <si>
    <t>北村山郡計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</si>
  <si>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</si>
  <si>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</si>
  <si>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</si>
  <si>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</si>
  <si>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</si>
  <si>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</si>
  <si>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</si>
  <si>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最上郡計</t>
  </si>
  <si>
    <t>高畠町</t>
  </si>
  <si>
    <t>川西町</t>
  </si>
  <si>
    <t>東置賜郡計</t>
  </si>
  <si>
    <t>小国町</t>
  </si>
  <si>
    <t>白鷹町</t>
  </si>
  <si>
    <t>飯豊町</t>
  </si>
  <si>
    <t>西置賜郡計</t>
  </si>
  <si>
    <t>三川町</t>
  </si>
  <si>
    <t>庄内町</t>
  </si>
  <si>
    <t>東田川郡計</t>
  </si>
  <si>
    <t>遊佐町</t>
  </si>
  <si>
    <t>飽海郡計</t>
  </si>
  <si>
    <t>郡計</t>
  </si>
  <si>
    <t>県計</t>
  </si>
  <si>
    <t>罷免可計</t>
  </si>
  <si>
    <t>罷免不可計</t>
  </si>
  <si>
    <t>記載無効計</t>
  </si>
  <si>
    <t>合計</t>
  </si>
  <si>
    <t>高須　順一</t>
    <phoneticPr fontId="3"/>
  </si>
  <si>
    <t>沖野　眞已</t>
    <phoneticPr fontId="3"/>
  </si>
  <si>
    <t>令和8年2月8日執行　最高裁判所裁判官国民審査：開票結果</t>
    <phoneticPr fontId="3"/>
  </si>
  <si>
    <t>‐</t>
  </si>
  <si>
    <t>‐</t>
    <phoneticPr fontId="3"/>
  </si>
  <si>
    <t>尾花沢市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</si>
</sst>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b/>
      <sz val="11"/>
      <name val="MS PGothic"/>
      <family val="3"/>
      <charset val="128"/>
    </font>
    <font>
      <sz val="10"/>
      <name val="MS PGothic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9A7D-B8FB-4059-BA98-273BE68007F6}">
  <sheetPr>
    <pageSetUpPr fitToPage="1"/>
  </sheetPr>
  <dimension ref="A1:Q52"/>
  <sheetViews>
    <sheetView tabSelected="1" workbookViewId="0">
      <pane activePane="bottomRight" state="frozen"/>
      <selection activeCell="O31" sqref="O31"/>
    </sheetView>
  </sheetViews>
  <sheetFormatPr defaultRowHeight="12.75"/>
  <cols>
    <col min="1" max="1" width="12" customWidth="1"/>
    <col min="2" max="8" width="12.7109375" customWidth="1"/>
    <col min="9" max="9" width="16.7109375" customWidth="1"/>
  </cols>
  <sheetData>
    <row r="1" spans="1:17" ht="13.5">
      <c r="A1" s="5" t="s">
        <v>64</v>
      </c>
      <c r="B1" s="5"/>
      <c r="C1" s="5"/>
      <c r="D1" s="5"/>
      <c r="E1" s="5"/>
      <c r="F1" s="5"/>
      <c r="G1" s="5"/>
      <c r="H1" s="5"/>
      <c r="I1" s="5"/>
    </row>
    <row r="2" spans="1:17">
      <c r="A2" s="10" t="s">
        <v>0</v>
      </c>
      <c r="B2" s="10" t="s">
        <v>62</v>
      </c>
      <c r="C2" s="10"/>
      <c r="D2" s="10"/>
      <c r="E2" s="10"/>
      <c r="F2" s="10" t="s">
        <v>63</v>
      </c>
      <c r="G2" s="10"/>
      <c r="H2" s="10"/>
      <c r="I2" s="10"/>
      <c r="J2" s="10" t="s">
        <v>1</v>
      </c>
      <c r="K2" s="10" t="s">
        <v>2</v>
      </c>
      <c r="L2" s="10" t="s">
        <v>3</v>
      </c>
      <c r="M2" s="10" t="s">
        <v>4</v>
      </c>
      <c r="N2" s="10"/>
      <c r="O2" s="10"/>
      <c r="P2" s="10" t="s">
        <v>5</v>
      </c>
      <c r="Q2" s="10" t="s">
        <v>6</v>
      </c>
    </row>
    <row r="3" spans="1:17" ht="24">
      <c r="A3" s="10"/>
      <c r="B3" s="9" t="s">
        <v>7</v>
      </c>
      <c r="C3" s="9" t="s">
        <v>8</v>
      </c>
      <c r="D3" s="9" t="s">
        <v>9</v>
      </c>
      <c r="E3" s="1" t="s">
        <v>10</v>
      </c>
      <c r="F3" s="9" t="s">
        <v>7</v>
      </c>
      <c r="G3" s="9" t="s">
        <v>8</v>
      </c>
      <c r="H3" s="9" t="s">
        <v>9</v>
      </c>
      <c r="I3" s="1" t="s">
        <v>10</v>
      </c>
      <c r="J3" s="10"/>
      <c r="K3" s="10"/>
      <c r="L3" s="10"/>
      <c r="M3" s="1" t="s">
        <v>11</v>
      </c>
      <c r="N3" s="1" t="s">
        <v>12</v>
      </c>
      <c r="O3" s="1" t="s">
        <v>10</v>
      </c>
      <c r="P3" s="10"/>
      <c r="Q3" s="10"/>
    </row>
    <row r="4" spans="1:17">
      <c r="A4" s="2" t="s">
        <v>13</v>
      </c>
      <c r="B4" s="6">
        <v>13730</v>
      </c>
      <c r="C4" s="6">
        <v>97383</v>
      </c>
      <c r="D4" s="6">
        <v>0</v>
      </c>
      <c r="E4" s="3">
        <f t="shared" ref="E4:E19" si="0">SUM(B4:D4)</f>
        <v>111113</v>
      </c>
      <c r="F4" s="6">
        <v>13261</v>
      </c>
      <c r="G4" s="6">
        <v>97852</v>
      </c>
      <c r="H4" s="6">
        <v>0</v>
      </c>
      <c r="I4" s="3">
        <f t="shared" ref="I4:I49" si="1">SUM(F4:H4)</f>
        <v>111113</v>
      </c>
      <c r="J4" s="3">
        <f>E4</f>
        <v>111113</v>
      </c>
      <c r="K4" s="6">
        <v>3684</v>
      </c>
      <c r="L4" s="3">
        <f>SUM(J4:K4)</f>
        <v>114797</v>
      </c>
      <c r="M4" s="6">
        <v>0</v>
      </c>
      <c r="N4" s="6">
        <v>58</v>
      </c>
      <c r="O4" s="3">
        <f t="shared" ref="O4:O20" si="2">SUM(M4:N4)</f>
        <v>58</v>
      </c>
      <c r="P4" s="3">
        <f t="shared" ref="P4:P49" si="3">SUM(L4,O4)</f>
        <v>114855</v>
      </c>
      <c r="Q4" s="7" t="s">
        <v>66</v>
      </c>
    </row>
    <row r="5" spans="1:17">
      <c r="A5" s="2" t="s">
        <v>14</v>
      </c>
      <c r="B5" s="6">
        <v>3974</v>
      </c>
      <c r="C5" s="6">
        <v>29389</v>
      </c>
      <c r="D5" s="6">
        <v>0</v>
      </c>
      <c r="E5" s="3">
        <f t="shared" si="0"/>
        <v>33363</v>
      </c>
      <c r="F5" s="6">
        <v>3723</v>
      </c>
      <c r="G5" s="6">
        <v>29640</v>
      </c>
      <c r="H5" s="6">
        <v>0</v>
      </c>
      <c r="I5" s="3">
        <f t="shared" si="1"/>
        <v>33363</v>
      </c>
      <c r="J5" s="3">
        <f t="shared" ref="J5:J49" si="4">E5</f>
        <v>33363</v>
      </c>
      <c r="K5" s="6">
        <v>1093</v>
      </c>
      <c r="L5" s="3">
        <f t="shared" ref="L5:L49" si="5">SUM(J5:K5)</f>
        <v>34456</v>
      </c>
      <c r="M5" s="6">
        <v>0</v>
      </c>
      <c r="N5" s="6">
        <v>5</v>
      </c>
      <c r="O5" s="3">
        <f t="shared" si="2"/>
        <v>5</v>
      </c>
      <c r="P5" s="3">
        <f t="shared" si="3"/>
        <v>34461</v>
      </c>
      <c r="Q5" s="7" t="s">
        <v>65</v>
      </c>
    </row>
    <row r="6" spans="1:17">
      <c r="A6" s="2" t="s">
        <v>15</v>
      </c>
      <c r="B6" s="6">
        <v>5506</v>
      </c>
      <c r="C6" s="6">
        <v>47595</v>
      </c>
      <c r="D6" s="6">
        <v>0</v>
      </c>
      <c r="E6" s="3">
        <f t="shared" si="0"/>
        <v>53101</v>
      </c>
      <c r="F6" s="6">
        <v>5300</v>
      </c>
      <c r="G6" s="6">
        <v>47801</v>
      </c>
      <c r="H6" s="6">
        <v>0</v>
      </c>
      <c r="I6" s="3">
        <f t="shared" si="1"/>
        <v>53101</v>
      </c>
      <c r="J6" s="3">
        <f t="shared" si="4"/>
        <v>53101</v>
      </c>
      <c r="K6" s="6">
        <v>1645</v>
      </c>
      <c r="L6" s="3">
        <f t="shared" si="5"/>
        <v>54746</v>
      </c>
      <c r="M6" s="6">
        <v>0</v>
      </c>
      <c r="N6" s="6">
        <v>4</v>
      </c>
      <c r="O6" s="3">
        <f t="shared" si="2"/>
        <v>4</v>
      </c>
      <c r="P6" s="3">
        <f t="shared" si="3"/>
        <v>54750</v>
      </c>
      <c r="Q6" s="7" t="s">
        <v>65</v>
      </c>
    </row>
    <row r="7" spans="1:17">
      <c r="A7" s="2" t="s">
        <v>16</v>
      </c>
      <c r="B7" s="6">
        <v>4745</v>
      </c>
      <c r="C7" s="6">
        <v>36034</v>
      </c>
      <c r="D7" s="6">
        <v>0</v>
      </c>
      <c r="E7" s="3">
        <f t="shared" si="0"/>
        <v>40779</v>
      </c>
      <c r="F7" s="6">
        <v>4531</v>
      </c>
      <c r="G7" s="6">
        <v>36248</v>
      </c>
      <c r="H7" s="6">
        <v>0</v>
      </c>
      <c r="I7" s="3">
        <f t="shared" si="1"/>
        <v>40779</v>
      </c>
      <c r="J7" s="3">
        <f t="shared" si="4"/>
        <v>40779</v>
      </c>
      <c r="K7" s="6">
        <v>1290</v>
      </c>
      <c r="L7" s="3">
        <f t="shared" si="5"/>
        <v>42069</v>
      </c>
      <c r="M7" s="6">
        <v>0</v>
      </c>
      <c r="N7" s="6">
        <v>11</v>
      </c>
      <c r="O7" s="3">
        <f t="shared" si="2"/>
        <v>11</v>
      </c>
      <c r="P7" s="3">
        <f t="shared" si="3"/>
        <v>42080</v>
      </c>
      <c r="Q7" s="7" t="s">
        <v>65</v>
      </c>
    </row>
    <row r="8" spans="1:17">
      <c r="A8" s="2" t="s">
        <v>17</v>
      </c>
      <c r="B8" s="6">
        <v>1678</v>
      </c>
      <c r="C8" s="6">
        <v>11870</v>
      </c>
      <c r="D8" s="6">
        <v>0</v>
      </c>
      <c r="E8" s="3">
        <f t="shared" si="0"/>
        <v>13548</v>
      </c>
      <c r="F8" s="6">
        <v>1618</v>
      </c>
      <c r="G8" s="6">
        <v>11930</v>
      </c>
      <c r="H8" s="6">
        <v>0</v>
      </c>
      <c r="I8" s="3">
        <f t="shared" si="1"/>
        <v>13548</v>
      </c>
      <c r="J8" s="3">
        <f t="shared" si="4"/>
        <v>13548</v>
      </c>
      <c r="K8" s="6">
        <v>536</v>
      </c>
      <c r="L8" s="3">
        <f t="shared" si="5"/>
        <v>14084</v>
      </c>
      <c r="M8" s="6">
        <v>0</v>
      </c>
      <c r="N8" s="6">
        <v>0</v>
      </c>
      <c r="O8" s="3">
        <f t="shared" si="2"/>
        <v>0</v>
      </c>
      <c r="P8" s="3">
        <f t="shared" si="3"/>
        <v>14084</v>
      </c>
      <c r="Q8" s="7" t="s">
        <v>65</v>
      </c>
    </row>
    <row r="9" spans="1:17">
      <c r="A9" s="2" t="s">
        <v>18</v>
      </c>
      <c r="B9" s="6">
        <v>1969</v>
      </c>
      <c r="C9" s="6">
        <v>15816</v>
      </c>
      <c r="D9" s="6">
        <v>0</v>
      </c>
      <c r="E9" s="3">
        <f t="shared" si="0"/>
        <v>17785</v>
      </c>
      <c r="F9" s="6">
        <v>1910</v>
      </c>
      <c r="G9" s="6">
        <v>15875</v>
      </c>
      <c r="H9" s="6">
        <v>0</v>
      </c>
      <c r="I9" s="3">
        <f t="shared" si="1"/>
        <v>17785</v>
      </c>
      <c r="J9" s="3">
        <f t="shared" si="4"/>
        <v>17785</v>
      </c>
      <c r="K9" s="6">
        <v>788</v>
      </c>
      <c r="L9" s="3">
        <f t="shared" si="5"/>
        <v>18573</v>
      </c>
      <c r="M9" s="6">
        <v>0</v>
      </c>
      <c r="N9" s="6">
        <v>1</v>
      </c>
      <c r="O9" s="3">
        <f t="shared" si="2"/>
        <v>1</v>
      </c>
      <c r="P9" s="3">
        <f t="shared" si="3"/>
        <v>18574</v>
      </c>
      <c r="Q9" s="7" t="s">
        <v>65</v>
      </c>
    </row>
    <row r="10" spans="1:17">
      <c r="A10" s="2" t="s">
        <v>19</v>
      </c>
      <c r="B10" s="6">
        <v>1510</v>
      </c>
      <c r="C10" s="6">
        <v>12140</v>
      </c>
      <c r="D10" s="6">
        <v>0</v>
      </c>
      <c r="E10" s="3">
        <f t="shared" si="0"/>
        <v>13650</v>
      </c>
      <c r="F10" s="6">
        <v>1480</v>
      </c>
      <c r="G10" s="6">
        <v>12170</v>
      </c>
      <c r="H10" s="6">
        <v>0</v>
      </c>
      <c r="I10" s="3">
        <f t="shared" si="1"/>
        <v>13650</v>
      </c>
      <c r="J10" s="3">
        <f t="shared" si="4"/>
        <v>13650</v>
      </c>
      <c r="K10" s="6">
        <v>566</v>
      </c>
      <c r="L10" s="3">
        <f>SUM(J10:K10)</f>
        <v>14216</v>
      </c>
      <c r="M10" s="6">
        <v>0</v>
      </c>
      <c r="N10" s="6">
        <v>3</v>
      </c>
      <c r="O10" s="3">
        <f t="shared" si="2"/>
        <v>3</v>
      </c>
      <c r="P10" s="3">
        <f t="shared" si="3"/>
        <v>14219</v>
      </c>
      <c r="Q10" s="7" t="s">
        <v>65</v>
      </c>
    </row>
    <row r="11" spans="1:17">
      <c r="A11" s="2" t="s">
        <v>20</v>
      </c>
      <c r="B11" s="6">
        <v>1001</v>
      </c>
      <c r="C11" s="6">
        <v>10314</v>
      </c>
      <c r="D11" s="6">
        <v>0</v>
      </c>
      <c r="E11" s="3">
        <f t="shared" si="0"/>
        <v>11315</v>
      </c>
      <c r="F11" s="6">
        <v>960</v>
      </c>
      <c r="G11" s="6">
        <v>10355</v>
      </c>
      <c r="H11" s="6">
        <v>0</v>
      </c>
      <c r="I11" s="3">
        <f t="shared" si="1"/>
        <v>11315</v>
      </c>
      <c r="J11" s="3">
        <f t="shared" si="4"/>
        <v>11315</v>
      </c>
      <c r="K11" s="6">
        <v>261</v>
      </c>
      <c r="L11" s="3">
        <f t="shared" si="5"/>
        <v>11576</v>
      </c>
      <c r="M11" s="6">
        <v>0</v>
      </c>
      <c r="N11" s="6">
        <v>1</v>
      </c>
      <c r="O11" s="3">
        <f t="shared" si="2"/>
        <v>1</v>
      </c>
      <c r="P11" s="3">
        <f t="shared" si="3"/>
        <v>11577</v>
      </c>
      <c r="Q11" s="7" t="s">
        <v>65</v>
      </c>
    </row>
    <row r="12" spans="1:17">
      <c r="A12" s="2" t="s">
        <v>21</v>
      </c>
      <c r="B12" s="6">
        <v>1070</v>
      </c>
      <c r="C12" s="6">
        <v>11304</v>
      </c>
      <c r="D12" s="6">
        <v>0</v>
      </c>
      <c r="E12" s="3">
        <f t="shared" si="0"/>
        <v>12374</v>
      </c>
      <c r="F12" s="6">
        <v>1012</v>
      </c>
      <c r="G12" s="6">
        <v>11362</v>
      </c>
      <c r="H12" s="6">
        <v>0</v>
      </c>
      <c r="I12" s="3">
        <f t="shared" si="1"/>
        <v>12374</v>
      </c>
      <c r="J12" s="3">
        <f t="shared" si="4"/>
        <v>12374</v>
      </c>
      <c r="K12" s="6">
        <v>156</v>
      </c>
      <c r="L12" s="3">
        <f t="shared" si="5"/>
        <v>12530</v>
      </c>
      <c r="M12" s="6">
        <v>0</v>
      </c>
      <c r="N12" s="6">
        <v>1</v>
      </c>
      <c r="O12" s="3">
        <f t="shared" si="2"/>
        <v>1</v>
      </c>
      <c r="P12" s="3">
        <f t="shared" si="3"/>
        <v>12531</v>
      </c>
      <c r="Q12" s="7" t="s">
        <v>65</v>
      </c>
    </row>
    <row r="13" spans="1:17">
      <c r="A13" s="2" t="s">
        <v>22</v>
      </c>
      <c r="B13" s="6">
        <v>3163</v>
      </c>
      <c r="C13" s="6">
        <v>24571</v>
      </c>
      <c r="D13" s="6">
        <v>0</v>
      </c>
      <c r="E13" s="3">
        <f>SUM(B13:D13)</f>
        <v>27734</v>
      </c>
      <c r="F13" s="6">
        <v>3047</v>
      </c>
      <c r="G13" s="6">
        <v>24687</v>
      </c>
      <c r="H13" s="6">
        <v>0</v>
      </c>
      <c r="I13" s="3">
        <f t="shared" si="1"/>
        <v>27734</v>
      </c>
      <c r="J13" s="3">
        <f t="shared" si="4"/>
        <v>27734</v>
      </c>
      <c r="K13" s="6">
        <v>944</v>
      </c>
      <c r="L13" s="3">
        <f t="shared" si="5"/>
        <v>28678</v>
      </c>
      <c r="M13" s="6">
        <v>0</v>
      </c>
      <c r="N13" s="6">
        <v>9</v>
      </c>
      <c r="O13" s="3">
        <f t="shared" si="2"/>
        <v>9</v>
      </c>
      <c r="P13" s="3">
        <f t="shared" si="3"/>
        <v>28687</v>
      </c>
      <c r="Q13" s="7" t="s">
        <v>65</v>
      </c>
    </row>
    <row r="14" spans="1:17">
      <c r="A14" s="2" t="s">
        <v>23</v>
      </c>
      <c r="B14" s="6">
        <v>2411</v>
      </c>
      <c r="C14" s="6">
        <v>18169</v>
      </c>
      <c r="D14" s="6">
        <v>0</v>
      </c>
      <c r="E14" s="3">
        <f>SUM(B14:D14)</f>
        <v>20580</v>
      </c>
      <c r="F14" s="6">
        <v>2307</v>
      </c>
      <c r="G14" s="6">
        <v>18273</v>
      </c>
      <c r="H14" s="6">
        <v>0</v>
      </c>
      <c r="I14" s="3">
        <f t="shared" si="1"/>
        <v>20580</v>
      </c>
      <c r="J14" s="3">
        <f t="shared" si="4"/>
        <v>20580</v>
      </c>
      <c r="K14" s="6">
        <v>618</v>
      </c>
      <c r="L14" s="3">
        <f t="shared" si="5"/>
        <v>21198</v>
      </c>
      <c r="M14" s="6">
        <v>0</v>
      </c>
      <c r="N14" s="6">
        <v>1</v>
      </c>
      <c r="O14" s="3">
        <f t="shared" si="2"/>
        <v>1</v>
      </c>
      <c r="P14" s="3">
        <f t="shared" si="3"/>
        <v>21199</v>
      </c>
      <c r="Q14" s="7" t="s">
        <v>65</v>
      </c>
    </row>
    <row r="15" spans="1:17">
      <c r="A15" s="2" t="s">
        <v>67</v>
      </c>
      <c r="B15" s="6">
        <v>627</v>
      </c>
      <c r="C15" s="6">
        <v>6472</v>
      </c>
      <c r="D15" s="6">
        <v>0</v>
      </c>
      <c r="E15" s="3">
        <f>SUM(B15:D15)</f>
        <v>7099</v>
      </c>
      <c r="F15" s="6">
        <v>595</v>
      </c>
      <c r="G15" s="6">
        <v>6504</v>
      </c>
      <c r="H15" s="6">
        <v>0</v>
      </c>
      <c r="I15" s="3">
        <f t="shared" si="1"/>
        <v>7099</v>
      </c>
      <c r="J15" s="3">
        <f t="shared" si="4"/>
        <v>7099</v>
      </c>
      <c r="K15" s="6">
        <v>186</v>
      </c>
      <c r="L15" s="3">
        <f t="shared" si="5"/>
        <v>7285</v>
      </c>
      <c r="M15" s="6">
        <v>0</v>
      </c>
      <c r="N15" s="6">
        <v>0</v>
      </c>
      <c r="O15" s="3">
        <f t="shared" si="2"/>
        <v>0</v>
      </c>
      <c r="P15" s="3">
        <f t="shared" si="3"/>
        <v>7285</v>
      </c>
      <c r="Q15" s="7" t="s">
        <v>65</v>
      </c>
    </row>
    <row r="16" spans="1:17">
      <c r="A16" s="2" t="s">
        <v>24</v>
      </c>
      <c r="B16" s="6">
        <v>1411</v>
      </c>
      <c r="C16" s="6">
        <v>13116</v>
      </c>
      <c r="D16" s="6">
        <v>0</v>
      </c>
      <c r="E16" s="3">
        <f>SUM(B16:D16)</f>
        <v>14527</v>
      </c>
      <c r="F16" s="6">
        <v>1342</v>
      </c>
      <c r="G16" s="6">
        <v>13185</v>
      </c>
      <c r="H16" s="6">
        <v>0</v>
      </c>
      <c r="I16" s="3">
        <f>SUM(F16:H16)</f>
        <v>14527</v>
      </c>
      <c r="J16" s="3">
        <f t="shared" si="4"/>
        <v>14527</v>
      </c>
      <c r="K16" s="6">
        <v>285</v>
      </c>
      <c r="L16" s="3">
        <f t="shared" si="5"/>
        <v>14812</v>
      </c>
      <c r="M16" s="6">
        <v>0</v>
      </c>
      <c r="N16" s="6">
        <v>2</v>
      </c>
      <c r="O16" s="3">
        <f t="shared" si="2"/>
        <v>2</v>
      </c>
      <c r="P16" s="3">
        <f t="shared" si="3"/>
        <v>14814</v>
      </c>
      <c r="Q16" s="7" t="s">
        <v>65</v>
      </c>
    </row>
    <row r="17" spans="1:17">
      <c r="A17" s="4" t="s">
        <v>25</v>
      </c>
      <c r="B17" s="4">
        <f>SUM(B4:B16)</f>
        <v>42795</v>
      </c>
      <c r="C17" s="4">
        <f>SUM(C4:C16)</f>
        <v>334173</v>
      </c>
      <c r="D17" s="4">
        <f>SUM(D4:D16)</f>
        <v>0</v>
      </c>
      <c r="E17" s="4">
        <f>SUM(B17:D17)</f>
        <v>376968</v>
      </c>
      <c r="F17" s="4">
        <f>SUM(F4:F16)</f>
        <v>41086</v>
      </c>
      <c r="G17" s="4">
        <f>SUM(G4:G16)</f>
        <v>335882</v>
      </c>
      <c r="H17" s="4">
        <f>SUM(H4:H16)</f>
        <v>0</v>
      </c>
      <c r="I17" s="4">
        <f t="shared" si="1"/>
        <v>376968</v>
      </c>
      <c r="J17" s="4">
        <f t="shared" si="4"/>
        <v>376968</v>
      </c>
      <c r="K17" s="4">
        <f>SUM(K4:K16)</f>
        <v>12052</v>
      </c>
      <c r="L17" s="4">
        <f t="shared" si="5"/>
        <v>389020</v>
      </c>
      <c r="M17" s="4">
        <f>SUM(M4:M16)</f>
        <v>0</v>
      </c>
      <c r="N17" s="4">
        <f>SUM(N4:N16)</f>
        <v>96</v>
      </c>
      <c r="O17" s="4">
        <f t="shared" si="2"/>
        <v>96</v>
      </c>
      <c r="P17" s="4">
        <f t="shared" si="3"/>
        <v>389116</v>
      </c>
      <c r="Q17" s="8" t="s">
        <v>65</v>
      </c>
    </row>
    <row r="18" spans="1:17">
      <c r="A18" s="2" t="s">
        <v>26</v>
      </c>
      <c r="B18" s="6">
        <v>809</v>
      </c>
      <c r="C18" s="6">
        <v>5686</v>
      </c>
      <c r="D18" s="6">
        <v>0</v>
      </c>
      <c r="E18" s="3">
        <f>SUM(B18:D18)</f>
        <v>6495</v>
      </c>
      <c r="F18" s="6">
        <v>760</v>
      </c>
      <c r="G18" s="6">
        <v>5735</v>
      </c>
      <c r="H18" s="6">
        <v>0</v>
      </c>
      <c r="I18" s="3">
        <f t="shared" si="1"/>
        <v>6495</v>
      </c>
      <c r="J18" s="3">
        <f t="shared" si="4"/>
        <v>6495</v>
      </c>
      <c r="K18" s="6">
        <v>145</v>
      </c>
      <c r="L18" s="3">
        <f t="shared" si="5"/>
        <v>6640</v>
      </c>
      <c r="M18" s="6">
        <v>0</v>
      </c>
      <c r="N18" s="6">
        <v>1</v>
      </c>
      <c r="O18" s="3">
        <f t="shared" si="2"/>
        <v>1</v>
      </c>
      <c r="P18" s="3">
        <f t="shared" si="3"/>
        <v>6641</v>
      </c>
      <c r="Q18" s="7" t="s">
        <v>65</v>
      </c>
    </row>
    <row r="19" spans="1:17">
      <c r="A19" s="2" t="s">
        <v>27</v>
      </c>
      <c r="B19" s="6">
        <v>507</v>
      </c>
      <c r="C19" s="6">
        <v>4564</v>
      </c>
      <c r="D19" s="6">
        <v>0</v>
      </c>
      <c r="E19" s="3">
        <f>SUM(B19:D19)</f>
        <v>5071</v>
      </c>
      <c r="F19" s="6">
        <v>478</v>
      </c>
      <c r="G19" s="6">
        <v>4593</v>
      </c>
      <c r="H19" s="6">
        <v>0</v>
      </c>
      <c r="I19" s="3">
        <f t="shared" si="1"/>
        <v>5071</v>
      </c>
      <c r="J19" s="3">
        <f t="shared" si="4"/>
        <v>5071</v>
      </c>
      <c r="K19" s="6">
        <v>156</v>
      </c>
      <c r="L19" s="3">
        <f t="shared" si="5"/>
        <v>5227</v>
      </c>
      <c r="M19" s="6">
        <v>0</v>
      </c>
      <c r="N19" s="6">
        <v>0</v>
      </c>
      <c r="O19" s="3">
        <f t="shared" si="2"/>
        <v>0</v>
      </c>
      <c r="P19" s="3">
        <f t="shared" si="3"/>
        <v>5227</v>
      </c>
      <c r="Q19" s="7" t="s">
        <v>65</v>
      </c>
    </row>
    <row r="20" spans="1:17">
      <c r="A20" s="4" t="s">
        <v>28</v>
      </c>
      <c r="B20" s="4">
        <f>SUM(B18:B19)</f>
        <v>1316</v>
      </c>
      <c r="C20" s="4">
        <f>SUM(C18:C19)</f>
        <v>10250</v>
      </c>
      <c r="D20" s="4">
        <f>SUM(D18:D19)</f>
        <v>0</v>
      </c>
      <c r="E20" s="4">
        <f>SUM(B20:D20)</f>
        <v>11566</v>
      </c>
      <c r="F20" s="4">
        <f>SUM(F18:F19)</f>
        <v>1238</v>
      </c>
      <c r="G20" s="4">
        <f>SUM(G18:G19)</f>
        <v>10328</v>
      </c>
      <c r="H20" s="4">
        <f>SUM(H18:H19)</f>
        <v>0</v>
      </c>
      <c r="I20" s="4">
        <f t="shared" si="1"/>
        <v>11566</v>
      </c>
      <c r="J20" s="4">
        <f t="shared" si="4"/>
        <v>11566</v>
      </c>
      <c r="K20" s="4">
        <f>SUM(K18:K19)</f>
        <v>301</v>
      </c>
      <c r="L20" s="4">
        <f t="shared" si="5"/>
        <v>11867</v>
      </c>
      <c r="M20" s="4">
        <f>SUM(M18:M19)</f>
        <v>0</v>
      </c>
      <c r="N20" s="4">
        <f>SUM(N18:N19)</f>
        <v>1</v>
      </c>
      <c r="O20" s="4">
        <f t="shared" si="2"/>
        <v>1</v>
      </c>
      <c r="P20" s="4">
        <f t="shared" si="3"/>
        <v>11868</v>
      </c>
      <c r="Q20" s="8" t="s">
        <v>65</v>
      </c>
    </row>
    <row r="21" spans="1:17">
      <c r="A21" s="2" t="s">
        <v>29</v>
      </c>
      <c r="B21" s="6">
        <v>859</v>
      </c>
      <c r="C21" s="6">
        <v>7473</v>
      </c>
      <c r="D21" s="6">
        <v>0</v>
      </c>
      <c r="E21" s="3">
        <f t="shared" ref="E21:E27" si="6">SUM(B21:D21)</f>
        <v>8332</v>
      </c>
      <c r="F21" s="6">
        <v>800</v>
      </c>
      <c r="G21" s="6">
        <v>7532</v>
      </c>
      <c r="H21" s="6">
        <v>0</v>
      </c>
      <c r="I21" s="3">
        <f t="shared" si="1"/>
        <v>8332</v>
      </c>
      <c r="J21" s="3">
        <f t="shared" si="4"/>
        <v>8332</v>
      </c>
      <c r="K21" s="6">
        <v>426</v>
      </c>
      <c r="L21" s="3">
        <f t="shared" si="5"/>
        <v>8758</v>
      </c>
      <c r="M21" s="6">
        <v>0</v>
      </c>
      <c r="N21" s="6">
        <v>3</v>
      </c>
      <c r="O21" s="4">
        <f t="shared" ref="O21:O24" si="7">SUM(M21:N21)</f>
        <v>3</v>
      </c>
      <c r="P21" s="3">
        <f t="shared" si="3"/>
        <v>8761</v>
      </c>
      <c r="Q21" s="7" t="s">
        <v>65</v>
      </c>
    </row>
    <row r="22" spans="1:17">
      <c r="A22" s="2" t="s">
        <v>30</v>
      </c>
      <c r="B22" s="6">
        <v>203</v>
      </c>
      <c r="C22" s="6">
        <v>2493</v>
      </c>
      <c r="D22" s="6">
        <v>0</v>
      </c>
      <c r="E22" s="3">
        <f t="shared" si="6"/>
        <v>2696</v>
      </c>
      <c r="F22" s="6">
        <v>206</v>
      </c>
      <c r="G22" s="6">
        <v>2490</v>
      </c>
      <c r="H22" s="6">
        <v>0</v>
      </c>
      <c r="I22" s="3">
        <f t="shared" si="1"/>
        <v>2696</v>
      </c>
      <c r="J22" s="3">
        <f t="shared" si="4"/>
        <v>2696</v>
      </c>
      <c r="K22" s="6">
        <v>69</v>
      </c>
      <c r="L22" s="3">
        <f t="shared" si="5"/>
        <v>2765</v>
      </c>
      <c r="M22" s="6">
        <v>0</v>
      </c>
      <c r="N22" s="6">
        <v>0</v>
      </c>
      <c r="O22" s="4">
        <f t="shared" si="7"/>
        <v>0</v>
      </c>
      <c r="P22" s="3">
        <f t="shared" si="3"/>
        <v>2765</v>
      </c>
      <c r="Q22" s="7" t="s">
        <v>65</v>
      </c>
    </row>
    <row r="23" spans="1:17">
      <c r="A23" s="2" t="s">
        <v>31</v>
      </c>
      <c r="B23" s="6">
        <v>252</v>
      </c>
      <c r="C23" s="6">
        <v>3012</v>
      </c>
      <c r="D23" s="6">
        <v>0</v>
      </c>
      <c r="E23" s="3">
        <f t="shared" si="6"/>
        <v>3264</v>
      </c>
      <c r="F23" s="6">
        <v>226</v>
      </c>
      <c r="G23" s="6">
        <v>3038</v>
      </c>
      <c r="H23" s="6">
        <v>0</v>
      </c>
      <c r="I23" s="3">
        <f t="shared" si="1"/>
        <v>3264</v>
      </c>
      <c r="J23" s="3">
        <f t="shared" si="4"/>
        <v>3264</v>
      </c>
      <c r="K23" s="6">
        <v>42</v>
      </c>
      <c r="L23" s="3">
        <f t="shared" si="5"/>
        <v>3306</v>
      </c>
      <c r="M23" s="6">
        <v>0</v>
      </c>
      <c r="N23" s="6">
        <v>0</v>
      </c>
      <c r="O23" s="4">
        <f t="shared" si="7"/>
        <v>0</v>
      </c>
      <c r="P23" s="3">
        <f t="shared" si="3"/>
        <v>3306</v>
      </c>
      <c r="Q23" s="7" t="s">
        <v>65</v>
      </c>
    </row>
    <row r="24" spans="1:17">
      <c r="A24" s="2" t="s">
        <v>32</v>
      </c>
      <c r="B24" s="6">
        <v>291</v>
      </c>
      <c r="C24" s="6">
        <v>3563</v>
      </c>
      <c r="D24" s="6">
        <v>0</v>
      </c>
      <c r="E24" s="3">
        <f t="shared" si="6"/>
        <v>3854</v>
      </c>
      <c r="F24" s="6">
        <v>271</v>
      </c>
      <c r="G24" s="6">
        <v>3583</v>
      </c>
      <c r="H24" s="6">
        <v>0</v>
      </c>
      <c r="I24" s="3">
        <f t="shared" si="1"/>
        <v>3854</v>
      </c>
      <c r="J24" s="3">
        <f t="shared" si="4"/>
        <v>3854</v>
      </c>
      <c r="K24" s="6">
        <v>65</v>
      </c>
      <c r="L24" s="3">
        <f t="shared" si="5"/>
        <v>3919</v>
      </c>
      <c r="M24" s="6">
        <v>0</v>
      </c>
      <c r="N24" s="6">
        <v>0</v>
      </c>
      <c r="O24" s="4">
        <f t="shared" si="7"/>
        <v>0</v>
      </c>
      <c r="P24" s="3">
        <f t="shared" si="3"/>
        <v>3919</v>
      </c>
      <c r="Q24" s="7" t="s">
        <v>65</v>
      </c>
    </row>
    <row r="25" spans="1:17">
      <c r="A25" s="4" t="s">
        <v>33</v>
      </c>
      <c r="B25" s="4">
        <f>SUM(B21:B24)</f>
        <v>1605</v>
      </c>
      <c r="C25" s="4">
        <f>SUM(C21:C24)</f>
        <v>16541</v>
      </c>
      <c r="D25" s="4">
        <f>SUM(D21:D24)</f>
        <v>0</v>
      </c>
      <c r="E25" s="4">
        <f t="shared" si="6"/>
        <v>18146</v>
      </c>
      <c r="F25" s="4">
        <f>SUM(F21:F24)</f>
        <v>1503</v>
      </c>
      <c r="G25" s="4">
        <f>SUM(G21:G24)</f>
        <v>16643</v>
      </c>
      <c r="H25" s="4">
        <f>SUM(H21:H24)</f>
        <v>0</v>
      </c>
      <c r="I25" s="4">
        <f t="shared" si="1"/>
        <v>18146</v>
      </c>
      <c r="J25" s="4">
        <f t="shared" si="4"/>
        <v>18146</v>
      </c>
      <c r="K25" s="4">
        <f>SUM(K21:K24)</f>
        <v>602</v>
      </c>
      <c r="L25" s="4">
        <f t="shared" si="5"/>
        <v>18748</v>
      </c>
      <c r="M25" s="4">
        <f>SUM(M21:M24)</f>
        <v>0</v>
      </c>
      <c r="N25" s="4">
        <f>SUM(N21:N24)</f>
        <v>3</v>
      </c>
      <c r="O25" s="4">
        <f t="shared" ref="O25:O49" si="8">SUM(M25:N25)</f>
        <v>3</v>
      </c>
      <c r="P25" s="4">
        <f t="shared" si="3"/>
        <v>18751</v>
      </c>
      <c r="Q25" s="8" t="s">
        <v>65</v>
      </c>
    </row>
    <row r="26" spans="1:17">
      <c r="A26" s="2" t="s">
        <v>34</v>
      </c>
      <c r="B26" s="6">
        <v>306</v>
      </c>
      <c r="C26" s="6">
        <v>2813</v>
      </c>
      <c r="D26" s="6">
        <v>0</v>
      </c>
      <c r="E26" s="3">
        <f t="shared" si="6"/>
        <v>3119</v>
      </c>
      <c r="F26" s="6">
        <v>299</v>
      </c>
      <c r="G26" s="6">
        <v>2820</v>
      </c>
      <c r="H26" s="6">
        <v>0</v>
      </c>
      <c r="I26" s="3">
        <f t="shared" si="1"/>
        <v>3119</v>
      </c>
      <c r="J26" s="3">
        <f t="shared" si="4"/>
        <v>3119</v>
      </c>
      <c r="K26" s="6">
        <v>162</v>
      </c>
      <c r="L26" s="3">
        <f t="shared" si="5"/>
        <v>3281</v>
      </c>
      <c r="M26" s="6">
        <v>0</v>
      </c>
      <c r="N26" s="6">
        <v>0</v>
      </c>
      <c r="O26" s="3">
        <f t="shared" si="8"/>
        <v>0</v>
      </c>
      <c r="P26" s="3">
        <f t="shared" si="3"/>
        <v>3281</v>
      </c>
      <c r="Q26" s="7" t="s">
        <v>65</v>
      </c>
    </row>
    <row r="27" spans="1:17">
      <c r="A27" s="4" t="s">
        <v>35</v>
      </c>
      <c r="B27" s="4">
        <f>SUM(B26)</f>
        <v>306</v>
      </c>
      <c r="C27" s="4">
        <f>SUM(C26)</f>
        <v>2813</v>
      </c>
      <c r="D27" s="4">
        <f>SUM(D26)</f>
        <v>0</v>
      </c>
      <c r="E27" s="4">
        <f t="shared" si="6"/>
        <v>3119</v>
      </c>
      <c r="F27" s="4">
        <f>SUM(F26)</f>
        <v>299</v>
      </c>
      <c r="G27" s="4">
        <f>SUM(G26)</f>
        <v>2820</v>
      </c>
      <c r="H27" s="4">
        <f>SUM(H26)</f>
        <v>0</v>
      </c>
      <c r="I27" s="4">
        <f t="shared" si="1"/>
        <v>3119</v>
      </c>
      <c r="J27" s="4">
        <f t="shared" si="4"/>
        <v>3119</v>
      </c>
      <c r="K27" s="4">
        <f>SUM(K26)</f>
        <v>162</v>
      </c>
      <c r="L27" s="4">
        <f t="shared" si="5"/>
        <v>3281</v>
      </c>
      <c r="M27" s="4">
        <f>SUM(M26)</f>
        <v>0</v>
      </c>
      <c r="N27" s="4">
        <f>SUM(N26)</f>
        <v>0</v>
      </c>
      <c r="O27" s="4">
        <f t="shared" si="8"/>
        <v>0</v>
      </c>
      <c r="P27" s="4">
        <f t="shared" si="3"/>
        <v>3281</v>
      </c>
      <c r="Q27" s="8" t="s">
        <v>65</v>
      </c>
    </row>
    <row r="28" spans="1:17">
      <c r="A28" s="2" t="s">
        <v>36</v>
      </c>
      <c r="B28" s="6">
        <v>181</v>
      </c>
      <c r="C28" s="6">
        <v>2286</v>
      </c>
      <c r="D28" s="6">
        <v>0</v>
      </c>
      <c r="E28" s="3">
        <f>SUM(B28:D28)</f>
        <v>2467</v>
      </c>
      <c r="F28" s="6">
        <v>165</v>
      </c>
      <c r="G28" s="6">
        <v>2302</v>
      </c>
      <c r="H28" s="6">
        <v>0</v>
      </c>
      <c r="I28" s="3">
        <f t="shared" si="1"/>
        <v>2467</v>
      </c>
      <c r="J28" s="3">
        <f t="shared" si="4"/>
        <v>2467</v>
      </c>
      <c r="K28" s="6">
        <v>72</v>
      </c>
      <c r="L28" s="3">
        <f t="shared" si="5"/>
        <v>2539</v>
      </c>
      <c r="M28" s="6">
        <v>0</v>
      </c>
      <c r="N28" s="6">
        <v>0</v>
      </c>
      <c r="O28" s="3">
        <f t="shared" si="8"/>
        <v>0</v>
      </c>
      <c r="P28" s="3">
        <f t="shared" si="3"/>
        <v>2539</v>
      </c>
      <c r="Q28" s="7" t="s">
        <v>65</v>
      </c>
    </row>
    <row r="29" spans="1:17">
      <c r="A29" s="2" t="s">
        <v>37</v>
      </c>
      <c r="B29" s="6">
        <v>289</v>
      </c>
      <c r="C29" s="6">
        <v>3606</v>
      </c>
      <c r="D29" s="6">
        <v>0</v>
      </c>
      <c r="E29" s="3">
        <f t="shared" ref="E28:E44" si="9">SUM(B29:D29)</f>
        <v>3895</v>
      </c>
      <c r="F29" s="6">
        <v>273</v>
      </c>
      <c r="G29" s="6">
        <v>3622</v>
      </c>
      <c r="H29" s="6">
        <v>0</v>
      </c>
      <c r="I29" s="3">
        <f t="shared" si="1"/>
        <v>3895</v>
      </c>
      <c r="J29" s="3">
        <f t="shared" si="4"/>
        <v>3895</v>
      </c>
      <c r="K29" s="6">
        <v>56</v>
      </c>
      <c r="L29" s="3">
        <f t="shared" si="5"/>
        <v>3951</v>
      </c>
      <c r="M29" s="6">
        <v>0</v>
      </c>
      <c r="N29" s="6">
        <v>0</v>
      </c>
      <c r="O29" s="3">
        <f t="shared" si="8"/>
        <v>0</v>
      </c>
      <c r="P29" s="3">
        <f t="shared" si="3"/>
        <v>3951</v>
      </c>
      <c r="Q29" s="7" t="s">
        <v>65</v>
      </c>
    </row>
    <row r="30" spans="1:17">
      <c r="A30" s="2" t="s">
        <v>38</v>
      </c>
      <c r="B30" s="6">
        <v>147</v>
      </c>
      <c r="C30" s="6">
        <v>2273</v>
      </c>
      <c r="D30" s="6">
        <v>0</v>
      </c>
      <c r="E30" s="3">
        <f t="shared" si="9"/>
        <v>2420</v>
      </c>
      <c r="F30" s="6">
        <v>147</v>
      </c>
      <c r="G30" s="6">
        <v>2273</v>
      </c>
      <c r="H30" s="6">
        <v>0</v>
      </c>
      <c r="I30" s="3">
        <f t="shared" si="1"/>
        <v>2420</v>
      </c>
      <c r="J30" s="3">
        <f t="shared" si="4"/>
        <v>2420</v>
      </c>
      <c r="K30" s="6">
        <v>43</v>
      </c>
      <c r="L30" s="3">
        <f t="shared" si="5"/>
        <v>2463</v>
      </c>
      <c r="M30" s="6">
        <v>0</v>
      </c>
      <c r="N30" s="6">
        <v>0</v>
      </c>
      <c r="O30" s="3">
        <f t="shared" si="8"/>
        <v>0</v>
      </c>
      <c r="P30" s="3">
        <f t="shared" si="3"/>
        <v>2463</v>
      </c>
      <c r="Q30" s="7" t="s">
        <v>65</v>
      </c>
    </row>
    <row r="31" spans="1:17">
      <c r="A31" s="2" t="s">
        <v>39</v>
      </c>
      <c r="B31" s="6">
        <v>321</v>
      </c>
      <c r="C31" s="6">
        <v>2935</v>
      </c>
      <c r="D31" s="6">
        <v>0</v>
      </c>
      <c r="E31" s="3">
        <f t="shared" si="9"/>
        <v>3256</v>
      </c>
      <c r="F31" s="6">
        <v>296</v>
      </c>
      <c r="G31" s="6">
        <v>2960</v>
      </c>
      <c r="H31" s="6">
        <v>0</v>
      </c>
      <c r="I31" s="3">
        <f t="shared" si="1"/>
        <v>3256</v>
      </c>
      <c r="J31" s="3">
        <f t="shared" si="4"/>
        <v>3256</v>
      </c>
      <c r="K31" s="6">
        <v>113</v>
      </c>
      <c r="L31" s="3">
        <f t="shared" si="5"/>
        <v>3369</v>
      </c>
      <c r="M31" s="6">
        <v>0</v>
      </c>
      <c r="N31" s="6">
        <v>0</v>
      </c>
      <c r="O31" s="3">
        <f t="shared" si="8"/>
        <v>0</v>
      </c>
      <c r="P31" s="3">
        <f t="shared" si="3"/>
        <v>3369</v>
      </c>
      <c r="Q31" s="7" t="s">
        <v>65</v>
      </c>
    </row>
    <row r="32" spans="1:17">
      <c r="A32" s="2" t="s">
        <v>40</v>
      </c>
      <c r="B32" s="6">
        <v>99</v>
      </c>
      <c r="C32" s="6">
        <v>1498</v>
      </c>
      <c r="D32" s="6">
        <v>0</v>
      </c>
      <c r="E32" s="3">
        <f t="shared" si="9"/>
        <v>1597</v>
      </c>
      <c r="F32" s="6">
        <v>99</v>
      </c>
      <c r="G32" s="6">
        <v>1498</v>
      </c>
      <c r="H32" s="6">
        <v>0</v>
      </c>
      <c r="I32" s="3">
        <f t="shared" si="1"/>
        <v>1597</v>
      </c>
      <c r="J32" s="3">
        <f t="shared" si="4"/>
        <v>1597</v>
      </c>
      <c r="K32" s="6">
        <v>26</v>
      </c>
      <c r="L32" s="3">
        <f t="shared" si="5"/>
        <v>1623</v>
      </c>
      <c r="M32" s="6">
        <v>0</v>
      </c>
      <c r="N32" s="6">
        <v>0</v>
      </c>
      <c r="O32" s="3">
        <f t="shared" si="8"/>
        <v>0</v>
      </c>
      <c r="P32" s="3">
        <f t="shared" si="3"/>
        <v>1623</v>
      </c>
      <c r="Q32" s="7" t="s">
        <v>65</v>
      </c>
    </row>
    <row r="33" spans="1:17">
      <c r="A33" s="2" t="s">
        <v>41</v>
      </c>
      <c r="B33" s="6">
        <v>131</v>
      </c>
      <c r="C33" s="6">
        <v>1778</v>
      </c>
      <c r="D33" s="6">
        <v>0</v>
      </c>
      <c r="E33" s="3">
        <f t="shared" si="9"/>
        <v>1909</v>
      </c>
      <c r="F33" s="6">
        <v>120</v>
      </c>
      <c r="G33" s="6">
        <v>1789</v>
      </c>
      <c r="H33" s="6">
        <v>0</v>
      </c>
      <c r="I33" s="3">
        <f t="shared" si="1"/>
        <v>1909</v>
      </c>
      <c r="J33" s="3">
        <f t="shared" si="4"/>
        <v>1909</v>
      </c>
      <c r="K33" s="6">
        <v>52</v>
      </c>
      <c r="L33" s="3">
        <f t="shared" si="5"/>
        <v>1961</v>
      </c>
      <c r="M33" s="6">
        <v>0</v>
      </c>
      <c r="N33" s="6">
        <v>0</v>
      </c>
      <c r="O33" s="3">
        <f t="shared" si="8"/>
        <v>0</v>
      </c>
      <c r="P33" s="3">
        <f t="shared" si="3"/>
        <v>1961</v>
      </c>
      <c r="Q33" s="7" t="s">
        <v>65</v>
      </c>
    </row>
    <row r="34" spans="1:17">
      <c r="A34" s="2" t="s">
        <v>42</v>
      </c>
      <c r="B34" s="6">
        <v>290</v>
      </c>
      <c r="C34" s="6">
        <v>1727</v>
      </c>
      <c r="D34" s="6">
        <v>0</v>
      </c>
      <c r="E34" s="3">
        <f t="shared" si="9"/>
        <v>2017</v>
      </c>
      <c r="F34" s="6">
        <v>222</v>
      </c>
      <c r="G34" s="6">
        <v>1795</v>
      </c>
      <c r="H34" s="6">
        <v>0</v>
      </c>
      <c r="I34" s="3">
        <f t="shared" si="1"/>
        <v>2017</v>
      </c>
      <c r="J34" s="3">
        <f t="shared" si="4"/>
        <v>2017</v>
      </c>
      <c r="K34" s="6">
        <v>42</v>
      </c>
      <c r="L34" s="3">
        <f t="shared" si="5"/>
        <v>2059</v>
      </c>
      <c r="M34" s="6">
        <v>0</v>
      </c>
      <c r="N34" s="6">
        <v>0</v>
      </c>
      <c r="O34" s="3">
        <f t="shared" si="8"/>
        <v>0</v>
      </c>
      <c r="P34" s="3">
        <f t="shared" si="3"/>
        <v>2059</v>
      </c>
      <c r="Q34" s="7" t="s">
        <v>65</v>
      </c>
    </row>
    <row r="35" spans="1:17">
      <c r="A35" s="4" t="s">
        <v>43</v>
      </c>
      <c r="B35" s="4">
        <f>SUM(B28:B34)</f>
        <v>1458</v>
      </c>
      <c r="C35" s="4">
        <f>SUM(C28:C34)</f>
        <v>16103</v>
      </c>
      <c r="D35" s="4">
        <f>SUM(D28:D34)</f>
        <v>0</v>
      </c>
      <c r="E35" s="4">
        <f t="shared" si="9"/>
        <v>17561</v>
      </c>
      <c r="F35" s="4">
        <f>SUM(F28:F34)</f>
        <v>1322</v>
      </c>
      <c r="G35" s="4">
        <f>SUM(G28:G34)</f>
        <v>16239</v>
      </c>
      <c r="H35" s="4">
        <f>SUM(H28:H34)</f>
        <v>0</v>
      </c>
      <c r="I35" s="4">
        <f t="shared" si="1"/>
        <v>17561</v>
      </c>
      <c r="J35" s="4">
        <f t="shared" si="4"/>
        <v>17561</v>
      </c>
      <c r="K35" s="4">
        <f>SUM(K28:K34)</f>
        <v>404</v>
      </c>
      <c r="L35" s="4">
        <f t="shared" si="5"/>
        <v>17965</v>
      </c>
      <c r="M35" s="4">
        <f>SUM(M28:M34)</f>
        <v>0</v>
      </c>
      <c r="N35" s="4">
        <f>SUM(N28:N34)</f>
        <v>0</v>
      </c>
      <c r="O35" s="4">
        <f t="shared" si="8"/>
        <v>0</v>
      </c>
      <c r="P35" s="4">
        <f t="shared" si="3"/>
        <v>17965</v>
      </c>
      <c r="Q35" s="8" t="s">
        <v>65</v>
      </c>
    </row>
    <row r="36" spans="1:17">
      <c r="A36" s="2" t="s">
        <v>44</v>
      </c>
      <c r="B36" s="6">
        <v>952</v>
      </c>
      <c r="C36" s="6">
        <v>9522</v>
      </c>
      <c r="D36" s="6">
        <v>0</v>
      </c>
      <c r="E36" s="3">
        <f t="shared" si="9"/>
        <v>10474</v>
      </c>
      <c r="F36" s="6">
        <v>933</v>
      </c>
      <c r="G36" s="6">
        <v>9541</v>
      </c>
      <c r="H36" s="6">
        <v>0</v>
      </c>
      <c r="I36" s="3">
        <f t="shared" si="1"/>
        <v>10474</v>
      </c>
      <c r="J36" s="3">
        <f t="shared" si="4"/>
        <v>10474</v>
      </c>
      <c r="K36" s="6">
        <v>218</v>
      </c>
      <c r="L36" s="3">
        <f t="shared" si="5"/>
        <v>10692</v>
      </c>
      <c r="M36" s="6">
        <v>0</v>
      </c>
      <c r="N36" s="6">
        <v>0</v>
      </c>
      <c r="O36" s="4">
        <f t="shared" si="8"/>
        <v>0</v>
      </c>
      <c r="P36" s="3">
        <f t="shared" si="3"/>
        <v>10692</v>
      </c>
      <c r="Q36" s="7" t="s">
        <v>65</v>
      </c>
    </row>
    <row r="37" spans="1:17">
      <c r="A37" s="2" t="s">
        <v>45</v>
      </c>
      <c r="B37" s="6">
        <v>539</v>
      </c>
      <c r="C37" s="6">
        <v>6003</v>
      </c>
      <c r="D37" s="6">
        <v>0</v>
      </c>
      <c r="E37" s="3">
        <f t="shared" si="9"/>
        <v>6542</v>
      </c>
      <c r="F37" s="6">
        <v>534</v>
      </c>
      <c r="G37" s="6">
        <v>6008</v>
      </c>
      <c r="H37" s="6">
        <v>0</v>
      </c>
      <c r="I37" s="3">
        <f t="shared" si="1"/>
        <v>6542</v>
      </c>
      <c r="J37" s="3">
        <f t="shared" si="4"/>
        <v>6542</v>
      </c>
      <c r="K37" s="6">
        <v>78</v>
      </c>
      <c r="L37" s="3">
        <f t="shared" si="5"/>
        <v>6620</v>
      </c>
      <c r="M37" s="6">
        <v>0</v>
      </c>
      <c r="N37" s="6">
        <v>0</v>
      </c>
      <c r="O37" s="4">
        <f t="shared" si="8"/>
        <v>0</v>
      </c>
      <c r="P37" s="3">
        <f t="shared" si="3"/>
        <v>6620</v>
      </c>
      <c r="Q37" s="7" t="s">
        <v>65</v>
      </c>
    </row>
    <row r="38" spans="1:17">
      <c r="A38" s="4" t="s">
        <v>46</v>
      </c>
      <c r="B38" s="4">
        <f>SUM(B36:B37)</f>
        <v>1491</v>
      </c>
      <c r="C38" s="4">
        <f>SUM(C36:C37)</f>
        <v>15525</v>
      </c>
      <c r="D38" s="4">
        <f>SUM(D36:D37)</f>
        <v>0</v>
      </c>
      <c r="E38" s="4">
        <f t="shared" si="9"/>
        <v>17016</v>
      </c>
      <c r="F38" s="4">
        <f>SUM(F36:F37)</f>
        <v>1467</v>
      </c>
      <c r="G38" s="4">
        <f>SUM(G36:G37)</f>
        <v>15549</v>
      </c>
      <c r="H38" s="4">
        <f>SUM(H36:H37)</f>
        <v>0</v>
      </c>
      <c r="I38" s="4">
        <f t="shared" si="1"/>
        <v>17016</v>
      </c>
      <c r="J38" s="4">
        <f t="shared" si="4"/>
        <v>17016</v>
      </c>
      <c r="K38" s="4">
        <f>SUM(K36:K37)</f>
        <v>296</v>
      </c>
      <c r="L38" s="4">
        <f t="shared" si="5"/>
        <v>17312</v>
      </c>
      <c r="M38" s="4">
        <f>SUM(M36:M37)</f>
        <v>0</v>
      </c>
      <c r="N38" s="4">
        <f>SUM(N36:N37)</f>
        <v>0</v>
      </c>
      <c r="O38" s="4">
        <f t="shared" si="8"/>
        <v>0</v>
      </c>
      <c r="P38" s="4">
        <f t="shared" si="3"/>
        <v>17312</v>
      </c>
      <c r="Q38" s="8" t="s">
        <v>65</v>
      </c>
    </row>
    <row r="39" spans="1:17">
      <c r="A39" s="2" t="s">
        <v>47</v>
      </c>
      <c r="B39" s="6">
        <v>201</v>
      </c>
      <c r="C39" s="6">
        <v>3082</v>
      </c>
      <c r="D39" s="6">
        <v>0</v>
      </c>
      <c r="E39" s="3">
        <f t="shared" si="9"/>
        <v>3283</v>
      </c>
      <c r="F39" s="6">
        <v>199</v>
      </c>
      <c r="G39" s="6">
        <v>3084</v>
      </c>
      <c r="H39" s="6">
        <v>0</v>
      </c>
      <c r="I39" s="3">
        <f t="shared" si="1"/>
        <v>3283</v>
      </c>
      <c r="J39" s="3">
        <f t="shared" si="4"/>
        <v>3283</v>
      </c>
      <c r="K39" s="6">
        <v>51</v>
      </c>
      <c r="L39" s="3">
        <f t="shared" si="5"/>
        <v>3334</v>
      </c>
      <c r="M39" s="6">
        <v>0</v>
      </c>
      <c r="N39" s="6">
        <v>0</v>
      </c>
      <c r="O39" s="3">
        <f t="shared" si="8"/>
        <v>0</v>
      </c>
      <c r="P39" s="3">
        <f t="shared" si="3"/>
        <v>3334</v>
      </c>
      <c r="Q39" s="7" t="s">
        <v>65</v>
      </c>
    </row>
    <row r="40" spans="1:17">
      <c r="A40" s="2" t="s">
        <v>48</v>
      </c>
      <c r="B40" s="6">
        <v>543</v>
      </c>
      <c r="C40" s="6">
        <v>6096</v>
      </c>
      <c r="D40" s="6">
        <v>0</v>
      </c>
      <c r="E40" s="3">
        <f t="shared" si="9"/>
        <v>6639</v>
      </c>
      <c r="F40" s="6">
        <v>518</v>
      </c>
      <c r="G40" s="6">
        <v>6121</v>
      </c>
      <c r="H40" s="6">
        <v>0</v>
      </c>
      <c r="I40" s="3">
        <f t="shared" si="1"/>
        <v>6639</v>
      </c>
      <c r="J40" s="3">
        <f t="shared" si="4"/>
        <v>6639</v>
      </c>
      <c r="K40" s="6">
        <v>155</v>
      </c>
      <c r="L40" s="3">
        <f t="shared" si="5"/>
        <v>6794</v>
      </c>
      <c r="M40" s="6">
        <v>0</v>
      </c>
      <c r="N40" s="6">
        <v>0</v>
      </c>
      <c r="O40" s="3">
        <f t="shared" si="8"/>
        <v>0</v>
      </c>
      <c r="P40" s="3">
        <f t="shared" si="3"/>
        <v>6794</v>
      </c>
      <c r="Q40" s="7" t="s">
        <v>65</v>
      </c>
    </row>
    <row r="41" spans="1:17">
      <c r="A41" s="2" t="s">
        <v>49</v>
      </c>
      <c r="B41" s="6">
        <v>217</v>
      </c>
      <c r="C41" s="6">
        <v>3197</v>
      </c>
      <c r="D41" s="6">
        <v>0</v>
      </c>
      <c r="E41" s="3">
        <f t="shared" si="9"/>
        <v>3414</v>
      </c>
      <c r="F41" s="6">
        <v>219</v>
      </c>
      <c r="G41" s="6">
        <v>3195</v>
      </c>
      <c r="H41" s="6">
        <v>0</v>
      </c>
      <c r="I41" s="3">
        <f t="shared" si="1"/>
        <v>3414</v>
      </c>
      <c r="J41" s="3">
        <f t="shared" si="4"/>
        <v>3414</v>
      </c>
      <c r="K41" s="6">
        <v>44</v>
      </c>
      <c r="L41" s="3">
        <f t="shared" si="5"/>
        <v>3458</v>
      </c>
      <c r="M41" s="6">
        <v>0</v>
      </c>
      <c r="N41" s="6">
        <v>0</v>
      </c>
      <c r="O41" s="3">
        <f t="shared" si="8"/>
        <v>0</v>
      </c>
      <c r="P41" s="3">
        <f t="shared" si="3"/>
        <v>3458</v>
      </c>
      <c r="Q41" s="7" t="s">
        <v>65</v>
      </c>
    </row>
    <row r="42" spans="1:17">
      <c r="A42" s="4" t="s">
        <v>50</v>
      </c>
      <c r="B42" s="4">
        <f>SUM(B39:B41)</f>
        <v>961</v>
      </c>
      <c r="C42" s="4">
        <f>SUM(C39:C41)</f>
        <v>12375</v>
      </c>
      <c r="D42" s="4">
        <f>SUM(D39:D41)</f>
        <v>0</v>
      </c>
      <c r="E42" s="4">
        <f t="shared" si="9"/>
        <v>13336</v>
      </c>
      <c r="F42" s="4">
        <f>SUM(F39:F41)</f>
        <v>936</v>
      </c>
      <c r="G42" s="4">
        <f>SUM(G39:G41)</f>
        <v>12400</v>
      </c>
      <c r="H42" s="4">
        <f>SUM(H39:H41)</f>
        <v>0</v>
      </c>
      <c r="I42" s="4">
        <f t="shared" si="1"/>
        <v>13336</v>
      </c>
      <c r="J42" s="4">
        <f t="shared" si="4"/>
        <v>13336</v>
      </c>
      <c r="K42" s="4">
        <f>SUM(K39:K41)</f>
        <v>250</v>
      </c>
      <c r="L42" s="4">
        <f t="shared" si="5"/>
        <v>13586</v>
      </c>
      <c r="M42" s="4">
        <f>SUM(M39:M41)</f>
        <v>0</v>
      </c>
      <c r="N42" s="4">
        <f>SUM(N39:N41)</f>
        <v>0</v>
      </c>
      <c r="O42" s="4">
        <f t="shared" si="8"/>
        <v>0</v>
      </c>
      <c r="P42" s="4">
        <f t="shared" si="3"/>
        <v>13586</v>
      </c>
      <c r="Q42" s="8" t="s">
        <v>65</v>
      </c>
    </row>
    <row r="43" spans="1:17">
      <c r="A43" s="2" t="s">
        <v>51</v>
      </c>
      <c r="B43" s="6">
        <v>283</v>
      </c>
      <c r="C43" s="6">
        <v>3020</v>
      </c>
      <c r="D43" s="6">
        <v>0</v>
      </c>
      <c r="E43" s="3">
        <f t="shared" si="9"/>
        <v>3303</v>
      </c>
      <c r="F43" s="6">
        <v>274</v>
      </c>
      <c r="G43" s="6">
        <v>3029</v>
      </c>
      <c r="H43" s="6">
        <v>0</v>
      </c>
      <c r="I43" s="3">
        <f t="shared" si="1"/>
        <v>3303</v>
      </c>
      <c r="J43" s="3">
        <f t="shared" si="4"/>
        <v>3303</v>
      </c>
      <c r="K43" s="6">
        <v>29</v>
      </c>
      <c r="L43" s="3">
        <f t="shared" si="5"/>
        <v>3332</v>
      </c>
      <c r="M43" s="6">
        <v>0</v>
      </c>
      <c r="N43" s="6">
        <v>1</v>
      </c>
      <c r="O43" s="3">
        <f t="shared" si="8"/>
        <v>1</v>
      </c>
      <c r="P43" s="3">
        <f t="shared" si="3"/>
        <v>3333</v>
      </c>
      <c r="Q43" s="7" t="s">
        <v>65</v>
      </c>
    </row>
    <row r="44" spans="1:17">
      <c r="A44" s="2" t="s">
        <v>52</v>
      </c>
      <c r="B44" s="6">
        <v>786</v>
      </c>
      <c r="C44" s="6">
        <v>8012</v>
      </c>
      <c r="D44" s="6">
        <v>0</v>
      </c>
      <c r="E44" s="3">
        <f t="shared" si="9"/>
        <v>8798</v>
      </c>
      <c r="F44" s="6">
        <v>747</v>
      </c>
      <c r="G44" s="6">
        <v>8051</v>
      </c>
      <c r="H44" s="6">
        <v>0</v>
      </c>
      <c r="I44" s="3">
        <f t="shared" si="1"/>
        <v>8798</v>
      </c>
      <c r="J44" s="3">
        <f t="shared" si="4"/>
        <v>8798</v>
      </c>
      <c r="K44" s="6">
        <v>200</v>
      </c>
      <c r="L44" s="3">
        <f t="shared" si="5"/>
        <v>8998</v>
      </c>
      <c r="M44" s="6">
        <v>0</v>
      </c>
      <c r="N44" s="6">
        <v>3</v>
      </c>
      <c r="O44" s="3">
        <f t="shared" si="8"/>
        <v>3</v>
      </c>
      <c r="P44" s="3">
        <f t="shared" si="3"/>
        <v>9001</v>
      </c>
      <c r="Q44" s="7" t="s">
        <v>65</v>
      </c>
    </row>
    <row r="45" spans="1:17">
      <c r="A45" s="4" t="s">
        <v>53</v>
      </c>
      <c r="B45" s="4">
        <f>SUM(B43:B44)</f>
        <v>1069</v>
      </c>
      <c r="C45" s="4">
        <f>SUM(C43:C44)</f>
        <v>11032</v>
      </c>
      <c r="D45" s="4">
        <f>SUM(D43:D44)</f>
        <v>0</v>
      </c>
      <c r="E45" s="4">
        <f>SUM(B45:D45)</f>
        <v>12101</v>
      </c>
      <c r="F45" s="4">
        <f>SUM(F43:F44)</f>
        <v>1021</v>
      </c>
      <c r="G45" s="4">
        <f>SUM(G43:G44)</f>
        <v>11080</v>
      </c>
      <c r="H45" s="4">
        <f>SUM(H43:H44)</f>
        <v>0</v>
      </c>
      <c r="I45" s="4">
        <f t="shared" si="1"/>
        <v>12101</v>
      </c>
      <c r="J45" s="4">
        <f t="shared" si="4"/>
        <v>12101</v>
      </c>
      <c r="K45" s="4">
        <f>SUM(K43:K44)</f>
        <v>229</v>
      </c>
      <c r="L45" s="4">
        <f t="shared" si="5"/>
        <v>12330</v>
      </c>
      <c r="M45" s="4">
        <f>SUM(M43:M44)</f>
        <v>0</v>
      </c>
      <c r="N45" s="4">
        <f>SUM(N43:N44)</f>
        <v>4</v>
      </c>
      <c r="O45" s="4">
        <f t="shared" si="8"/>
        <v>4</v>
      </c>
      <c r="P45" s="4">
        <f t="shared" si="3"/>
        <v>12334</v>
      </c>
      <c r="Q45" s="8" t="s">
        <v>65</v>
      </c>
    </row>
    <row r="46" spans="1:17">
      <c r="A46" s="2" t="s">
        <v>54</v>
      </c>
      <c r="B46" s="6">
        <v>483</v>
      </c>
      <c r="C46" s="6">
        <v>5241</v>
      </c>
      <c r="D46" s="6">
        <v>0</v>
      </c>
      <c r="E46" s="3">
        <f>SUM(B46:D46)</f>
        <v>5724</v>
      </c>
      <c r="F46" s="6">
        <v>458</v>
      </c>
      <c r="G46" s="6">
        <v>5266</v>
      </c>
      <c r="H46" s="6">
        <v>0</v>
      </c>
      <c r="I46" s="3">
        <f t="shared" si="1"/>
        <v>5724</v>
      </c>
      <c r="J46" s="3">
        <f t="shared" si="4"/>
        <v>5724</v>
      </c>
      <c r="K46" s="6">
        <v>143</v>
      </c>
      <c r="L46" s="3">
        <f t="shared" si="5"/>
        <v>5867</v>
      </c>
      <c r="M46" s="6">
        <v>0</v>
      </c>
      <c r="N46" s="6">
        <v>0</v>
      </c>
      <c r="O46" s="3">
        <f t="shared" si="8"/>
        <v>0</v>
      </c>
      <c r="P46" s="3">
        <f t="shared" si="3"/>
        <v>5867</v>
      </c>
      <c r="Q46" s="7" t="s">
        <v>65</v>
      </c>
    </row>
    <row r="47" spans="1:17">
      <c r="A47" s="4" t="s">
        <v>55</v>
      </c>
      <c r="B47" s="4">
        <f>SUM(B46)</f>
        <v>483</v>
      </c>
      <c r="C47" s="4">
        <f>SUM(C46)</f>
        <v>5241</v>
      </c>
      <c r="D47" s="4">
        <f>SUM(D46)</f>
        <v>0</v>
      </c>
      <c r="E47" s="4">
        <f>SUM(B47:D47)</f>
        <v>5724</v>
      </c>
      <c r="F47" s="4">
        <f>SUM(F46)</f>
        <v>458</v>
      </c>
      <c r="G47" s="4">
        <f>SUM(G46)</f>
        <v>5266</v>
      </c>
      <c r="H47" s="4">
        <f>SUM(H46)</f>
        <v>0</v>
      </c>
      <c r="I47" s="4">
        <f t="shared" si="1"/>
        <v>5724</v>
      </c>
      <c r="J47" s="4">
        <f t="shared" si="4"/>
        <v>5724</v>
      </c>
      <c r="K47" s="4">
        <f>SUM(K46)</f>
        <v>143</v>
      </c>
      <c r="L47" s="4">
        <f t="shared" si="5"/>
        <v>5867</v>
      </c>
      <c r="M47" s="4">
        <f>SUM(M46)</f>
        <v>0</v>
      </c>
      <c r="N47" s="4">
        <f>SUM(N46)</f>
        <v>0</v>
      </c>
      <c r="O47" s="4">
        <f t="shared" si="8"/>
        <v>0</v>
      </c>
      <c r="P47" s="4">
        <f t="shared" si="3"/>
        <v>5867</v>
      </c>
      <c r="Q47" s="8" t="s">
        <v>65</v>
      </c>
    </row>
    <row r="48" spans="1:17">
      <c r="A48" s="4" t="s">
        <v>56</v>
      </c>
      <c r="B48" s="4">
        <f t="shared" ref="B48:H48" si="10">SUM(B20,B25,B27,B35,B38,B42,B45,B47)</f>
        <v>8689</v>
      </c>
      <c r="C48" s="4">
        <f t="shared" si="10"/>
        <v>89880</v>
      </c>
      <c r="D48" s="4">
        <f t="shared" si="10"/>
        <v>0</v>
      </c>
      <c r="E48" s="4">
        <f>SUM(B48:D48)</f>
        <v>98569</v>
      </c>
      <c r="F48" s="4">
        <f t="shared" si="10"/>
        <v>8244</v>
      </c>
      <c r="G48" s="4">
        <f t="shared" si="10"/>
        <v>90325</v>
      </c>
      <c r="H48" s="4">
        <f t="shared" si="10"/>
        <v>0</v>
      </c>
      <c r="I48" s="4">
        <f t="shared" si="1"/>
        <v>98569</v>
      </c>
      <c r="J48" s="4">
        <f t="shared" si="4"/>
        <v>98569</v>
      </c>
      <c r="K48" s="4">
        <f>SUM(K20,K25,K27,K35,K38,K42,K45,K47)</f>
        <v>2387</v>
      </c>
      <c r="L48" s="4">
        <f t="shared" si="5"/>
        <v>100956</v>
      </c>
      <c r="M48" s="4">
        <f>SUM(M20,M25,M27,M35,M35,M38,M42,M45,M47)</f>
        <v>0</v>
      </c>
      <c r="N48" s="4">
        <f>SUM(N20,N25,N27,N35,N35,N38,N42,N45,N47)</f>
        <v>8</v>
      </c>
      <c r="O48" s="4">
        <f t="shared" si="8"/>
        <v>8</v>
      </c>
      <c r="P48" s="4">
        <f t="shared" si="3"/>
        <v>100964</v>
      </c>
      <c r="Q48" s="8" t="s">
        <v>65</v>
      </c>
    </row>
    <row r="49" spans="1:17">
      <c r="A49" s="4" t="s">
        <v>57</v>
      </c>
      <c r="B49" s="4">
        <f t="shared" ref="B49:H49" si="11">SUM(B4:B16,B18:B19,B21:B24,B26,B28:B34,B36:B37,B39:B41,B43:B44,B46)</f>
        <v>51484</v>
      </c>
      <c r="C49" s="4">
        <f t="shared" si="11"/>
        <v>424053</v>
      </c>
      <c r="D49" s="4">
        <f>SUM(D4:D16,D18:D19,D21:D24,D26,D28:D34,D36:D37,D39:D41,D43:D44,D46)</f>
        <v>0</v>
      </c>
      <c r="E49" s="4">
        <f>SUM(B49:D49)</f>
        <v>475537</v>
      </c>
      <c r="F49" s="4">
        <f t="shared" si="11"/>
        <v>49330</v>
      </c>
      <c r="G49" s="4">
        <f t="shared" si="11"/>
        <v>426207</v>
      </c>
      <c r="H49" s="4">
        <f t="shared" si="11"/>
        <v>0</v>
      </c>
      <c r="I49" s="4">
        <f t="shared" si="1"/>
        <v>475537</v>
      </c>
      <c r="J49" s="4">
        <f t="shared" si="4"/>
        <v>475537</v>
      </c>
      <c r="K49" s="4">
        <f>SUM(K4:K16,K18:K19,K21:K24,K26,K28:K34,K36:K37,K39:K41,K43:K44,K46)</f>
        <v>14439</v>
      </c>
      <c r="L49" s="4">
        <f t="shared" si="5"/>
        <v>489976</v>
      </c>
      <c r="M49" s="4">
        <f>SUM(M4:M16,M18:M19,M21:M24,M26,M28:M34,M36:M37,M39:M41,M43:M44,M46)</f>
        <v>0</v>
      </c>
      <c r="N49" s="4">
        <f>SUM(N4:N16,N18:N19,N21:N24,N26,N28:N34,N36:N37,N39:N41,N43:N44,N46)</f>
        <v>104</v>
      </c>
      <c r="O49" s="4">
        <f t="shared" si="8"/>
        <v>104</v>
      </c>
      <c r="P49" s="4">
        <f t="shared" si="3"/>
        <v>490080</v>
      </c>
      <c r="Q49" s="8" t="s">
        <v>65</v>
      </c>
    </row>
    <row r="51" spans="1:17">
      <c r="B51" s="1" t="s">
        <v>58</v>
      </c>
      <c r="C51" s="1" t="s">
        <v>59</v>
      </c>
      <c r="D51" s="1" t="s">
        <v>60</v>
      </c>
      <c r="E51" s="1" t="s">
        <v>61</v>
      </c>
    </row>
    <row r="52" spans="1:17">
      <c r="B52" s="4">
        <f>SUM(B49,F49)</f>
        <v>100814</v>
      </c>
      <c r="C52" s="4">
        <f>SUM(C49,G49)</f>
        <v>850260</v>
      </c>
      <c r="D52" s="4">
        <f>SUM(D49,H49)</f>
        <v>0</v>
      </c>
      <c r="E52" s="4">
        <f>SUM(B52:D52)</f>
        <v>951074</v>
      </c>
    </row>
  </sheetData>
  <mergeCells count="9">
    <mergeCell ref="A2:A3"/>
    <mergeCell ref="B2:E2"/>
    <mergeCell ref="F2:I2"/>
    <mergeCell ref="Q2:Q3"/>
    <mergeCell ref="J2:J3"/>
    <mergeCell ref="K2:K3"/>
    <mergeCell ref="L2:L3"/>
    <mergeCell ref="M2:O2"/>
    <mergeCell ref="P2:P3"/>
  </mergeCells>
  <phoneticPr fontId="3"/>
  <printOptions gridLines="1" gridLinesSet="0"/>
  <pageMargins left="0.75" right="0.75" top="1" bottom="1" header="0.5" footer="0.5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大沼亮太</dc:creator>
  <cp:lastModifiedBy>大沼亮太</cp:lastModifiedBy>
  <cp:lastPrinted>2026-02-08T16:48:07Z</cp:lastPrinted>
  <dcterms:created xsi:type="dcterms:W3CDTF">2026-02-05T12:32:57Z</dcterms:created>
  <dcterms:modified xsi:type="dcterms:W3CDTF">2026-02-08T16:48:27Z</dcterms:modified>
</cp:coreProperties>
</file>