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F502D456-9808-48BE-A798-DF410FD8FDE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C38" i="10"/>
  <c r="BE37" i="10"/>
  <c r="AM37" i="10"/>
  <c r="C37" i="10"/>
  <c r="BE36" i="10"/>
  <c r="AM36" i="10"/>
  <c r="C36" i="10"/>
  <c r="BE35" i="10"/>
  <c r="C35" i="10"/>
  <c r="BE34" i="10"/>
  <c r="U34" i="10"/>
  <c r="U35" i="10" s="1"/>
  <c r="C34" i="10"/>
  <c r="U36" i="10" l="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<sst xmlns="http://schemas.openxmlformats.org/spreadsheetml/2006/main" count="1142" uniqueCount="574">
  <si>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</si>
  <si>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</si>
  <si>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</si>
  <si>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</si>
  <si>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</si>
  <si>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</si>
  <si>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</si>
  <si>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</si>
  <si>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</si>
  <si>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</si>
  <si>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</si>
  <si>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</si>
  <si>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</si>
  <si>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</si>
  <si>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</si>
  <si>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</si>
  <si>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</si>
  <si>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</si>
  <si>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</si>
  <si>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</si>
  <si>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</si>
  <si>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</si>
  <si>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</si>
  <si>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</si>
  <si>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</si>
  <si>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</si>
  <si>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</si>
  <si>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</si>
  <si>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</si>
  <si>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</si>
  <si>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</si>
  <si>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</si>
  <si>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</si>
  <si>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</si>
  <si>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</si>
  <si>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</si>
  <si>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</si>
  <si>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</si>
  <si>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</si>
  <si>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</si>
  <si>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</si>
  <si>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</si>
  <si>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</si>
  <si>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</si>
  <si>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</si>
  <si>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</si>
  <si>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</si>
  <si>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</si>
  <si>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</si>
  <si>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</si>
  <si>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</si>
  <si>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</si>
  <si>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</si>
  <si>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</si>
  <si>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</si>
  <si>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</si>
  <si>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</si>
  <si>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</si>
  <si>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</si>
  <si>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</si>
  <si>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</si>
  <si>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</si>
  <si>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</si>
  <si>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</si>
  <si>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</si>
  <si>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</si>
  <si>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</si>
  <si>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</si>
  <si>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</si>
  <si>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</si>
  <si>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</si>
  <si>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</si>
  <si>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</si>
  <si>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</si>
  <si>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</si>
  <si>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</si>
  <si>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</si>
  <si>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</si>
  <si>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</si>
  <si>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</si>
  <si>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</si>
  <si>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</si>
  <si>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</si>
  <si>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</si>
  <si>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</si>
  <si>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</si>
  <si>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</si>
  <si>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</si>
  <si>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</si>
  <si>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</si>
  <si>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</si>
  <si>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</si>
  <si>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</si>
  <si>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</si>
  <si>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</si>
  <si>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</si>
  <si>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</si>
  <si>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</si>
  <si>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</si>
  <si>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</si>
  <si>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</si>
  <si>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</si>
  <si>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</si>
  <si>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</si>
  <si>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</si>
  <si>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</si>
  <si>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</si>
  <si>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</si>
  <si>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</si>
  <si>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</si>
  <si>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</si>
  <si>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</si>
  <si>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</si>
  <si>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</si>
  <si>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</si>
  <si>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</si>
  <si>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</si>
  <si>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</si>
  <si>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</si>
  <si>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</si>
  <si>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</si>
  <si>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</si>
  <si>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</si>
  <si>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</si>
  <si>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</si>
  <si>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</si>
  <si>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</si>
  <si>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</si>
  <si>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</si>
  <si>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</si>
  <si>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</si>
  <si>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</si>
  <si>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</si>
  <si>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</si>
  <si>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</si>
  <si>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</si>
  <si>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</si>
  <si>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</si>
  <si>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</si>
  <si>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</si>
  <si>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</si>
  <si>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</si>
  <si>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</si>
  <si>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</si>
  <si>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</si>
  <si>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</si>
  <si>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</si>
  <si>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</si>
  <si>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</si>
  <si>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</si>
  <si>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</si>
  <si>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</si>
  <si>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</si>
  <si>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</si>
  <si>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</si>
  <si>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</si>
  <si>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</si>
  <si>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</si>
  <si>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</si>
  <si>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</si>
  <si>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</si>
  <si>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</si>
  <si>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</si>
  <si>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</si>
  <si>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</si>
  <si>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</si>
  <si>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</si>
  <si>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</si>
  <si>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</si>
  <si>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</si>
  <si>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</si>
  <si>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</si>
  <si>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</si>
  <si>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</si>
  <si>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</si>
  <si>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</si>
  <si>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</si>
  <si>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</si>
  <si>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</si>
  <si>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</si>
  <si>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</si>
  <si>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</si>
  <si>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</si>
  <si>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</si>
  <si>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</si>
  <si>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</si>
  <si>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</si>
  <si>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</si>
  <si>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</si>
  <si>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</si>
  <si>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</si>
  <si>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</si>
  <si>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</si>
  <si>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</si>
  <si>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</si>
  <si>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</si>
  <si>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</si>
  <si>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</si>
  <si>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</si>
  <si>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</si>
  <si>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</si>
  <si>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</si>
  <si>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</si>
  <si>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</si>
  <si>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山形県飯豊町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</si>
  <si>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</si>
  <si>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</si>
  <si>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</si>
  <si>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</si>
  <si>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</si>
  <si>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</si>
  <si>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</si>
  <si>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</si>
  <si>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</si>
  <si>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</si>
  <si>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</si>
  <si>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</si>
  <si>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</si>
  <si>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</si>
  <si>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</si>
  <si>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</si>
  <si>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</si>
  <si>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</si>
  <si>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</si>
  <si>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</si>
  <si>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</si>
  <si>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</si>
  <si>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</si>
  <si>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</si>
  <si>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</si>
  <si>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</si>
  <si>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</si>
  <si>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</si>
  <si>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</si>
  <si>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</si>
  <si>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</si>
  <si>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</si>
  <si>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</si>
  <si>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</si>
  <si>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</si>
  <si>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</si>
  <si>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</si>
  <si>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</si>
  <si>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</si>
  <si>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</si>
  <si>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</si>
  <si>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</si>
  <si>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</si>
  <si>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</si>
  <si>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</si>
  <si>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</si>
  <si>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</si>
  <si>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</si>
  <si>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</si>
  <si>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</si>
  <si>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</si>
  <si>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</si>
  <si>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</si>
  <si>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</si>
  <si>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</si>
  <si>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</si>
  <si>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</si>
  <si>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</si>
  <si>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</si>
  <si>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</si>
  <si>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</si>
  <si>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</si>
  <si>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</si>
  <si>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</si>
  <si>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</si>
  <si>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</si>
  <si>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</si>
  <si>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</si>
  <si>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</si>
  <si>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</si>
  <si>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</si>
  <si>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</si>
  <si>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</si>
  <si>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</si>
  <si>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</si>
  <si>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</si>
  <si>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</si>
  <si>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</si>
  <si>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</si>
  <si>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</si>
  <si>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</si>
  <si>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</si>
  <si>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</si>
  <si>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</si>
  <si>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</si>
  <si>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</si>
  <si>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</si>
  <si>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</si>
  <si>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</si>
  <si>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</si>
  <si>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</si>
  <si>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</si>
  <si>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</si>
  <si>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</si>
  <si>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</si>
  <si>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</si>
  <si>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</si>
  <si>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</si>
  <si>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</si>
  <si>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</si>
  <si>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</si>
  <si>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</si>
  <si>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</si>
  <si>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</si>
  <si>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</si>
  <si>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</si>
  <si>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</si>
  <si>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</si>
  <si>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</si>
  <si>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</si>
  <si>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</si>
  <si>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</si>
  <si>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</si>
  <si>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</si>
  <si>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</si>
  <si>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</si>
  <si>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</si>
  <si>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</si>
  <si>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</si>
  <si>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</si>
  <si>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</si>
  <si>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</si>
  <si>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</si>
  <si>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</si>
  <si>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</si>
  <si>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</si>
  <si>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</si>
  <si>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</si>
  <si>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</si>
  <si>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</si>
  <si>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</si>
  <si>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</si>
  <si>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</si>
  <si>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</si>
  <si>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</si>
  <si>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</si>
  <si>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</si>
  <si>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</si>
  <si>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</si>
  <si>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</si>
  <si>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</si>
  <si>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</si>
  <si>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</si>
  <si>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</si>
  <si>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</si>
  <si>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</si>
  <si>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</si>
  <si>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</si>
  <si>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</si>
  <si>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</si>
  <si>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山形県飯豊町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</si>
  <si>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</si>
  <si>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</si>
  <si>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</si>
  <si>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</si>
  <si>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</si>
  <si>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</si>
  <si>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</si>
  <si>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</si>
  <si>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</si>
  <si>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</si>
  <si>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</si>
  <si>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</si>
  <si>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</si>
  <si>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</si>
  <si>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</si>
  <si>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</si>
  <si>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</si>
  <si>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</si>
  <si>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</si>
  <si>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</si>
  <si>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</si>
  <si>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</si>
  <si>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</si>
  <si>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</si>
  <si>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</si>
  <si>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</si>
  <si>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</si>
  <si>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</si>
  <si>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</si>
  <si>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</si>
  <si>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</si>
  <si>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</si>
  <si>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</si>
  <si>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</si>
  <si>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</si>
  <si>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</si>
  <si>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訪問看護特別会計</t>
    <phoneticPr fontId="5"/>
  </si>
  <si>
    <t>介護老人保健施設特別会計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</si>
  <si>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</si>
  <si>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</si>
  <si>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</si>
  <si>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</si>
  <si>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</si>
  <si>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</si>
  <si>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</si>
  <si>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</si>
  <si>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</si>
  <si>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</si>
  <si>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</si>
  <si>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</si>
  <si>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</si>
  <si>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</si>
  <si>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</si>
  <si>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</si>
  <si>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</si>
  <si>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</si>
  <si>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</si>
  <si>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</si>
  <si>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</si>
  <si>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</si>
  <si>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</si>
  <si>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</si>
  <si>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</si>
  <si>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</si>
  <si>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</si>
  <si>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</si>
  <si>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</si>
  <si>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</si>
  <si>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</si>
  <si>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</si>
  <si>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</si>
  <si>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</si>
  <si>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</si>
  <si>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</si>
  <si>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</si>
  <si>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</si>
  <si>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</si>
  <si>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</si>
  <si>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</si>
  <si>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</si>
  <si>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</si>
  <si>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</si>
  <si>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</si>
  <si>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</si>
  <si>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</si>
  <si>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</si>
  <si>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</si>
  <si>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</si>
  <si>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</si>
  <si>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</si>
  <si>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</si>
  <si>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</si>
  <si>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</si>
  <si>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</si>
  <si>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</si>
  <si>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</si>
  <si>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国民健康保険特別会計（直営診療施設勘定）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</si>
  <si>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</si>
  <si>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</si>
  <si>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</si>
  <si>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</si>
  <si>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</si>
  <si>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</si>
  <si>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</si>
  <si>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</si>
  <si>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</si>
  <si>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</si>
  <si>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</si>
  <si>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</si>
  <si>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</si>
  <si>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</si>
  <si>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</si>
  <si>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</si>
  <si>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</si>
  <si>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</si>
  <si>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</si>
  <si>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</si>
  <si>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</si>
  <si>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</si>
  <si>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</si>
  <si>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</si>
  <si>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</si>
  <si>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</si>
  <si>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</si>
  <si>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</si>
  <si>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</si>
  <si>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</si>
  <si>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</si>
  <si>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</si>
  <si>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</si>
  <si>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</si>
  <si>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</si>
  <si>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</si>
  <si>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</si>
  <si>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</si>
  <si>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</si>
  <si>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</si>
  <si>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</si>
  <si>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</si>
  <si>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</si>
  <si>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</si>
  <si>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</si>
  <si>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</si>
  <si>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</si>
  <si>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</si>
  <si>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</si>
  <si>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</si>
  <si>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</si>
  <si>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</si>
  <si>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</si>
  <si>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</si>
  <si>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</si>
  <si>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</si>
  <si>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</si>
  <si>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</si>
  <si>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</si>
  <si>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</si>
  <si>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</si>
  <si>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</si>
  <si>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</si>
  <si>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</si>
  <si>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</si>
  <si>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</si>
  <si>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</si>
  <si>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</si>
  <si>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</si>
  <si>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</si>
  <si>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</si>
  <si>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</si>
  <si>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</si>
  <si>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</si>
  <si>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</si>
  <si>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</si>
  <si>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</si>
  <si>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</si>
  <si>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</si>
  <si>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</si>
  <si>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3.87</t>
  </si>
  <si>
    <t>▲ 8.78</t>
  </si>
  <si>
    <t>▲ 1.72</t>
  </si>
  <si>
    <t>▲ 9.58</t>
  </si>
  <si>
    <t>水道事業会計</t>
  </si>
  <si>
    <t>一般会計</t>
  </si>
  <si>
    <t>下水道事業会計</t>
  </si>
  <si>
    <t>国民健康保険特別会計</t>
  </si>
  <si>
    <t>介護保険特別会計</t>
  </si>
  <si>
    <t>訪問看護特別会計</t>
  </si>
  <si>
    <t>介護老人保健施設特別会計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</si>
  <si>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</si>
  <si>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</si>
  <si>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</si>
  <si>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</si>
  <si>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</si>
  <si>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</si>
  <si>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</si>
  <si>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</si>
  <si>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</si>
  <si>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地域振興基金</t>
    <rPh sb="0" eb="6">
      <t>チイキシンコウキキン</t>
    </rPh>
    <phoneticPr fontId="38"/>
  </si>
  <si>
    <t>地域福祉振興基金</t>
    <rPh sb="0" eb="8">
      <t>チイキフクシシンコウキキン</t>
    </rPh>
    <phoneticPr fontId="38"/>
  </si>
  <si>
    <t>森林環境譲与税基金</t>
    <rPh sb="0" eb="9">
      <t>シンリンカンキョウジョウヨゼイキキン</t>
    </rPh>
    <phoneticPr fontId="38"/>
  </si>
  <si>
    <t>スポーツ振興基金</t>
    <rPh sb="4" eb="8">
      <t>シンコウキキン</t>
    </rPh>
    <phoneticPr fontId="38"/>
  </si>
  <si>
    <t>置賜広域行政事務組合</t>
  </si>
  <si>
    <t>置賜広域病院企業団</t>
    <rPh sb="6" eb="8">
      <t>キギョウ</t>
    </rPh>
    <rPh sb="8" eb="9">
      <t>ダン</t>
    </rPh>
    <phoneticPr fontId="2"/>
  </si>
  <si>
    <t>西置賜行政組合</t>
  </si>
  <si>
    <t>山形県消防補償等組合</t>
  </si>
  <si>
    <t>山形県自治会館管理組合</t>
  </si>
  <si>
    <t>山形県市町村交通災害共済組合</t>
  </si>
  <si>
    <t>山形県市町村職員退職手当組合</t>
  </si>
  <si>
    <t>山形県後期高齢者医療広域連合（普通会計分）</t>
    <rPh sb="15" eb="17">
      <t>フツウ</t>
    </rPh>
    <rPh sb="17" eb="19">
      <t>カイケイ</t>
    </rPh>
    <rPh sb="19" eb="20">
      <t>ブン</t>
    </rPh>
    <phoneticPr fontId="2"/>
  </si>
  <si>
    <t>山形県後期高齢者医療広域連合（事業会計分）</t>
    <rPh sb="15" eb="17">
      <t>ジギョウ</t>
    </rPh>
    <rPh sb="17" eb="19">
      <t>カイケイ</t>
    </rPh>
    <rPh sb="19" eb="20">
      <t>ブン</t>
    </rPh>
    <phoneticPr fontId="2"/>
  </si>
  <si>
    <t>飯豊町地域振興公社</t>
    <rPh sb="3" eb="5">
      <t>チイキ</t>
    </rPh>
    <rPh sb="5" eb="7">
      <t>シンコウ</t>
    </rPh>
    <phoneticPr fontId="2"/>
  </si>
  <si>
    <t>山形県西置賜郡飯豊町土地開発公社</t>
    <rPh sb="0" eb="3">
      <t>ヤマガタケン</t>
    </rPh>
    <rPh sb="3" eb="7">
      <t>ニシオキタマグン</t>
    </rPh>
    <phoneticPr fontId="31"/>
  </si>
  <si>
    <t>どんでん平ゆり園</t>
  </si>
  <si>
    <t>エコプラントめざみ</t>
  </si>
  <si>
    <t>エルベ</t>
  </si>
  <si>
    <t>飯豊ながめやま牧場</t>
    <rPh sb="0" eb="2">
      <t>イイデ</t>
    </rPh>
    <phoneticPr fontId="31"/>
  </si>
  <si>
    <t>○</t>
  </si>
  <si>
    <t>飯豊めざみの里</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</si>
</sst>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882-4E4D-A628-60B60B5478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360119</c:v>
                </c:pt>
                <c:pt idx="1">
                  <c:v>194016</c:v>
                </c:pt>
                <c:pt idx="2">
                  <c:v>130660</c:v>
                </c:pt>
                <c:pt idx="3">
                  <c:v>124422</c:v>
                </c:pt>
                <c:pt idx="4">
                  <c:v>76091</c:v>
                </c:pt>
              </c:numCache>
            </c:numRef>
          </c:val>
          <c:smooth val="0"/>
          <c:extLst>
            <c:ext xmlns:c16="http://schemas.microsoft.com/office/drawing/2014/chart" uri="{C3380CC4-5D6E-409C-BE32-E72D297353CC}">
              <c16:uniqueId val="{00000001-D882-4E4D-A628-60B60B5478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6.63</c:v>
                </c:pt>
                <c:pt idx="1">
                  <c:v>10.17</c:v>
                </c:pt>
                <c:pt idx="2">
                  <c:v>8.1199999999999992</c:v>
                </c:pt>
                <c:pt idx="3">
                  <c:v>11.81</c:v>
                </c:pt>
                <c:pt idx="4">
                  <c:v>5.99</c:v>
                </c:pt>
              </c:numCache>
            </c:numRef>
          </c:val>
          <c:extLst>
            <c:ext xmlns:c16="http://schemas.microsoft.com/office/drawing/2014/chart" uri="{C3380CC4-5D6E-409C-BE32-E72D297353CC}">
              <c16:uniqueId val="{00000000-31B7-44A0-9AB8-64733DB75E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11.41</c:v>
                </c:pt>
                <c:pt idx="1">
                  <c:v>12.38</c:v>
                </c:pt>
                <c:pt idx="2">
                  <c:v>11.35</c:v>
                </c:pt>
                <c:pt idx="3">
                  <c:v>9.36</c:v>
                </c:pt>
                <c:pt idx="4">
                  <c:v>10.63</c:v>
                </c:pt>
              </c:numCache>
            </c:numRef>
          </c:val>
          <c:extLst>
            <c:ext xmlns:c16="http://schemas.microsoft.com/office/drawing/2014/chart" uri="{C3380CC4-5D6E-409C-BE32-E72D297353CC}">
              <c16:uniqueId val="{00000001-31B7-44A0-9AB8-64733DB75E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-3.87</c:v>
                </c:pt>
                <c:pt idx="1">
                  <c:v>1.87</c:v>
                </c:pt>
                <c:pt idx="2">
                  <c:v>-8.7799999999999994</c:v>
                </c:pt>
                <c:pt idx="3">
                  <c:v>-1.72</c:v>
                </c:pt>
                <c:pt idx="4">
                  <c:v>-9.58</c:v>
                </c:pt>
              </c:numCache>
            </c:numRef>
          </c:val>
          <c:smooth val="0"/>
          <c:extLst>
            <c:ext xmlns:c16="http://schemas.microsoft.com/office/drawing/2014/chart" uri="{C3380CC4-5D6E-409C-BE32-E72D297353CC}">
              <c16:uniqueId val="{00000002-31B7-44A0-9AB8-64733DB75E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0.37</c:v>
                </c:pt>
                <c:pt idx="8">
                  <c:v>0</c:v>
                </c:pt>
                <c:pt idx="9">
                  <c:v>0</c:v>
                </c:pt>
              </c:numCache>
            </c:numRef>
          </c:val>
          <c:extLst>
            <c:ext xmlns:c16="http://schemas.microsoft.com/office/drawing/2014/chart" uri="{C3380CC4-5D6E-409C-BE32-E72D297353CC}">
              <c16:uniqueId val="{00000000-A44B-40CC-8BFA-ACE90E1642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4B-40CC-8BFA-ACE90E1642F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0.02</c:v>
                </c:pt>
                <c:pt idx="8">
                  <c:v>#N/A</c:v>
                </c:pt>
                <c:pt idx="9">
                  <c:v>0</c:v>
                </c:pt>
              </c:numCache>
            </c:numRef>
          </c:val>
          <c:extLst>
            <c:ext xmlns:c16="http://schemas.microsoft.com/office/drawing/2014/chart" uri="{C3380CC4-5D6E-409C-BE32-E72D297353CC}">
              <c16:uniqueId val="{00000002-A44B-40CC-8BFA-ACE90E1642F8}"/>
            </c:ext>
          </c:extLst>
        </c:ser>
        <c:ser>
          <c:idx val="3"/>
          <c:order val="3"/>
          <c:tx>
            <c:strRef>
              <c:f>データシート!$A$30</c:f>
              <c:strCache>
                <c:ptCount val="1"/>
                <c:pt idx="0">
                  <c:v>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44B-40CC-8BFA-ACE90E1642F8}"/>
            </c:ext>
          </c:extLst>
        </c:ser>
        <c:ser>
          <c:idx val="4"/>
          <c:order val="4"/>
          <c:tx>
            <c:strRef>
              <c:f>データシート!$A$31</c:f>
              <c:strCache>
                <c:ptCount val="1"/>
                <c:pt idx="0">
                  <c:v>訪問看護特別会計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44B-40CC-8BFA-ACE90E1642F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1.26</c:v>
                </c:pt>
                <c:pt idx="4">
                  <c:v>#N/A</c:v>
                </c:pt>
                <c:pt idx="5">
                  <c:v>0.84</c:v>
                </c:pt>
                <c:pt idx="6">
                  <c:v>#N/A</c:v>
                </c:pt>
                <c:pt idx="7">
                  <c:v>0.45</c:v>
                </c:pt>
                <c:pt idx="8">
                  <c:v>#N/A</c:v>
                </c:pt>
                <c:pt idx="9">
                  <c:v>0.18</c:v>
                </c:pt>
              </c:numCache>
            </c:numRef>
          </c:val>
          <c:extLst>
            <c:ext xmlns:c16="http://schemas.microsoft.com/office/drawing/2014/chart" uri="{C3380CC4-5D6E-409C-BE32-E72D297353CC}">
              <c16:uniqueId val="{00000005-A44B-40CC-8BFA-ACE90E1642F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0.28999999999999998</c:v>
                </c:pt>
                <c:pt idx="2">
                  <c:v>#N/A</c:v>
                </c:pt>
                <c:pt idx="3">
                  <c:v>1.04</c:v>
                </c:pt>
                <c:pt idx="4">
                  <c:v>#N/A</c:v>
                </c:pt>
                <c:pt idx="5">
                  <c:v>0.72</c:v>
                </c:pt>
                <c:pt idx="6">
                  <c:v>#N/A</c:v>
                </c:pt>
                <c:pt idx="7">
                  <c:v>0.82</c:v>
                </c:pt>
                <c:pt idx="8">
                  <c:v>#N/A</c:v>
                </c:pt>
                <c:pt idx="9">
                  <c:v>0.54</c:v>
                </c:pt>
              </c:numCache>
            </c:numRef>
          </c:val>
          <c:extLst>
            <c:ext xmlns:c16="http://schemas.microsoft.com/office/drawing/2014/chart" uri="{C3380CC4-5D6E-409C-BE32-E72D297353CC}">
              <c16:uniqueId val="{00000006-A44B-40CC-8BFA-ACE90E1642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1.28</c:v>
                </c:pt>
              </c:numCache>
            </c:numRef>
          </c:val>
          <c:extLst>
            <c:ext xmlns:c16="http://schemas.microsoft.com/office/drawing/2014/chart" uri="{C3380CC4-5D6E-409C-BE32-E72D297353CC}">
              <c16:uniqueId val="{00000007-A44B-40CC-8BFA-ACE90E1642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6.62</c:v>
                </c:pt>
                <c:pt idx="2">
                  <c:v>#N/A</c:v>
                </c:pt>
                <c:pt idx="3">
                  <c:v>10.16</c:v>
                </c:pt>
                <c:pt idx="4">
                  <c:v>#N/A</c:v>
                </c:pt>
                <c:pt idx="5">
                  <c:v>8.1199999999999992</c:v>
                </c:pt>
                <c:pt idx="6">
                  <c:v>#N/A</c:v>
                </c:pt>
                <c:pt idx="7">
                  <c:v>11.81</c:v>
                </c:pt>
                <c:pt idx="8">
                  <c:v>#N/A</c:v>
                </c:pt>
                <c:pt idx="9">
                  <c:v>5.99</c:v>
                </c:pt>
              </c:numCache>
            </c:numRef>
          </c:val>
          <c:extLst>
            <c:ext xmlns:c16="http://schemas.microsoft.com/office/drawing/2014/chart" uri="{C3380CC4-5D6E-409C-BE32-E72D297353CC}">
              <c16:uniqueId val="{00000008-A44B-40CC-8BFA-ACE90E1642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8.6300000000000008</c:v>
                </c:pt>
                <c:pt idx="2">
                  <c:v>#N/A</c:v>
                </c:pt>
                <c:pt idx="3">
                  <c:v>9.14</c:v>
                </c:pt>
                <c:pt idx="4">
                  <c:v>#N/A</c:v>
                </c:pt>
                <c:pt idx="5">
                  <c:v>9.94</c:v>
                </c:pt>
                <c:pt idx="6">
                  <c:v>#N/A</c:v>
                </c:pt>
                <c:pt idx="7">
                  <c:v>9.6</c:v>
                </c:pt>
                <c:pt idx="8">
                  <c:v>#N/A</c:v>
                </c:pt>
                <c:pt idx="9">
                  <c:v>7.74</c:v>
                </c:pt>
              </c:numCache>
            </c:numRef>
          </c:val>
          <c:extLst>
            <c:ext xmlns:c16="http://schemas.microsoft.com/office/drawing/2014/chart" uri="{C3380CC4-5D6E-409C-BE32-E72D297353CC}">
              <c16:uniqueId val="{00000009-A44B-40CC-8BFA-ACE90E1642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808</c:v>
                </c:pt>
                <c:pt idx="5">
                  <c:v>738</c:v>
                </c:pt>
                <c:pt idx="8">
                  <c:v>777</c:v>
                </c:pt>
                <c:pt idx="11">
                  <c:v>825</c:v>
                </c:pt>
                <c:pt idx="14">
                  <c:v>945</c:v>
                </c:pt>
              </c:numCache>
            </c:numRef>
          </c:val>
          <c:extLst>
            <c:ext xmlns:c16="http://schemas.microsoft.com/office/drawing/2014/chart" uri="{C3380CC4-5D6E-409C-BE32-E72D297353CC}">
              <c16:uniqueId val="{00000000-DDD3-48B0-A620-183AEF7BEE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D3-48B0-A620-183AEF7BEE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DDD3-48B0-A620-183AEF7BEE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49</c:v>
                </c:pt>
                <c:pt idx="6">
                  <c:v>53</c:v>
                </c:pt>
                <c:pt idx="9">
                  <c:v>59</c:v>
                </c:pt>
                <c:pt idx="12">
                  <c:v>51</c:v>
                </c:pt>
              </c:numCache>
            </c:numRef>
          </c:val>
          <c:extLst>
            <c:ext xmlns:c16="http://schemas.microsoft.com/office/drawing/2014/chart" uri="{C3380CC4-5D6E-409C-BE32-E72D297353CC}">
              <c16:uniqueId val="{00000003-DDD3-48B0-A620-183AEF7BEE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254</c:v>
                </c:pt>
                <c:pt idx="3">
                  <c:v>258</c:v>
                </c:pt>
                <c:pt idx="6">
                  <c:v>255</c:v>
                </c:pt>
                <c:pt idx="9">
                  <c:v>253</c:v>
                </c:pt>
                <c:pt idx="12">
                  <c:v>190</c:v>
                </c:pt>
              </c:numCache>
            </c:numRef>
          </c:val>
          <c:extLst>
            <c:ext xmlns:c16="http://schemas.microsoft.com/office/drawing/2014/chart" uri="{C3380CC4-5D6E-409C-BE32-E72D297353CC}">
              <c16:uniqueId val="{00000004-DDD3-48B0-A620-183AEF7BEE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D3-48B0-A620-183AEF7BEE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D3-48B0-A620-183AEF7BEE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911</c:v>
                </c:pt>
                <c:pt idx="3">
                  <c:v>848</c:v>
                </c:pt>
                <c:pt idx="6">
                  <c:v>925</c:v>
                </c:pt>
                <c:pt idx="9">
                  <c:v>1003</c:v>
                </c:pt>
                <c:pt idx="12">
                  <c:v>1182</c:v>
                </c:pt>
              </c:numCache>
            </c:numRef>
          </c:val>
          <c:extLst>
            <c:ext xmlns:c16="http://schemas.microsoft.com/office/drawing/2014/chart" uri="{C3380CC4-5D6E-409C-BE32-E72D297353CC}">
              <c16:uniqueId val="{00000007-DDD3-48B0-A620-183AEF7BEE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403</c:v>
                </c:pt>
                <c:pt idx="2">
                  <c:v>#N/A</c:v>
                </c:pt>
                <c:pt idx="3">
                  <c:v>#N/A</c:v>
                </c:pt>
                <c:pt idx="4">
                  <c:v>419</c:v>
                </c:pt>
                <c:pt idx="5">
                  <c:v>#N/A</c:v>
                </c:pt>
                <c:pt idx="6">
                  <c:v>#N/A</c:v>
                </c:pt>
                <c:pt idx="7">
                  <c:v>456</c:v>
                </c:pt>
                <c:pt idx="8">
                  <c:v>#N/A</c:v>
                </c:pt>
                <c:pt idx="9">
                  <c:v>#N/A</c:v>
                </c:pt>
                <c:pt idx="10">
                  <c:v>490</c:v>
                </c:pt>
                <c:pt idx="11">
                  <c:v>#N/A</c:v>
                </c:pt>
                <c:pt idx="12">
                  <c:v>#N/A</c:v>
                </c:pt>
                <c:pt idx="13">
                  <c:v>478</c:v>
                </c:pt>
                <c:pt idx="14">
                  <c:v>#N/A</c:v>
                </c:pt>
              </c:numCache>
            </c:numRef>
          </c:val>
          <c:smooth val="0"/>
          <c:extLst>
            <c:ext xmlns:c16="http://schemas.microsoft.com/office/drawing/2014/chart" uri="{C3380CC4-5D6E-409C-BE32-E72D297353CC}">
              <c16:uniqueId val="{00000008-DDD3-48B0-A620-183AEF7BEE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8758</c:v>
                </c:pt>
                <c:pt idx="5">
                  <c:v>8785</c:v>
                </c:pt>
                <c:pt idx="8">
                  <c:v>8629</c:v>
                </c:pt>
                <c:pt idx="11">
                  <c:v>8378</c:v>
                </c:pt>
                <c:pt idx="14">
                  <c:v>7752</c:v>
                </c:pt>
              </c:numCache>
            </c:numRef>
          </c:val>
          <c:extLst>
            <c:ext xmlns:c16="http://schemas.microsoft.com/office/drawing/2014/chart" uri="{C3380CC4-5D6E-409C-BE32-E72D297353CC}">
              <c16:uniqueId val="{00000000-2DBA-4C77-8E6A-06C0AB6CF9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c:v>
                </c:pt>
                <c:pt idx="5">
                  <c:v>70</c:v>
                </c:pt>
                <c:pt idx="8">
                  <c:v>22</c:v>
                </c:pt>
                <c:pt idx="11">
                  <c:v>325</c:v>
                </c:pt>
                <c:pt idx="14">
                  <c:v>288</c:v>
                </c:pt>
              </c:numCache>
            </c:numRef>
          </c:val>
          <c:extLst>
            <c:ext xmlns:c16="http://schemas.microsoft.com/office/drawing/2014/chart" uri="{C3380CC4-5D6E-409C-BE32-E72D297353CC}">
              <c16:uniqueId val="{00000001-2DBA-4C77-8E6A-06C0AB6CF9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1709</c:v>
                </c:pt>
                <c:pt idx="5">
                  <c:v>1841</c:v>
                </c:pt>
                <c:pt idx="8">
                  <c:v>1681</c:v>
                </c:pt>
                <c:pt idx="11">
                  <c:v>1424</c:v>
                </c:pt>
                <c:pt idx="14">
                  <c:v>1286</c:v>
                </c:pt>
              </c:numCache>
            </c:numRef>
          </c:val>
          <c:extLst>
            <c:ext xmlns:c16="http://schemas.microsoft.com/office/drawing/2014/chart" uri="{C3380CC4-5D6E-409C-BE32-E72D297353CC}">
              <c16:uniqueId val="{00000002-2DBA-4C77-8E6A-06C0AB6CF9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BA-4C77-8E6A-06C0AB6CF9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BA-4C77-8E6A-06C0AB6CF9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117</c:v>
                </c:pt>
                <c:pt idx="12">
                  <c:v>81</c:v>
                </c:pt>
              </c:numCache>
            </c:numRef>
          </c:val>
          <c:extLst>
            <c:ext xmlns:c16="http://schemas.microsoft.com/office/drawing/2014/chart" uri="{C3380CC4-5D6E-409C-BE32-E72D297353CC}">
              <c16:uniqueId val="{00000005-2DBA-4C77-8E6A-06C0AB6CF9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811</c:v>
                </c:pt>
                <c:pt idx="3">
                  <c:v>760</c:v>
                </c:pt>
                <c:pt idx="6">
                  <c:v>741</c:v>
                </c:pt>
                <c:pt idx="9">
                  <c:v>703</c:v>
                </c:pt>
                <c:pt idx="12">
                  <c:v>707</c:v>
                </c:pt>
              </c:numCache>
            </c:numRef>
          </c:val>
          <c:extLst>
            <c:ext xmlns:c16="http://schemas.microsoft.com/office/drawing/2014/chart" uri="{C3380CC4-5D6E-409C-BE32-E72D297353CC}">
              <c16:uniqueId val="{00000006-2DBA-4C77-8E6A-06C0AB6CF9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453</c:v>
                </c:pt>
                <c:pt idx="3">
                  <c:v>414</c:v>
                </c:pt>
                <c:pt idx="6">
                  <c:v>355</c:v>
                </c:pt>
                <c:pt idx="9">
                  <c:v>292</c:v>
                </c:pt>
                <c:pt idx="12">
                  <c:v>242</c:v>
                </c:pt>
              </c:numCache>
            </c:numRef>
          </c:val>
          <c:extLst>
            <c:ext xmlns:c16="http://schemas.microsoft.com/office/drawing/2014/chart" uri="{C3380CC4-5D6E-409C-BE32-E72D297353CC}">
              <c16:uniqueId val="{00000007-2DBA-4C77-8E6A-06C0AB6CF9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2838</c:v>
                </c:pt>
                <c:pt idx="3">
                  <c:v>2872</c:v>
                </c:pt>
                <c:pt idx="6">
                  <c:v>2660</c:v>
                </c:pt>
                <c:pt idx="9">
                  <c:v>2677</c:v>
                </c:pt>
                <c:pt idx="12">
                  <c:v>2596</c:v>
                </c:pt>
              </c:numCache>
            </c:numRef>
          </c:val>
          <c:extLst>
            <c:ext xmlns:c16="http://schemas.microsoft.com/office/drawing/2014/chart" uri="{C3380CC4-5D6E-409C-BE32-E72D297353CC}">
              <c16:uniqueId val="{00000008-2DBA-4C77-8E6A-06C0AB6CF9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2DBA-4C77-8E6A-06C0AB6CF9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10402</c:v>
                </c:pt>
                <c:pt idx="3">
                  <c:v>10586</c:v>
                </c:pt>
                <c:pt idx="6">
                  <c:v>10435</c:v>
                </c:pt>
                <c:pt idx="9">
                  <c:v>10159</c:v>
                </c:pt>
                <c:pt idx="12">
                  <c:v>9322</c:v>
                </c:pt>
              </c:numCache>
            </c:numRef>
          </c:val>
          <c:extLst>
            <c:ext xmlns:c16="http://schemas.microsoft.com/office/drawing/2014/chart" uri="{C3380CC4-5D6E-409C-BE32-E72D297353CC}">
              <c16:uniqueId val="{0000000A-2DBA-4C77-8E6A-06C0AB6CF9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3954</c:v>
                </c:pt>
                <c:pt idx="2">
                  <c:v>#N/A</c:v>
                </c:pt>
                <c:pt idx="3">
                  <c:v>#N/A</c:v>
                </c:pt>
                <c:pt idx="4">
                  <c:v>3937</c:v>
                </c:pt>
                <c:pt idx="5">
                  <c:v>#N/A</c:v>
                </c:pt>
                <c:pt idx="6">
                  <c:v>#N/A</c:v>
                </c:pt>
                <c:pt idx="7">
                  <c:v>3861</c:v>
                </c:pt>
                <c:pt idx="8">
                  <c:v>#N/A</c:v>
                </c:pt>
                <c:pt idx="9">
                  <c:v>#N/A</c:v>
                </c:pt>
                <c:pt idx="10">
                  <c:v>3822</c:v>
                </c:pt>
                <c:pt idx="11">
                  <c:v>#N/A</c:v>
                </c:pt>
                <c:pt idx="12">
                  <c:v>#N/A</c:v>
                </c:pt>
                <c:pt idx="13">
                  <c:v>3622</c:v>
                </c:pt>
                <c:pt idx="14">
                  <c:v>#N/A</c:v>
                </c:pt>
              </c:numCache>
            </c:numRef>
          </c:val>
          <c:smooth val="0"/>
          <c:extLst>
            <c:ext xmlns:c16="http://schemas.microsoft.com/office/drawing/2014/chart" uri="{C3380CC4-5D6E-409C-BE32-E72D297353CC}">
              <c16:uniqueId val="{0000000B-2DBA-4C77-8E6A-06C0AB6CF9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460</c:v>
                </c:pt>
                <c:pt idx="1">
                  <c:v>390</c:v>
                </c:pt>
                <c:pt idx="2">
                  <c:v>458</c:v>
                </c:pt>
              </c:numCache>
            </c:numRef>
          </c:val>
          <c:extLst>
            <c:ext xmlns:c16="http://schemas.microsoft.com/office/drawing/2014/chart" uri="{C3380CC4-5D6E-409C-BE32-E72D297353CC}">
              <c16:uniqueId val="{00000000-85A4-4762-8C40-929B749D51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292</c:v>
                </c:pt>
                <c:pt idx="1">
                  <c:v>251</c:v>
                </c:pt>
                <c:pt idx="2">
                  <c:v>210</c:v>
                </c:pt>
              </c:numCache>
            </c:numRef>
          </c:val>
          <c:extLst>
            <c:ext xmlns:c16="http://schemas.microsoft.com/office/drawing/2014/chart" uri="{C3380CC4-5D6E-409C-BE32-E72D297353CC}">
              <c16:uniqueId val="{00000001-85A4-4762-8C40-929B749D51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594</c:v>
                </c:pt>
                <c:pt idx="1">
                  <c:v>399</c:v>
                </c:pt>
                <c:pt idx="2">
                  <c:v>193</c:v>
                </c:pt>
              </c:numCache>
            </c:numRef>
          </c:val>
          <c:extLst>
            <c:ext xmlns:c16="http://schemas.microsoft.com/office/drawing/2014/chart" uri="{C3380CC4-5D6E-409C-BE32-E72D297353CC}">
              <c16:uniqueId val="{00000002-85A4-4762-8C40-929B749D51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山形県飯豊町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年度においては、新産業集積事業（貸工場整備）及び中学校大規模改修事業など大規模事業の償還開始により、元利償還金が前年度比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百万円の増となった。今後も実質公債費比率は上昇していくことが見込まれる。緊急度・住民ニーズを的確に把握した事業の選択により、地方債の抑制など堅実な財政運営に努める。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満期一括償還地方債の借入に係る積立てはない。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山形県飯豊町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将来負担額については、地方債を財源とした大型投資事業の実施に伴い、地方債現在高が令和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年度までは増加していたが、元金償還の開始により、令和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年度以降は減少している。一方、財政調整基金をはじめとする各種基金の取り崩しなどにより、償還に充当可能な基金は減少傾向にある。</a:t>
          </a:r>
          <a:endParaRPr lang="ja-JP" altLang="ja-JP" sz="1400">
            <a:effectLst/>
          </a:endParaRPr>
        </a:p>
        <a:p>
          <a:r>
            <a:rPr kumimoji="1" lang="ja-JP" altLang="ja-JP" sz="1100">
              <a:solidFill>
                <a:schemeClr val="dk1"/>
              </a:solidFill>
              <a:effectLst/>
              <a:latin typeface="+mn-lt"/>
              <a:ea typeface="+mn-ea"/>
              <a:cs typeface="+mn-cs"/>
            </a:rPr>
            <a:t>　今後は、地方債の償還が進み、地方債現在高が減少していくため、将来負担比率についても減少していく見込みである。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山形県飯豊町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財政調整基金に歳計剰余金処分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百万円の積み立てを行い、公共施設の老朽化対策や地域振興等の事業に対し各種基金を活用した。取崩額が例年より増加したため、基金全体としては約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pPr eaLnBrk="1" fontAlgn="auto" latinLnBrk="0" hangingPunct="1"/>
          <a:endParaRPr lang="en-US" altLang="ja-JP" sz="1400">
            <a:effectLst/>
          </a:endParaRPr>
        </a:p>
        <a:p>
          <a:pPr eaLnBrk="1" fontAlgn="auto" latinLnBrk="0" hangingPunct="1"/>
          <a:endParaRPr lang="en-US" altLang="ja-JP" sz="1400">
            <a:effectLst/>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基金残高が減少していることから、基金の取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崩しを最小限に抑えつつ、公共施設の老朽化対策や地域福祉や地域振興などのため、必要に応じて計画的に活用する。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①公共施設整備基金：公共施設の整備・修繕</a:t>
          </a:r>
          <a:endParaRPr lang="ja-JP" altLang="ja-JP" sz="1400">
            <a:effectLst/>
          </a:endParaRPr>
        </a:p>
        <a:p>
          <a:r>
            <a:rPr kumimoji="1" lang="ja-JP" altLang="ja-JP" sz="1100">
              <a:solidFill>
                <a:schemeClr val="dk1"/>
              </a:solidFill>
              <a:effectLst/>
              <a:latin typeface="+mn-lt"/>
              <a:ea typeface="+mn-ea"/>
              <a:cs typeface="+mn-cs"/>
            </a:rPr>
            <a:t>②地域福祉振興基金：地域の福祉活動の促進及び快適な生活環境の形成等</a:t>
          </a:r>
          <a:endParaRPr lang="ja-JP" altLang="ja-JP" sz="1400">
            <a:effectLst/>
          </a:endParaRPr>
        </a:p>
        <a:p>
          <a:r>
            <a:rPr kumimoji="1" lang="ja-JP" altLang="ja-JP" sz="1100">
              <a:solidFill>
                <a:schemeClr val="dk1"/>
              </a:solidFill>
              <a:effectLst/>
              <a:latin typeface="+mn-lt"/>
              <a:ea typeface="+mn-ea"/>
              <a:cs typeface="+mn-cs"/>
            </a:rPr>
            <a:t>③地域振興基金：地域の資源利活用や環境保全等、地域の特色を活かした事業の実施及び支援</a:t>
          </a:r>
          <a:endParaRPr lang="ja-JP" altLang="ja-JP" sz="1400">
            <a:effectLst/>
          </a:endParaRPr>
        </a:p>
        <a:p>
          <a:r>
            <a:rPr kumimoji="1" lang="ja-JP" altLang="ja-JP" sz="1100">
              <a:solidFill>
                <a:schemeClr val="dk1"/>
              </a:solidFill>
              <a:effectLst/>
              <a:latin typeface="+mn-lt"/>
              <a:ea typeface="+mn-ea"/>
              <a:cs typeface="+mn-cs"/>
            </a:rPr>
            <a:t>④スポーツ振興基金：体育施設整備・生涯スポーツ推進</a:t>
          </a:r>
          <a:endParaRPr lang="ja-JP" altLang="ja-JP" sz="1400">
            <a:effectLst/>
          </a:endParaRPr>
        </a:p>
        <a:p>
          <a:r>
            <a:rPr kumimoji="1" lang="ja-JP" altLang="ja-JP" sz="1100">
              <a:solidFill>
                <a:schemeClr val="dk1"/>
              </a:solidFill>
              <a:effectLst/>
              <a:latin typeface="+mn-lt"/>
              <a:ea typeface="+mn-ea"/>
              <a:cs typeface="+mn-cs"/>
            </a:rPr>
            <a:t>⑤いいでめざみの里応援寄附基金：ふるさと納税（地域の特色を活かした活力あるまちづくりの推進、ふるさといいでの誇りにつながる事業の実施）</a:t>
          </a:r>
          <a:endParaRPr lang="ja-JP" altLang="ja-JP" sz="1400">
            <a:effectLst/>
          </a:endParaRPr>
        </a:p>
        <a:p>
          <a:r>
            <a:rPr kumimoji="1" lang="ja-JP" altLang="ja-JP" sz="1100">
              <a:solidFill>
                <a:schemeClr val="dk1"/>
              </a:solidFill>
              <a:effectLst/>
              <a:latin typeface="+mn-lt"/>
              <a:ea typeface="+mn-ea"/>
              <a:cs typeface="+mn-cs"/>
            </a:rPr>
            <a:t>⑥交通遺児等支援基金：交通遺児等への支援</a:t>
          </a:r>
          <a:endParaRPr lang="ja-JP" altLang="ja-JP" sz="1400">
            <a:effectLst/>
          </a:endParaRPr>
        </a:p>
        <a:p>
          <a:r>
            <a:rPr kumimoji="1" lang="ja-JP" altLang="ja-JP" sz="1100">
              <a:solidFill>
                <a:schemeClr val="dk1"/>
              </a:solidFill>
              <a:effectLst/>
              <a:latin typeface="+mn-lt"/>
              <a:ea typeface="+mn-ea"/>
              <a:cs typeface="+mn-cs"/>
            </a:rPr>
            <a:t>⑦森林環境譲与税基金：森林整備や木材の利用促進、普及啓発等</a:t>
          </a:r>
          <a:endParaRPr lang="ja-JP" altLang="ja-JP" sz="1400">
            <a:effectLst/>
          </a:endParaRPr>
        </a:p>
        <a:p>
          <a:r>
            <a:rPr kumimoji="1" lang="ja-JP" altLang="ja-JP" sz="1100">
              <a:solidFill>
                <a:schemeClr val="dk1"/>
              </a:solidFill>
              <a:effectLst/>
              <a:latin typeface="+mn-lt"/>
              <a:ea typeface="+mn-ea"/>
              <a:cs typeface="+mn-cs"/>
            </a:rPr>
            <a:t>⑧中小企業緊急災害等対策利子補給基金：中小企業者への支援</a:t>
          </a:r>
          <a:endParaRPr lang="ja-JP" altLang="ja-JP" sz="1400">
            <a:effectLst/>
          </a:endParaRPr>
        </a:p>
        <a:p>
          <a:r>
            <a:rPr kumimoji="1" lang="ja-JP" altLang="ja-JP" sz="1100">
              <a:solidFill>
                <a:schemeClr val="dk1"/>
              </a:solidFill>
              <a:effectLst/>
              <a:latin typeface="+mn-lt"/>
              <a:ea typeface="+mn-ea"/>
              <a:cs typeface="+mn-cs"/>
            </a:rPr>
            <a:t>⑨企業版ふるさと納税地方創生基金：まち・ひと・しごと創生寄附活用事業の推進</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毎年度、定住促進住宅使用料の一部を公共施設整備基金への積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を行う一方、公共施設の老朽化対策や地域福祉や地域振興のため、計画的に</a:t>
          </a:r>
          <a:r>
            <a:rPr kumimoji="1" lang="ja-JP" altLang="en-US" sz="1100">
              <a:solidFill>
                <a:schemeClr val="dk1"/>
              </a:solidFill>
              <a:effectLst/>
              <a:latin typeface="+mn-lt"/>
              <a:ea typeface="+mn-ea"/>
              <a:cs typeface="+mn-cs"/>
            </a:rPr>
            <a:t>取り</a:t>
          </a:r>
          <a:r>
            <a:rPr kumimoji="1" lang="ja-JP" altLang="ja-JP" sz="1100">
              <a:solidFill>
                <a:schemeClr val="dk1"/>
              </a:solidFill>
              <a:effectLst/>
              <a:latin typeface="+mn-lt"/>
              <a:ea typeface="+mn-ea"/>
              <a:cs typeface="+mn-cs"/>
            </a:rPr>
            <a:t>崩し活用している。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今後も、定住促進住宅使用料の一部やふるさと納税を財源として、計画的に取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歳計剰余金処分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百万円の積み立てを行い、財源不足分として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百万円の取り崩しを行った。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近年は大規模事業が続いていることもあり、基金残高は今後も減少していく見込みである。長期的な視点で安定した財政運営を図っていくため、標準財政規模の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％程度の基金残高を目標に計画的な財政運営に努める。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年度及び令和</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年度の臨時財政対策債の償還分として、</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百万円の積み立てを行い、過疎対策事業債等の元利償還のため</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万円、農業集落排水事業の元利償還のため</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円を取り崩した。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近年の大規模事業の実施により、令和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年度にかけて、元利償還が毎年度増加していくため、残高は減少する見込みである。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山形県飯豊町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6,162
329.41
8,074,350
7,693,386
258,151
4,308,360
9,321,918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前年度から変わらず、</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ポイントとなった。依然として類似団体平均を大きく下回っている。人口の減少や全国平均を上回る高齢化率に加え、町内に中核となる産業がないことにより財政基盤が脆弱である。積極的な新産業集積を進め、緊急に必要な事業の峻別など歳出の徹底的な見直しを行い、活力あるまちづくりを展開しつつ、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歳入については、地方税が前年度比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ポイント減、地方交付税が前年度比</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ポイント増となり、一般財源が前年度比で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ポイントの増となった。歳出については、人件費が前年度比</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ポイント、公債費が</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ポイント増となったことに加え、降雪量が例年に比べて多かったことから、除排雪に係る経費が増加し、経常収支比率が前年度比で</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ポイントの増となった。今後上昇していくことが予想される公債費や人件費が比較的高い水準にあることを踏まえ、効率的な事業の執行により物件費などの経費削減に努める。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121391</xdr:rowOff>
    </xdr:from>
    <xdr:to>
      <xdr:col>23</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9841"/>
          <a:ext cx="8382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121391</xdr:rowOff>
    </xdr:from>
    <xdr:to>
      <xdr:col>19</xdr:col>
      <xdr:colOff>133350</xdr:colOff>
      <xdr:row>62</xdr:row>
      <xdr:rowOff>26353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7984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26353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0544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143510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054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70591</xdr:rowOff>
    </xdr:from>
    <xdr:to>
      <xdr:col>19</xdr:col>
      <xdr:colOff>184150</xdr:colOff>
      <xdr:row>62</xdr:row>
      <xdr:rowOff>741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156968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61930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[429,204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人当たりの金額が類似団体平均を大きく上回っている。主な要因は、公共施設を多く保有していることによる維持管理費や町内全ての幼児施設を公営にて運営していることによる人件費によるものである。</a:t>
          </a:r>
          <a:endParaRPr lang="ja-JP" altLang="ja-JP" sz="1400">
            <a:effectLst/>
          </a:endParaRPr>
        </a:p>
        <a:p>
          <a:r>
            <a:rPr kumimoji="1" lang="ja-JP" altLang="ja-JP" sz="1100">
              <a:solidFill>
                <a:schemeClr val="dk1"/>
              </a:solidFill>
              <a:effectLst/>
              <a:latin typeface="+mn-lt"/>
              <a:ea typeface="+mn-ea"/>
              <a:cs typeface="+mn-cs"/>
            </a:rPr>
            <a:t>　今後は、幼児施設の統廃合や指定管理者制度の導入などによる民営化を進め、コストの低減に努める。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23602</xdr:rowOff>
    </xdr:from>
    <xdr:to>
      <xdr:col>23</xdr:col>
      <xdr:colOff>133350</xdr:colOff>
      <xdr:row>82</xdr:row>
      <xdr:rowOff>86990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2502"/>
          <a:ext cx="838200" cy="6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23602</xdr:rowOff>
    </xdr:from>
    <xdr:to>
      <xdr:col>19</xdr:col>
      <xdr:colOff>133350</xdr:colOff>
      <xdr:row>82</xdr:row>
      <xdr:rowOff>40486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82502"/>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22741</xdr:rowOff>
    </xdr:from>
    <xdr:to>
      <xdr:col>15</xdr:col>
      <xdr:colOff>82550</xdr:colOff>
      <xdr:row>82</xdr:row>
      <xdr:rowOff>40486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1641"/>
          <a:ext cx="8890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7531</xdr:rowOff>
    </xdr:from>
    <xdr:to>
      <xdr:col>11</xdr:col>
      <xdr:colOff>31750</xdr:colOff>
      <xdr:row>82</xdr:row>
      <xdr:rowOff>22741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6431"/>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36190</xdr:rowOff>
    </xdr:from>
    <xdr:to>
      <xdr:col>23</xdr:col>
      <xdr:colOff>184150</xdr:colOff>
      <xdr:row>82</xdr:row>
      <xdr:rowOff>137790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144252</xdr:rowOff>
    </xdr:from>
    <xdr:to>
      <xdr:col>19</xdr:col>
      <xdr:colOff>184150</xdr:colOff>
      <xdr:row>82</xdr:row>
      <xdr:rowOff>74402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59179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161136</xdr:rowOff>
    </xdr:from>
    <xdr:to>
      <xdr:col>15</xdr:col>
      <xdr:colOff>133350</xdr:colOff>
      <xdr:row>82</xdr:row>
      <xdr:rowOff>91286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76063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3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143391</xdr:rowOff>
    </xdr:from>
    <xdr:to>
      <xdr:col>11</xdr:col>
      <xdr:colOff>82550</xdr:colOff>
      <xdr:row>82</xdr:row>
      <xdr:rowOff>73541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58318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128181</xdr:rowOff>
    </xdr:from>
    <xdr:to>
      <xdr:col>7</xdr:col>
      <xdr:colOff>31750</xdr:colOff>
      <xdr:row>82</xdr:row>
      <xdr:rowOff>58331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43108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年度以降は、給与減額措置の終了などもあり、</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ポイントを超えて推移している。ラスパイレス指数は、類似団体平均より高い水準にあるが、今後も適正な人事配置と給与の適正化等に努める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53622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4738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67028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473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67028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876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幼児施設を公営にて運営していることもあり、類似団体</a:t>
          </a:r>
          <a:r>
            <a:rPr kumimoji="1" lang="ja-JP" altLang="en-US" sz="1100">
              <a:solidFill>
                <a:schemeClr val="dk1"/>
              </a:solidFill>
              <a:effectLst/>
              <a:latin typeface="+mn-lt"/>
              <a:ea typeface="+mn-ea"/>
              <a:cs typeface="+mn-cs"/>
            </a:rPr>
            <a:t>の平均</a:t>
          </a:r>
          <a:r>
            <a:rPr kumimoji="1" lang="ja-JP" altLang="ja-JP" sz="1100">
              <a:solidFill>
                <a:schemeClr val="dk1"/>
              </a:solidFill>
              <a:effectLst/>
              <a:latin typeface="+mn-lt"/>
              <a:ea typeface="+mn-ea"/>
              <a:cs typeface="+mn-cs"/>
            </a:rPr>
            <a:t>を上回っている。子育て支援サービスを継続しながらも、効率的な事業を行い、人件費を削減するために、幼児施設の統廃合や指定管理者制度の導入などによる民営化を視野に入れ、類似団体平均の水準まで職員数を削減し、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110934</xdr:rowOff>
    </xdr:from>
    <xdr:to>
      <xdr:col>81</xdr:col>
      <xdr:colOff>44450</xdr:colOff>
      <xdr:row>61</xdr:row>
      <xdr:rowOff>170656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9384"/>
          <a:ext cx="8382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63278</xdr:rowOff>
    </xdr:from>
    <xdr:to>
      <xdr:col>77</xdr:col>
      <xdr:colOff>44450</xdr:colOff>
      <xdr:row>61</xdr:row>
      <xdr:rowOff>110934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21728"/>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37338</xdr:rowOff>
    </xdr:from>
    <xdr:to>
      <xdr:col>72</xdr:col>
      <xdr:colOff>203200</xdr:colOff>
      <xdr:row>61</xdr:row>
      <xdr:rowOff>63278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95788"/>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13812</xdr:rowOff>
    </xdr:from>
    <xdr:to>
      <xdr:col>68</xdr:col>
      <xdr:colOff>152400</xdr:colOff>
      <xdr:row>61</xdr:row>
      <xdr:rowOff>37338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2262"/>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119856</xdr:rowOff>
    </xdr:from>
    <xdr:to>
      <xdr:col>81</xdr:col>
      <xdr:colOff>95250</xdr:colOff>
      <xdr:row>62</xdr:row>
      <xdr:rowOff>50006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91933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5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60134</xdr:rowOff>
    </xdr:from>
    <xdr:to>
      <xdr:col>77</xdr:col>
      <xdr:colOff>95250</xdr:colOff>
      <xdr:row>61</xdr:row>
      <xdr:rowOff>161734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146511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0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12478</xdr:rowOff>
    </xdr:from>
    <xdr:to>
      <xdr:col>73</xdr:col>
      <xdr:colOff>44450</xdr:colOff>
      <xdr:row>61</xdr:row>
      <xdr:rowOff>114078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98855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5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157988</xdr:rowOff>
    </xdr:from>
    <xdr:to>
      <xdr:col>68</xdr:col>
      <xdr:colOff>203200</xdr:colOff>
      <xdr:row>61</xdr:row>
      <xdr:rowOff>88138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72915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134462</xdr:rowOff>
    </xdr:from>
    <xdr:to>
      <xdr:col>64</xdr:col>
      <xdr:colOff>152400</xdr:colOff>
      <xdr:row>61</xdr:row>
      <xdr:rowOff>64612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49389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年度決算では、近年の大型投資事業に係る元金償還により、実質公債費比率は前年度比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今後も実質公債費比率は上昇していく見込みである。類似団体平均の水準で推移できるよう、今後は、緊急度・住民ニーズを的確に把握した事業の選択により、地方債の発行額を抑え、堅実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51816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9521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160528</xdr:rowOff>
    </xdr:from>
    <xdr:to>
      <xdr:col>77</xdr:col>
      <xdr:colOff>44450</xdr:colOff>
      <xdr:row>43</xdr:row>
      <xdr:rowOff>22860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614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160528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228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525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1016</xdr:rowOff>
    </xdr:from>
    <xdr:to>
      <xdr:col>81</xdr:col>
      <xdr:colOff>95250</xdr:colOff>
      <xdr:row>43</xdr:row>
      <xdr:rowOff>102616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68343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6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109728</xdr:rowOff>
    </xdr:from>
    <xdr:to>
      <xdr:col>73</xdr:col>
      <xdr:colOff>44450</xdr:colOff>
      <xdr:row>43</xdr:row>
      <xdr:rowOff>39878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24655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は、地方債を財源として、近年、小学校改築事業や起業支援施設整備事業をおこなったことに加え、新産業集積事業（貸工場整備）や飯豊中学校大規模改修事業、町民総合センター大規模改修事業の実施に伴い、地方債現在高が増加し、将来負担比率は増加傾向となっている。将来への負担軽減を図るため、既存事業の効果検証による見直しや新規事業の抑制を図り、財政運営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23777</xdr:rowOff>
    </xdr:from>
    <xdr:to>
      <xdr:col>81</xdr:col>
      <xdr:colOff>44450</xdr:colOff>
      <xdr:row>22</xdr:row>
      <xdr:rowOff>125659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795677"/>
          <a:ext cx="8382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125659</xdr:rowOff>
    </xdr:from>
    <xdr:to>
      <xdr:col>77</xdr:col>
      <xdr:colOff>44450</xdr:colOff>
      <xdr:row>23</xdr:row>
      <xdr:rowOff>3810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897559"/>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145768</xdr:rowOff>
    </xdr:from>
    <xdr:to>
      <xdr:col>72</xdr:col>
      <xdr:colOff>203200</xdr:colOff>
      <xdr:row>23</xdr:row>
      <xdr:rowOff>3810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3917668"/>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145768</xdr:rowOff>
    </xdr:from>
    <xdr:to>
      <xdr:col>68</xdr:col>
      <xdr:colOff>152400</xdr:colOff>
      <xdr:row>23</xdr:row>
      <xdr:rowOff>77541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917668"/>
          <a:ext cx="8890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144427</xdr:rowOff>
    </xdr:from>
    <xdr:to>
      <xdr:col>81</xdr:col>
      <xdr:colOff>95250</xdr:colOff>
      <xdr:row>22</xdr:row>
      <xdr:rowOff>74577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7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116504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71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74859</xdr:rowOff>
    </xdr:from>
    <xdr:to>
      <xdr:col>77</xdr:col>
      <xdr:colOff>95250</xdr:colOff>
      <xdr:row>23</xdr:row>
      <xdr:rowOff>5009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8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161236</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933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124460</xdr:rowOff>
    </xdr:from>
    <xdr:to>
      <xdr:col>73</xdr:col>
      <xdr:colOff>44450</xdr:colOff>
      <xdr:row>23</xdr:row>
      <xdr:rowOff>54610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39387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98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94968</xdr:rowOff>
    </xdr:from>
    <xdr:to>
      <xdr:col>68</xdr:col>
      <xdr:colOff>203200</xdr:colOff>
      <xdr:row>23</xdr:row>
      <xdr:rowOff>25118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86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9895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95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26741</xdr:rowOff>
    </xdr:from>
    <xdr:to>
      <xdr:col>64</xdr:col>
      <xdr:colOff>152400</xdr:colOff>
      <xdr:row>23</xdr:row>
      <xdr:rowOff>128341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9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113118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405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山形県飯豊町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6,162
329.41
8,074,350
7,693,386
258,151
4,308,360
9,321,918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人件費に係る経常収支比率は類似団体平均をやや下回っている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、各特別会計の人件費に充てる繰出金といった人件費に準ずる費用を合計した場合の人口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人あたりの決算額は類似団体平均を上回っており、今後はこれらも含めた人件費関係経費全体について、抑制していく必要がある。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31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37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公共施設等においては、光熱水費等高騰の影響が大きいため、使用量抑制対策や電力プランの見直し等、より効率的な運営を検討していく。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14</xdr:row>
      <xdr:rowOff>155575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330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330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98425</xdr:rowOff>
    </xdr:from>
    <xdr:to>
      <xdr:col>73</xdr:col>
      <xdr:colOff>180975</xdr:colOff>
      <xdr:row>15</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8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98425</xdr:rowOff>
    </xdr:from>
    <xdr:to>
      <xdr:col>69</xdr:col>
      <xdr:colOff>92075</xdr:colOff>
      <xdr:row>14</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987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5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47625</xdr:rowOff>
    </xdr:from>
    <xdr:to>
      <xdr:col>69</xdr:col>
      <xdr:colOff>142875</xdr:colOff>
      <xdr:row>14</xdr:row>
      <xdr:rowOff>149225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159402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り、類似団体平均を上回っている。今後は、子育て世帯や高齢者世帯への対応など、扶助費は増加していくものと想定している。資格審査等を適切に行い、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32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その他の経常収支比率については、前年度と比較すると</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ポイント減となったものの、依然として類似団体平均を上回っている。今後は施設管理経費の増大が見込まれるため、公共施設総合管理計画に基づき計画的な経費の抑制に努める。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59</xdr:row>
      <xdr:rowOff>56134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5222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56134</xdr:rowOff>
    </xdr:from>
    <xdr:to>
      <xdr:col>78</xdr:col>
      <xdr:colOff>69850</xdr:colOff>
      <xdr:row>61</xdr:row>
      <xdr:rowOff>51562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71684"/>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122428</xdr:rowOff>
    </xdr:from>
    <xdr:to>
      <xdr:col>73</xdr:col>
      <xdr:colOff>180975</xdr:colOff>
      <xdr:row>61</xdr:row>
      <xdr:rowOff>51562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094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122428</xdr:rowOff>
    </xdr:from>
    <xdr:to>
      <xdr:col>69</xdr:col>
      <xdr:colOff>92075</xdr:colOff>
      <xdr:row>60</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09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762</xdr:rowOff>
    </xdr:from>
    <xdr:to>
      <xdr:col>74</xdr:col>
      <xdr:colOff>31750</xdr:colOff>
      <xdr:row>61</xdr:row>
      <xdr:rowOff>102362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87139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4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71628</xdr:rowOff>
    </xdr:from>
    <xdr:to>
      <xdr:col>69</xdr:col>
      <xdr:colOff>142875</xdr:colOff>
      <xdr:row>61</xdr:row>
      <xdr:rowOff>1778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158005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117348</xdr:rowOff>
    </xdr:from>
    <xdr:to>
      <xdr:col>65</xdr:col>
      <xdr:colOff>53975</xdr:colOff>
      <xdr:row>61</xdr:row>
      <xdr:rowOff>47498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32275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ja-JP" altLang="ja-JP" sz="1100">
              <a:solidFill>
                <a:sysClr val="windowText" lastClr="000000"/>
              </a:solidFill>
              <a:effectLst/>
              <a:latin typeface="+mn-lt"/>
              <a:ea typeface="+mn-ea"/>
              <a:cs typeface="+mn-cs"/>
            </a:rPr>
            <a:t>下水道会計の公営企業会計移行に伴う補助金の増により、前年度比</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ポイントの増となった。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今後は、ふるさと納税の変動も見据え、補助金交付事業の効果検証などを行い、補助金の廃止や交付金額の抑制に努める。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0834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140716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71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271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年度は新産業集積事業（貸工場整備）の元金償還開始により、公債費に係る経常収支比率は前年度比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ポイント増となり、類似団体平均を上回っている。大型事業の元金償還により、公債費は令和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年度をピークとして、以降数年は非常に厳しい財政運営となることが想定される。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導入等によるより効率的な事業運営を実施していく。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78</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4048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362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676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676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152400</xdr:rowOff>
    </xdr:from>
    <xdr:to>
      <xdr:col>20</xdr:col>
      <xdr:colOff>38100</xdr:colOff>
      <xdr:row>78</xdr:row>
      <xdr:rowOff>82550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公債費以外の経常収支比率については、前年度比</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ポイント増となったものの、類似団体平均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下回っている。降雪量の増減により公共施設の維持補修費が変動</a:t>
          </a:r>
          <a:r>
            <a:rPr kumimoji="1" lang="ja-JP" altLang="en-US" sz="1100">
              <a:solidFill>
                <a:schemeClr val="dk1"/>
              </a:solidFill>
              <a:effectLst/>
              <a:latin typeface="+mn-lt"/>
              <a:ea typeface="+mn-ea"/>
              <a:cs typeface="+mn-cs"/>
            </a:rPr>
            <a:t>することもあり、制御が困難な部分はあるものの、</a:t>
          </a:r>
          <a:r>
            <a:rPr kumimoji="1" lang="ja-JP" altLang="ja-JP" sz="1100">
              <a:solidFill>
                <a:schemeClr val="dk1"/>
              </a:solidFill>
              <a:effectLst/>
              <a:latin typeface="+mn-lt"/>
              <a:ea typeface="+mn-ea"/>
              <a:cs typeface="+mn-cs"/>
            </a:rPr>
            <a:t>行財政改革への取組を通じて人件費などの義務的経費や物件費の削減に努める。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30988</xdr:rowOff>
    </xdr:from>
    <xdr:to>
      <xdr:col>82</xdr:col>
      <xdr:colOff>107950</xdr:colOff>
      <xdr:row>74</xdr:row>
      <xdr:rowOff>99568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182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74</xdr:row>
      <xdr:rowOff>143002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71828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28702</xdr:rowOff>
    </xdr:from>
    <xdr:to>
      <xdr:col>73</xdr:col>
      <xdr:colOff>180975</xdr:colOff>
      <xdr:row>74</xdr:row>
      <xdr:rowOff>143002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1600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28702</xdr:rowOff>
    </xdr:from>
    <xdr:to>
      <xdr:col>69</xdr:col>
      <xdr:colOff>92075</xdr:colOff>
      <xdr:row>74</xdr:row>
      <xdr:rowOff>78994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160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48768</xdr:rowOff>
    </xdr:from>
    <xdr:to>
      <xdr:col>82</xdr:col>
      <xdr:colOff>158750</xdr:colOff>
      <xdr:row>74</xdr:row>
      <xdr:rowOff>150368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65295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151638</xdr:rowOff>
    </xdr:from>
    <xdr:to>
      <xdr:col>78</xdr:col>
      <xdr:colOff>120650</xdr:colOff>
      <xdr:row>74</xdr:row>
      <xdr:rowOff>81788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91965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3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92202</xdr:rowOff>
    </xdr:from>
    <xdr:to>
      <xdr:col>74</xdr:col>
      <xdr:colOff>31750</xdr:colOff>
      <xdr:row>75</xdr:row>
      <xdr:rowOff>22352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7129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149352</xdr:rowOff>
    </xdr:from>
    <xdr:to>
      <xdr:col>69</xdr:col>
      <xdr:colOff>142875</xdr:colOff>
      <xdr:row>74</xdr:row>
      <xdr:rowOff>79502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89679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3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28194</xdr:rowOff>
    </xdr:from>
    <xdr:to>
      <xdr:col>65</xdr:col>
      <xdr:colOff>53975</xdr:colOff>
      <xdr:row>74</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139971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8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山形県飯豊町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75885</xdr:rowOff>
    </xdr:from>
    <xdr:to>
      <xdr:col>29</xdr:col>
      <xdr:colOff>127000</xdr:colOff>
      <xdr:row>15</xdr:row>
      <xdr:rowOff>41191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3810"/>
          <a:ext cx="647700" cy="136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41191</xdr:rowOff>
    </xdr:from>
    <xdr:to>
      <xdr:col>26</xdr:col>
      <xdr:colOff>50800</xdr:colOff>
      <xdr:row>15</xdr:row>
      <xdr:rowOff>76053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0566"/>
          <a:ext cx="698500" cy="34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76053</xdr:rowOff>
    </xdr:from>
    <xdr:to>
      <xdr:col>22</xdr:col>
      <xdr:colOff>114300</xdr:colOff>
      <xdr:row>16</xdr:row>
      <xdr:rowOff>14194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5428"/>
          <a:ext cx="698500" cy="109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135961</xdr:rowOff>
    </xdr:from>
    <xdr:to>
      <xdr:col>18</xdr:col>
      <xdr:colOff>177800</xdr:colOff>
      <xdr:row>16</xdr:row>
      <xdr:rowOff>14194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55336"/>
          <a:ext cx="698500" cy="49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25085</xdr:rowOff>
    </xdr:from>
    <xdr:to>
      <xdr:col>29</xdr:col>
      <xdr:colOff>177800</xdr:colOff>
      <xdr:row>14</xdr:row>
      <xdr:rowOff>126685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3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41612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161841</xdr:rowOff>
    </xdr:from>
    <xdr:to>
      <xdr:col>26</xdr:col>
      <xdr:colOff>101600</xdr:colOff>
      <xdr:row>15</xdr:row>
      <xdr:rowOff>91991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102168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25253</xdr:rowOff>
    </xdr:from>
    <xdr:to>
      <xdr:col>22</xdr:col>
      <xdr:colOff>165100</xdr:colOff>
      <xdr:row>15</xdr:row>
      <xdr:rowOff>126853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137030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134844</xdr:rowOff>
    </xdr:from>
    <xdr:to>
      <xdr:col>19</xdr:col>
      <xdr:colOff>38100</xdr:colOff>
      <xdr:row>16</xdr:row>
      <xdr:rowOff>64994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85161</xdr:rowOff>
    </xdr:from>
    <xdr:to>
      <xdr:col>15</xdr:col>
      <xdr:colOff>101600</xdr:colOff>
      <xdr:row>16</xdr:row>
      <xdr:rowOff>15311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322141</xdr:rowOff>
    </xdr:from>
    <xdr:to>
      <xdr:col>29</xdr:col>
      <xdr:colOff>127000</xdr:colOff>
      <xdr:row>34</xdr:row>
      <xdr:rowOff>325105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89591"/>
          <a:ext cx="647700" cy="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325105</xdr:rowOff>
    </xdr:from>
    <xdr:to>
      <xdr:col>26</xdr:col>
      <xdr:colOff>50800</xdr:colOff>
      <xdr:row>35</xdr:row>
      <xdr:rowOff>33023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92555"/>
          <a:ext cx="698500" cy="50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33023</xdr:rowOff>
    </xdr:from>
    <xdr:to>
      <xdr:col>22</xdr:col>
      <xdr:colOff>114300</xdr:colOff>
      <xdr:row>35</xdr:row>
      <xdr:rowOff>85288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43373"/>
          <a:ext cx="698500" cy="5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85288</xdr:rowOff>
    </xdr:from>
    <xdr:to>
      <xdr:col>18</xdr:col>
      <xdr:colOff>177800</xdr:colOff>
      <xdr:row>35</xdr:row>
      <xdr:rowOff>116118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95638"/>
          <a:ext cx="698500" cy="30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271341</xdr:rowOff>
    </xdr:from>
    <xdr:to>
      <xdr:col>29</xdr:col>
      <xdr:colOff>177800</xdr:colOff>
      <xdr:row>35</xdr:row>
      <xdr:rowOff>30041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8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116417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8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274305</xdr:rowOff>
    </xdr:from>
    <xdr:to>
      <xdr:col>26</xdr:col>
      <xdr:colOff>101600</xdr:colOff>
      <xdr:row>35</xdr:row>
      <xdr:rowOff>33005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4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43182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10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325123</xdr:rowOff>
    </xdr:from>
    <xdr:to>
      <xdr:col>22</xdr:col>
      <xdr:colOff>165100</xdr:colOff>
      <xdr:row>35</xdr:row>
      <xdr:rowOff>83823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92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93999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34488</xdr:rowOff>
    </xdr:from>
    <xdr:to>
      <xdr:col>19</xdr:col>
      <xdr:colOff>38100</xdr:colOff>
      <xdr:row>35</xdr:row>
      <xdr:rowOff>136088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146265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65318</xdr:rowOff>
    </xdr:from>
    <xdr:to>
      <xdr:col>15</xdr:col>
      <xdr:colOff>101600</xdr:colOff>
      <xdr:row>35</xdr:row>
      <xdr:rowOff>166918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177095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4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山形県飯豊町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6,162
329.41
8,074,350
7,693,386
258,151
4,308,360
9,321,918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67844</xdr:rowOff>
    </xdr:from>
    <xdr:to>
      <xdr:col>24</xdr:col>
      <xdr:colOff>63500</xdr:colOff>
      <xdr:row>36</xdr:row>
      <xdr:rowOff>57351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8594"/>
          <a:ext cx="838200" cy="16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57351</xdr:rowOff>
    </xdr:from>
    <xdr:to>
      <xdr:col>19</xdr:col>
      <xdr:colOff>177800</xdr:colOff>
      <xdr:row>36</xdr:row>
      <xdr:rowOff>96868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9551"/>
          <a:ext cx="889000" cy="3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96868</xdr:rowOff>
    </xdr:from>
    <xdr:to>
      <xdr:col>15</xdr:col>
      <xdr:colOff>50800</xdr:colOff>
      <xdr:row>36</xdr:row>
      <xdr:rowOff>124064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9068"/>
          <a:ext cx="889000" cy="2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124064</xdr:rowOff>
    </xdr:from>
    <xdr:to>
      <xdr:col>10</xdr:col>
      <xdr:colOff>114300</xdr:colOff>
      <xdr:row>36</xdr:row>
      <xdr:rowOff>135768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6264"/>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17044</xdr:rowOff>
    </xdr:from>
    <xdr:to>
      <xdr:col>24</xdr:col>
      <xdr:colOff>114300</xdr:colOff>
      <xdr:row>35</xdr:row>
      <xdr:rowOff>118644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39921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6551</xdr:rowOff>
    </xdr:from>
    <xdr:to>
      <xdr:col>20</xdr:col>
      <xdr:colOff>38100</xdr:colOff>
      <xdr:row>36</xdr:row>
      <xdr:rowOff>108151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124678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5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46068</xdr:rowOff>
    </xdr:from>
    <xdr:to>
      <xdr:col>15</xdr:col>
      <xdr:colOff>101600</xdr:colOff>
      <xdr:row>36</xdr:row>
      <xdr:rowOff>147668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164195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73264</xdr:rowOff>
    </xdr:from>
    <xdr:to>
      <xdr:col>10</xdr:col>
      <xdr:colOff>165100</xdr:colOff>
      <xdr:row>37</xdr:row>
      <xdr:rowOff>3414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19941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2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84968</xdr:rowOff>
    </xdr:from>
    <xdr:to>
      <xdr:col>6</xdr:col>
      <xdr:colOff>38100</xdr:colOff>
      <xdr:row>37</xdr:row>
      <xdr:rowOff>15118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31645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3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102957</xdr:rowOff>
    </xdr:from>
    <xdr:to>
      <xdr:col>24</xdr:col>
      <xdr:colOff>63500</xdr:colOff>
      <xdr:row>58</xdr:row>
      <xdr:rowOff>119421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7057"/>
          <a:ext cx="838200" cy="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105505</xdr:rowOff>
    </xdr:from>
    <xdr:to>
      <xdr:col>19</xdr:col>
      <xdr:colOff>177800</xdr:colOff>
      <xdr:row>58</xdr:row>
      <xdr:rowOff>119421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9605"/>
          <a:ext cx="889000" cy="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105505</xdr:rowOff>
    </xdr:from>
    <xdr:to>
      <xdr:col>15</xdr:col>
      <xdr:colOff>50800</xdr:colOff>
      <xdr:row>58</xdr:row>
      <xdr:rowOff>126313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9605"/>
          <a:ext cx="889000" cy="2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125643</xdr:rowOff>
    </xdr:from>
    <xdr:to>
      <xdr:col>10</xdr:col>
      <xdr:colOff>114300</xdr:colOff>
      <xdr:row>58</xdr:row>
      <xdr:rowOff>126313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9743"/>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52157</xdr:rowOff>
    </xdr:from>
    <xdr:to>
      <xdr:col>24</xdr:col>
      <xdr:colOff>114300</xdr:colOff>
      <xdr:row>58</xdr:row>
      <xdr:rowOff>153757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68621</xdr:rowOff>
    </xdr:from>
    <xdr:to>
      <xdr:col>20</xdr:col>
      <xdr:colOff>38100</xdr:colOff>
      <xdr:row>58</xdr:row>
      <xdr:rowOff>170221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161348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54705</xdr:rowOff>
    </xdr:from>
    <xdr:to>
      <xdr:col>15</xdr:col>
      <xdr:colOff>101600</xdr:colOff>
      <xdr:row>58</xdr:row>
      <xdr:rowOff>156305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75513</xdr:rowOff>
    </xdr:from>
    <xdr:to>
      <xdr:col>10</xdr:col>
      <xdr:colOff>165100</xdr:colOff>
      <xdr:row>59</xdr:row>
      <xdr:rowOff>5663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168240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74843</xdr:rowOff>
    </xdr:from>
    <xdr:to>
      <xdr:col>6</xdr:col>
      <xdr:colOff>38100</xdr:colOff>
      <xdr:row>59</xdr:row>
      <xdr:rowOff>4993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21520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129159</xdr:rowOff>
    </xdr:from>
    <xdr:to>
      <xdr:col>24</xdr:col>
      <xdr:colOff>63500</xdr:colOff>
      <xdr:row>74</xdr:row>
      <xdr:rowOff>106909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302109"/>
          <a:ext cx="838200" cy="4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163538</xdr:rowOff>
    </xdr:from>
    <xdr:to>
      <xdr:col>19</xdr:col>
      <xdr:colOff>177800</xdr:colOff>
      <xdr:row>74</xdr:row>
      <xdr:rowOff>106909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679388"/>
          <a:ext cx="889000" cy="1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40360</xdr:rowOff>
    </xdr:from>
    <xdr:to>
      <xdr:col>15</xdr:col>
      <xdr:colOff>50800</xdr:colOff>
      <xdr:row>73</xdr:row>
      <xdr:rowOff>163538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556210"/>
          <a:ext cx="889000" cy="1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40360</xdr:rowOff>
    </xdr:from>
    <xdr:to>
      <xdr:col>10</xdr:col>
      <xdr:colOff>114300</xdr:colOff>
      <xdr:row>74</xdr:row>
      <xdr:rowOff>134150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556210"/>
          <a:ext cx="889000" cy="2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78359</xdr:rowOff>
    </xdr:from>
    <xdr:to>
      <xdr:col>24</xdr:col>
      <xdr:colOff>114300</xdr:colOff>
      <xdr:row>72</xdr:row>
      <xdr:rowOff>8509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2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101236</xdr:rowOff>
    </xdr:from>
    <xdr:ext cx="599010"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0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56109</xdr:rowOff>
    </xdr:from>
    <xdr:to>
      <xdr:col>20</xdr:col>
      <xdr:colOff>38100</xdr:colOff>
      <xdr:row>74</xdr:row>
      <xdr:rowOff>157709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4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2786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112738</xdr:rowOff>
    </xdr:from>
    <xdr:to>
      <xdr:col>15</xdr:col>
      <xdr:colOff>101600</xdr:colOff>
      <xdr:row>74</xdr:row>
      <xdr:rowOff>42888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6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59415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4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161010</xdr:rowOff>
    </xdr:from>
    <xdr:to>
      <xdr:col>10</xdr:col>
      <xdr:colOff>165100</xdr:colOff>
      <xdr:row>73</xdr:row>
      <xdr:rowOff>91160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5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107687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2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83350</xdr:rowOff>
    </xdr:from>
    <xdr:to>
      <xdr:col>6</xdr:col>
      <xdr:colOff>38100</xdr:colOff>
      <xdr:row>75</xdr:row>
      <xdr:rowOff>13500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7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30027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42731</xdr:rowOff>
    </xdr:from>
    <xdr:to>
      <xdr:col>24</xdr:col>
      <xdr:colOff>63500</xdr:colOff>
      <xdr:row>95</xdr:row>
      <xdr:rowOff>125527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30481"/>
          <a:ext cx="838200" cy="8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125527</xdr:rowOff>
    </xdr:from>
    <xdr:to>
      <xdr:col>19</xdr:col>
      <xdr:colOff>177800</xdr:colOff>
      <xdr:row>96</xdr:row>
      <xdr:rowOff>83345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13277"/>
          <a:ext cx="8890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10976</xdr:rowOff>
    </xdr:from>
    <xdr:to>
      <xdr:col>15</xdr:col>
      <xdr:colOff>50800</xdr:colOff>
      <xdr:row>96</xdr:row>
      <xdr:rowOff>83345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70176"/>
          <a:ext cx="889000" cy="7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10976</xdr:rowOff>
    </xdr:from>
    <xdr:to>
      <xdr:col>10</xdr:col>
      <xdr:colOff>114300</xdr:colOff>
      <xdr:row>97</xdr:row>
      <xdr:rowOff>57241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70176"/>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163381</xdr:rowOff>
    </xdr:from>
    <xdr:to>
      <xdr:col>24</xdr:col>
      <xdr:colOff>114300</xdr:colOff>
      <xdr:row>95</xdr:row>
      <xdr:rowOff>93531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14808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74727</xdr:rowOff>
    </xdr:from>
    <xdr:to>
      <xdr:col>20</xdr:col>
      <xdr:colOff>38100</xdr:colOff>
      <xdr:row>96</xdr:row>
      <xdr:rowOff>4877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21404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32545</xdr:rowOff>
    </xdr:from>
    <xdr:to>
      <xdr:col>15</xdr:col>
      <xdr:colOff>101600</xdr:colOff>
      <xdr:row>96</xdr:row>
      <xdr:rowOff>134145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150672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131626</xdr:rowOff>
    </xdr:from>
    <xdr:to>
      <xdr:col>10</xdr:col>
      <xdr:colOff>165100</xdr:colOff>
      <xdr:row>96</xdr:row>
      <xdr:rowOff>61776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78303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9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6441</xdr:rowOff>
    </xdr:from>
    <xdr:to>
      <xdr:col>6</xdr:col>
      <xdr:colOff>38100</xdr:colOff>
      <xdr:row>97</xdr:row>
      <xdr:rowOff>108041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124568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1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81376</xdr:rowOff>
    </xdr:from>
    <xdr:to>
      <xdr:col>55</xdr:col>
      <xdr:colOff>0</xdr:colOff>
      <xdr:row>35</xdr:row>
      <xdr:rowOff>37234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10676"/>
          <a:ext cx="838200" cy="12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164659</xdr:rowOff>
    </xdr:from>
    <xdr:to>
      <xdr:col>50</xdr:col>
      <xdr:colOff>114300</xdr:colOff>
      <xdr:row>35</xdr:row>
      <xdr:rowOff>37234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93959"/>
          <a:ext cx="889000" cy="4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164659</xdr:rowOff>
    </xdr:from>
    <xdr:to>
      <xdr:col>45</xdr:col>
      <xdr:colOff>177800</xdr:colOff>
      <xdr:row>35</xdr:row>
      <xdr:rowOff>58413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93959"/>
          <a:ext cx="889000" cy="6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119991</xdr:rowOff>
    </xdr:from>
    <xdr:to>
      <xdr:col>41</xdr:col>
      <xdr:colOff>50800</xdr:colOff>
      <xdr:row>35</xdr:row>
      <xdr:rowOff>58413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06391"/>
          <a:ext cx="889000" cy="45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30576</xdr:rowOff>
    </xdr:from>
    <xdr:to>
      <xdr:col>55</xdr:col>
      <xdr:colOff>50800</xdr:colOff>
      <xdr:row>34</xdr:row>
      <xdr:rowOff>132176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53453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1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157884</xdr:rowOff>
    </xdr:from>
    <xdr:to>
      <xdr:col>50</xdr:col>
      <xdr:colOff>165100</xdr:colOff>
      <xdr:row>35</xdr:row>
      <xdr:rowOff>88034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104561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113859</xdr:rowOff>
    </xdr:from>
    <xdr:to>
      <xdr:col>46</xdr:col>
      <xdr:colOff>38100</xdr:colOff>
      <xdr:row>35</xdr:row>
      <xdr:rowOff>44009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60536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7613</xdr:rowOff>
    </xdr:from>
    <xdr:to>
      <xdr:col>41</xdr:col>
      <xdr:colOff>101600</xdr:colOff>
      <xdr:row>35</xdr:row>
      <xdr:rowOff>109213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125740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8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69191</xdr:rowOff>
    </xdr:from>
    <xdr:to>
      <xdr:col>36</xdr:col>
      <xdr:colOff>165100</xdr:colOff>
      <xdr:row>32</xdr:row>
      <xdr:rowOff>170791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15868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3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134886</xdr:rowOff>
    </xdr:from>
    <xdr:to>
      <xdr:col>55</xdr:col>
      <xdr:colOff>0</xdr:colOff>
      <xdr:row>59</xdr:row>
      <xdr:rowOff>16048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8986"/>
          <a:ext cx="838200" cy="5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128096</xdr:rowOff>
    </xdr:from>
    <xdr:to>
      <xdr:col>50</xdr:col>
      <xdr:colOff>114300</xdr:colOff>
      <xdr:row>58</xdr:row>
      <xdr:rowOff>134886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72196"/>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59128</xdr:rowOff>
    </xdr:from>
    <xdr:to>
      <xdr:col>45</xdr:col>
      <xdr:colOff>177800</xdr:colOff>
      <xdr:row>58</xdr:row>
      <xdr:rowOff>128096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03228"/>
          <a:ext cx="889000" cy="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49764</xdr:rowOff>
    </xdr:from>
    <xdr:to>
      <xdr:col>41</xdr:col>
      <xdr:colOff>50800</xdr:colOff>
      <xdr:row>58</xdr:row>
      <xdr:rowOff>59128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22414"/>
          <a:ext cx="889000" cy="18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136698</xdr:rowOff>
    </xdr:from>
    <xdr:to>
      <xdr:col>55</xdr:col>
      <xdr:colOff>50800</xdr:colOff>
      <xdr:row>59</xdr:row>
      <xdr:rowOff>66848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51625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84086</xdr:rowOff>
    </xdr:from>
    <xdr:to>
      <xdr:col>50</xdr:col>
      <xdr:colOff>165100</xdr:colOff>
      <xdr:row>59</xdr:row>
      <xdr:rowOff>14236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5363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2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77296</xdr:rowOff>
    </xdr:from>
    <xdr:to>
      <xdr:col>46</xdr:col>
      <xdr:colOff>38100</xdr:colOff>
      <xdr:row>59</xdr:row>
      <xdr:rowOff>7446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23973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9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8328</xdr:rowOff>
    </xdr:from>
    <xdr:to>
      <xdr:col>41</xdr:col>
      <xdr:colOff>101600</xdr:colOff>
      <xdr:row>58</xdr:row>
      <xdr:rowOff>109928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126455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2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170414</xdr:rowOff>
    </xdr:from>
    <xdr:to>
      <xdr:col>36</xdr:col>
      <xdr:colOff>165100</xdr:colOff>
      <xdr:row>57</xdr:row>
      <xdr:rowOff>100564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117091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5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94120</xdr:rowOff>
    </xdr:from>
    <xdr:to>
      <xdr:col>55</xdr:col>
      <xdr:colOff>0</xdr:colOff>
      <xdr:row>78</xdr:row>
      <xdr:rowOff>126211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7220"/>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100591</xdr:rowOff>
    </xdr:from>
    <xdr:to>
      <xdr:col>50</xdr:col>
      <xdr:colOff>114300</xdr:colOff>
      <xdr:row>78</xdr:row>
      <xdr:rowOff>126211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3691"/>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100591</xdr:rowOff>
    </xdr:from>
    <xdr:to>
      <xdr:col>45</xdr:col>
      <xdr:colOff>177800</xdr:colOff>
      <xdr:row>78</xdr:row>
      <xdr:rowOff>110060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73691"/>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154739</xdr:rowOff>
    </xdr:from>
    <xdr:to>
      <xdr:col>41</xdr:col>
      <xdr:colOff>50800</xdr:colOff>
      <xdr:row>78</xdr:row>
      <xdr:rowOff>110060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13489"/>
          <a:ext cx="889000" cy="4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43320</xdr:rowOff>
    </xdr:from>
    <xdr:to>
      <xdr:col>55</xdr:col>
      <xdr:colOff>50800</xdr:colOff>
      <xdr:row>78</xdr:row>
      <xdr:rowOff>144920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75411</xdr:rowOff>
    </xdr:from>
    <xdr:to>
      <xdr:col>50</xdr:col>
      <xdr:colOff>165100</xdr:colOff>
      <xdr:row>79</xdr:row>
      <xdr:rowOff>5561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168138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49791</xdr:rowOff>
    </xdr:from>
    <xdr:to>
      <xdr:col>46</xdr:col>
      <xdr:colOff>38100</xdr:colOff>
      <xdr:row>78</xdr:row>
      <xdr:rowOff>151391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142518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59260</xdr:rowOff>
    </xdr:from>
    <xdr:to>
      <xdr:col>41</xdr:col>
      <xdr:colOff>101600</xdr:colOff>
      <xdr:row>78</xdr:row>
      <xdr:rowOff>160860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103939</xdr:rowOff>
    </xdr:from>
    <xdr:to>
      <xdr:col>36</xdr:col>
      <xdr:colOff>165100</xdr:colOff>
      <xdr:row>76</xdr:row>
      <xdr:rowOff>34089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50616</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7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30559</xdr:rowOff>
    </xdr:from>
    <xdr:to>
      <xdr:col>55</xdr:col>
      <xdr:colOff>0</xdr:colOff>
      <xdr:row>99</xdr:row>
      <xdr:rowOff>7751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32659"/>
          <a:ext cx="838200" cy="14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30559</xdr:rowOff>
    </xdr:from>
    <xdr:to>
      <xdr:col>50</xdr:col>
      <xdr:colOff>114300</xdr:colOff>
      <xdr:row>98</xdr:row>
      <xdr:rowOff>65562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32659"/>
          <a:ext cx="889000" cy="3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92399</xdr:rowOff>
    </xdr:from>
    <xdr:to>
      <xdr:col>45</xdr:col>
      <xdr:colOff>177800</xdr:colOff>
      <xdr:row>98</xdr:row>
      <xdr:rowOff>65562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23049"/>
          <a:ext cx="889000" cy="14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92399</xdr:rowOff>
    </xdr:from>
    <xdr:to>
      <xdr:col>41</xdr:col>
      <xdr:colOff>50800</xdr:colOff>
      <xdr:row>98</xdr:row>
      <xdr:rowOff>46655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23049"/>
          <a:ext cx="889000" cy="1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128401</xdr:rowOff>
    </xdr:from>
    <xdr:to>
      <xdr:col>55</xdr:col>
      <xdr:colOff>50800</xdr:colOff>
      <xdr:row>99</xdr:row>
      <xdr:rowOff>58551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43328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151209</xdr:rowOff>
    </xdr:from>
    <xdr:to>
      <xdr:col>50</xdr:col>
      <xdr:colOff>165100</xdr:colOff>
      <xdr:row>98</xdr:row>
      <xdr:rowOff>81359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97886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5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14762</xdr:rowOff>
    </xdr:from>
    <xdr:to>
      <xdr:col>46</xdr:col>
      <xdr:colOff>38100</xdr:colOff>
      <xdr:row>98</xdr:row>
      <xdr:rowOff>116362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132889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9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41599</xdr:rowOff>
    </xdr:from>
    <xdr:to>
      <xdr:col>41</xdr:col>
      <xdr:colOff>101600</xdr:colOff>
      <xdr:row>97</xdr:row>
      <xdr:rowOff>143199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159726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4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167305</xdr:rowOff>
    </xdr:from>
    <xdr:to>
      <xdr:col>36</xdr:col>
      <xdr:colOff>165100</xdr:colOff>
      <xdr:row>98</xdr:row>
      <xdr:rowOff>97455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113982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159291</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74241"/>
          <a:ext cx="1269" cy="1256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105968</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4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159291</xdr:rowOff>
    </xdr:from>
    <xdr:to>
      <xdr:col>86</xdr:col>
      <xdr:colOff>25400</xdr:colOff>
      <xdr:row>31</xdr:row>
      <xdr:rowOff>159291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7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89919</xdr:rowOff>
    </xdr:from>
    <xdr:to>
      <xdr:col>85</xdr:col>
      <xdr:colOff>127000</xdr:colOff>
      <xdr:row>33</xdr:row>
      <xdr:rowOff>45052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5404869"/>
          <a:ext cx="838200" cy="2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50258</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65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71831</xdr:rowOff>
    </xdr:from>
    <xdr:to>
      <xdr:col>85</xdr:col>
      <xdr:colOff>177800</xdr:colOff>
      <xdr:row>39</xdr:row>
      <xdr:rowOff>1981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8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89919</xdr:rowOff>
    </xdr:from>
    <xdr:to>
      <xdr:col>81</xdr:col>
      <xdr:colOff>50800</xdr:colOff>
      <xdr:row>34</xdr:row>
      <xdr:rowOff>23289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5404869"/>
          <a:ext cx="889000" cy="4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47882</xdr:rowOff>
    </xdr:from>
    <xdr:to>
      <xdr:col>81</xdr:col>
      <xdr:colOff>101600</xdr:colOff>
      <xdr:row>38</xdr:row>
      <xdr:rowOff>149482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6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140609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65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23289</xdr:rowOff>
    </xdr:from>
    <xdr:to>
      <xdr:col>76</xdr:col>
      <xdr:colOff>114300</xdr:colOff>
      <xdr:row>38</xdr:row>
      <xdr:rowOff>165357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5852589"/>
          <a:ext cx="889000" cy="8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58169</xdr:rowOff>
    </xdr:from>
    <xdr:to>
      <xdr:col>76</xdr:col>
      <xdr:colOff>165100</xdr:colOff>
      <xdr:row>38</xdr:row>
      <xdr:rowOff>159769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150896</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6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120445</xdr:rowOff>
    </xdr:from>
    <xdr:to>
      <xdr:col>71</xdr:col>
      <xdr:colOff>177800</xdr:colOff>
      <xdr:row>38</xdr:row>
      <xdr:rowOff>165357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35545"/>
          <a:ext cx="8890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81600</xdr:rowOff>
    </xdr:from>
    <xdr:to>
      <xdr:col>72</xdr:col>
      <xdr:colOff>38100</xdr:colOff>
      <xdr:row>39</xdr:row>
      <xdr:rowOff>11750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28277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7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86286</xdr:rowOff>
    </xdr:from>
    <xdr:to>
      <xdr:col>67</xdr:col>
      <xdr:colOff>101600</xdr:colOff>
      <xdr:row>39</xdr:row>
      <xdr:rowOff>16436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7563</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165702</xdr:rowOff>
    </xdr:from>
    <xdr:to>
      <xdr:col>85</xdr:col>
      <xdr:colOff>177800</xdr:colOff>
      <xdr:row>33</xdr:row>
      <xdr:rowOff>95852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6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17129</xdr:rowOff>
    </xdr:from>
    <xdr:ext cx="599010"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50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39119</xdr:rowOff>
    </xdr:from>
    <xdr:to>
      <xdr:col>81</xdr:col>
      <xdr:colOff>101600</xdr:colOff>
      <xdr:row>31</xdr:row>
      <xdr:rowOff>140719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53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157246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181795" y="512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143939</xdr:rowOff>
    </xdr:from>
    <xdr:to>
      <xdr:col>76</xdr:col>
      <xdr:colOff>165100</xdr:colOff>
      <xdr:row>34</xdr:row>
      <xdr:rowOff>74089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58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90616</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292795" y="5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114557</xdr:rowOff>
    </xdr:from>
    <xdr:to>
      <xdr:col>72</xdr:col>
      <xdr:colOff>38100</xdr:colOff>
      <xdr:row>39</xdr:row>
      <xdr:rowOff>44707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2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35834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2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69645</xdr:rowOff>
    </xdr:from>
    <xdr:to>
      <xdr:col>67</xdr:col>
      <xdr:colOff>101600</xdr:colOff>
      <xdr:row>38</xdr:row>
      <xdr:rowOff>171245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16321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5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136745</xdr:rowOff>
    </xdr:from>
    <xdr:to>
      <xdr:col>85</xdr:col>
      <xdr:colOff>127000</xdr:colOff>
      <xdr:row>72</xdr:row>
      <xdr:rowOff>157948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309695"/>
          <a:ext cx="838200" cy="19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157948</xdr:rowOff>
    </xdr:from>
    <xdr:to>
      <xdr:col>81</xdr:col>
      <xdr:colOff>50800</xdr:colOff>
      <xdr:row>73</xdr:row>
      <xdr:rowOff>72892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502348"/>
          <a:ext cx="889000" cy="8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72892</xdr:rowOff>
    </xdr:from>
    <xdr:to>
      <xdr:col>76</xdr:col>
      <xdr:colOff>114300</xdr:colOff>
      <xdr:row>73</xdr:row>
      <xdr:rowOff>153862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588742"/>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119594</xdr:rowOff>
    </xdr:from>
    <xdr:to>
      <xdr:col>71</xdr:col>
      <xdr:colOff>177800</xdr:colOff>
      <xdr:row>73</xdr:row>
      <xdr:rowOff>153862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635444"/>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85945</xdr:rowOff>
    </xdr:from>
    <xdr:to>
      <xdr:col>85</xdr:col>
      <xdr:colOff>177800</xdr:colOff>
      <xdr:row>72</xdr:row>
      <xdr:rowOff>16095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2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108822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11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107148</xdr:rowOff>
    </xdr:from>
    <xdr:to>
      <xdr:col>81</xdr:col>
      <xdr:colOff>101600</xdr:colOff>
      <xdr:row>73</xdr:row>
      <xdr:rowOff>37298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4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53825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22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22092</xdr:rowOff>
    </xdr:from>
    <xdr:to>
      <xdr:col>76</xdr:col>
      <xdr:colOff>165100</xdr:colOff>
      <xdr:row>73</xdr:row>
      <xdr:rowOff>123692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140219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31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103062</xdr:rowOff>
    </xdr:from>
    <xdr:to>
      <xdr:col>72</xdr:col>
      <xdr:colOff>38100</xdr:colOff>
      <xdr:row>74</xdr:row>
      <xdr:rowOff>33212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6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49739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3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68794</xdr:rowOff>
    </xdr:from>
    <xdr:to>
      <xdr:col>67</xdr:col>
      <xdr:colOff>101600</xdr:colOff>
      <xdr:row>73</xdr:row>
      <xdr:rowOff>170394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15471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35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89266</xdr:rowOff>
    </xdr:from>
    <xdr:to>
      <xdr:col>85</xdr:col>
      <xdr:colOff>127000</xdr:colOff>
      <xdr:row>99</xdr:row>
      <xdr:rowOff>94943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7062816"/>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61294</xdr:rowOff>
    </xdr:from>
    <xdr:to>
      <xdr:col>81</xdr:col>
      <xdr:colOff>50800</xdr:colOff>
      <xdr:row>99</xdr:row>
      <xdr:rowOff>94943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7034844"/>
          <a:ext cx="889000" cy="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61294</xdr:rowOff>
    </xdr:from>
    <xdr:to>
      <xdr:col>76</xdr:col>
      <xdr:colOff>114300</xdr:colOff>
      <xdr:row>99</xdr:row>
      <xdr:rowOff>65250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34844"/>
          <a:ext cx="889000" cy="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65250</xdr:rowOff>
    </xdr:from>
    <xdr:to>
      <xdr:col>71</xdr:col>
      <xdr:colOff>177800</xdr:colOff>
      <xdr:row>99</xdr:row>
      <xdr:rowOff>82784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38800"/>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38466</xdr:rowOff>
    </xdr:from>
    <xdr:to>
      <xdr:col>85</xdr:col>
      <xdr:colOff>177800</xdr:colOff>
      <xdr:row>99</xdr:row>
      <xdr:rowOff>140066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70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124843</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2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44143</xdr:rowOff>
    </xdr:from>
    <xdr:to>
      <xdr:col>81</xdr:col>
      <xdr:colOff>101600</xdr:colOff>
      <xdr:row>99</xdr:row>
      <xdr:rowOff>145743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136870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1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10494</xdr:rowOff>
    </xdr:from>
    <xdr:to>
      <xdr:col>76</xdr:col>
      <xdr:colOff>165100</xdr:colOff>
      <xdr:row>99</xdr:row>
      <xdr:rowOff>112094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8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103221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7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14450</xdr:rowOff>
    </xdr:from>
    <xdr:to>
      <xdr:col>72</xdr:col>
      <xdr:colOff>38100</xdr:colOff>
      <xdr:row>99</xdr:row>
      <xdr:rowOff>116050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107177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8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31984</xdr:rowOff>
    </xdr:from>
    <xdr:to>
      <xdr:col>67</xdr:col>
      <xdr:colOff>101600</xdr:colOff>
      <xdr:row>99</xdr:row>
      <xdr:rowOff>133584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124711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46069</xdr:rowOff>
    </xdr:from>
    <xdr:to>
      <xdr:col>116</xdr:col>
      <xdr:colOff>63500</xdr:colOff>
      <xdr:row>58</xdr:row>
      <xdr:rowOff>150692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990169"/>
          <a:ext cx="8382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150692</xdr:rowOff>
    </xdr:from>
    <xdr:to>
      <xdr:col>111</xdr:col>
      <xdr:colOff>177800</xdr:colOff>
      <xdr:row>59</xdr:row>
      <xdr:rowOff>692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94792"/>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692</xdr:rowOff>
    </xdr:from>
    <xdr:to>
      <xdr:col>107</xdr:col>
      <xdr:colOff>50800</xdr:colOff>
      <xdr:row>59</xdr:row>
      <xdr:rowOff>1492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1624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1492</xdr:rowOff>
    </xdr:from>
    <xdr:to>
      <xdr:col>102</xdr:col>
      <xdr:colOff>114300</xdr:colOff>
      <xdr:row>59</xdr:row>
      <xdr:rowOff>2578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17042"/>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166719</xdr:rowOff>
    </xdr:from>
    <xdr:to>
      <xdr:col>116</xdr:col>
      <xdr:colOff>114300</xdr:colOff>
      <xdr:row>58</xdr:row>
      <xdr:rowOff>96869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18146</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9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99892</xdr:rowOff>
    </xdr:from>
    <xdr:to>
      <xdr:col>112</xdr:col>
      <xdr:colOff>38100</xdr:colOff>
      <xdr:row>59</xdr:row>
      <xdr:rowOff>30042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46569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8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121342</xdr:rowOff>
    </xdr:from>
    <xdr:to>
      <xdr:col>107</xdr:col>
      <xdr:colOff>101600</xdr:colOff>
      <xdr:row>59</xdr:row>
      <xdr:rowOff>51492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5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122142</xdr:rowOff>
    </xdr:from>
    <xdr:to>
      <xdr:col>102</xdr:col>
      <xdr:colOff>165100</xdr:colOff>
      <xdr:row>59</xdr:row>
      <xdr:rowOff>52292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43419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5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123228</xdr:rowOff>
    </xdr:from>
    <xdr:to>
      <xdr:col>98</xdr:col>
      <xdr:colOff>38100</xdr:colOff>
      <xdr:row>59</xdr:row>
      <xdr:rowOff>53378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44505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163719</xdr:rowOff>
    </xdr:from>
    <xdr:to>
      <xdr:col>116</xdr:col>
      <xdr:colOff>63500</xdr:colOff>
      <xdr:row>74</xdr:row>
      <xdr:rowOff>122604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165219"/>
          <a:ext cx="838200" cy="64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163719</xdr:rowOff>
    </xdr:from>
    <xdr:to>
      <xdr:col>111</xdr:col>
      <xdr:colOff>177800</xdr:colOff>
      <xdr:row>71</xdr:row>
      <xdr:rowOff>14101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16521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14101</xdr:rowOff>
    </xdr:from>
    <xdr:to>
      <xdr:col>107</xdr:col>
      <xdr:colOff>50800</xdr:colOff>
      <xdr:row>71</xdr:row>
      <xdr:rowOff>101116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187051"/>
          <a:ext cx="889000" cy="8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54775</xdr:rowOff>
    </xdr:from>
    <xdr:to>
      <xdr:col>102</xdr:col>
      <xdr:colOff>114300</xdr:colOff>
      <xdr:row>71</xdr:row>
      <xdr:rowOff>101116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227725"/>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71804</xdr:rowOff>
    </xdr:from>
    <xdr:to>
      <xdr:col>116</xdr:col>
      <xdr:colOff>114300</xdr:colOff>
      <xdr:row>75</xdr:row>
      <xdr:rowOff>1954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94681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1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112919</xdr:rowOff>
    </xdr:from>
    <xdr:to>
      <xdr:col>112</xdr:col>
      <xdr:colOff>38100</xdr:colOff>
      <xdr:row>71</xdr:row>
      <xdr:rowOff>43069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1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59596</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23795" y="1188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134751</xdr:rowOff>
    </xdr:from>
    <xdr:to>
      <xdr:col>107</xdr:col>
      <xdr:colOff>101600</xdr:colOff>
      <xdr:row>71</xdr:row>
      <xdr:rowOff>64901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1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81428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34795" y="119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50316</xdr:rowOff>
    </xdr:from>
    <xdr:to>
      <xdr:col>102</xdr:col>
      <xdr:colOff>165100</xdr:colOff>
      <xdr:row>71</xdr:row>
      <xdr:rowOff>151916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2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168443</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45795" y="1199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3975</xdr:rowOff>
    </xdr:from>
    <xdr:to>
      <xdr:col>98</xdr:col>
      <xdr:colOff>38100</xdr:colOff>
      <xdr:row>71</xdr:row>
      <xdr:rowOff>105575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1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122102</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56795" y="1195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人件費は、幼児施設を公営で運営していることもあり、類似団体平均を</a:t>
          </a:r>
          <a:r>
            <a:rPr kumimoji="1" lang="en-US" altLang="ja-JP" sz="1100">
              <a:solidFill>
                <a:schemeClr val="dk1"/>
              </a:solidFill>
              <a:effectLst/>
              <a:latin typeface="+mn-lt"/>
              <a:ea typeface="+mn-ea"/>
              <a:cs typeface="+mn-cs"/>
            </a:rPr>
            <a:t>32,506</a:t>
          </a:r>
          <a:r>
            <a:rPr kumimoji="1" lang="ja-JP" altLang="ja-JP" sz="1100">
              <a:solidFill>
                <a:schemeClr val="dk1"/>
              </a:solidFill>
              <a:effectLst/>
              <a:latin typeface="+mn-lt"/>
              <a:ea typeface="+mn-ea"/>
              <a:cs typeface="+mn-cs"/>
            </a:rPr>
            <a:t>円上回っている。また、維持補修費については、降雪量の増減により除排雪経費が変動し、令和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多雪により除排雪に係る経費が増加したことも要因となり、類似団体平均を大きく上回っている。公共施設の老朽化により修繕費も増加している。子どもの人数が減少していることから、今後は、小学校や幼児施設の統合等により職員数の減など人件費の抑制及び維持費の削減に努める。補助費等は、下水道会計の公営企業会計移行に伴う補助金の増により、前年度比</a:t>
          </a:r>
          <a:r>
            <a:rPr kumimoji="1" lang="en-US" altLang="ja-JP" sz="1100">
              <a:solidFill>
                <a:schemeClr val="dk1"/>
              </a:solidFill>
              <a:effectLst/>
              <a:latin typeface="+mn-lt"/>
              <a:ea typeface="+mn-ea"/>
              <a:cs typeface="+mn-cs"/>
            </a:rPr>
            <a:t>33,414</a:t>
          </a:r>
          <a:r>
            <a:rPr kumimoji="1" lang="ja-JP" altLang="ja-JP" sz="1100">
              <a:solidFill>
                <a:schemeClr val="dk1"/>
              </a:solidFill>
              <a:effectLst/>
              <a:latin typeface="+mn-lt"/>
              <a:ea typeface="+mn-ea"/>
              <a:cs typeface="+mn-cs"/>
            </a:rPr>
            <a:t>円の増、類似団体平均との比較では</a:t>
          </a:r>
          <a:r>
            <a:rPr kumimoji="1" lang="en-US" altLang="ja-JP" sz="1100">
              <a:solidFill>
                <a:schemeClr val="dk1"/>
              </a:solidFill>
              <a:effectLst/>
              <a:latin typeface="+mn-lt"/>
              <a:ea typeface="+mn-ea"/>
              <a:cs typeface="+mn-cs"/>
            </a:rPr>
            <a:t>51,627</a:t>
          </a:r>
          <a:r>
            <a:rPr kumimoji="1" lang="ja-JP" altLang="ja-JP" sz="1100">
              <a:solidFill>
                <a:schemeClr val="dk1"/>
              </a:solidFill>
              <a:effectLst/>
              <a:latin typeface="+mn-lt"/>
              <a:ea typeface="+mn-ea"/>
              <a:cs typeface="+mn-cs"/>
            </a:rPr>
            <a:t>円上回っている。補助金交付事業について効果検証をし、効果的な事業実施を図る。公債費は、大規模事業の償還により前年度に比べ増となり、類似団体平均を</a:t>
          </a:r>
          <a:r>
            <a:rPr kumimoji="1" lang="en-US" altLang="ja-JP" sz="1100">
              <a:solidFill>
                <a:schemeClr val="dk1"/>
              </a:solidFill>
              <a:effectLst/>
              <a:latin typeface="+mn-lt"/>
              <a:ea typeface="+mn-ea"/>
              <a:cs typeface="+mn-cs"/>
            </a:rPr>
            <a:t>104,696</a:t>
          </a:r>
          <a:r>
            <a:rPr kumimoji="1" lang="ja-JP" altLang="ja-JP" sz="1100">
              <a:solidFill>
                <a:schemeClr val="dk1"/>
              </a:solidFill>
              <a:effectLst/>
              <a:latin typeface="+mn-lt"/>
              <a:ea typeface="+mn-ea"/>
              <a:cs typeface="+mn-cs"/>
            </a:rPr>
            <a:t>円と大きく上回っている。今後においても近年取り組んできた大規模事業の償還開始により増大する見込みである。起債の抑制を図ると共に、</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の導入などより効率的な財政運営を行う。繰出金は、下水道会計の公営企業会計移行により繰出金が減額したため、前年度比では</a:t>
          </a:r>
          <a:r>
            <a:rPr kumimoji="1" lang="en-US" altLang="ja-JP" sz="1100">
              <a:solidFill>
                <a:schemeClr val="dk1"/>
              </a:solidFill>
              <a:effectLst/>
              <a:latin typeface="+mn-lt"/>
              <a:ea typeface="+mn-ea"/>
              <a:cs typeface="+mn-cs"/>
            </a:rPr>
            <a:t>39,482</a:t>
          </a:r>
          <a:r>
            <a:rPr kumimoji="1" lang="ja-JP" altLang="ja-JP" sz="1100">
              <a:solidFill>
                <a:schemeClr val="dk1"/>
              </a:solidFill>
              <a:effectLst/>
              <a:latin typeface="+mn-lt"/>
              <a:ea typeface="+mn-ea"/>
              <a:cs typeface="+mn-cs"/>
            </a:rPr>
            <a:t>円の減となったものの、介護老人保健施設特別会計をはじめ各特別会計への繰出金が年々増加しており、依然として類似団体平均を</a:t>
          </a:r>
          <a:r>
            <a:rPr kumimoji="1" lang="en-US" altLang="ja-JP" sz="1100">
              <a:solidFill>
                <a:schemeClr val="dk1"/>
              </a:solidFill>
              <a:effectLst/>
              <a:latin typeface="+mn-lt"/>
              <a:ea typeface="+mn-ea"/>
              <a:cs typeface="+mn-cs"/>
            </a:rPr>
            <a:t>13,787</a:t>
          </a:r>
          <a:r>
            <a:rPr kumimoji="1" lang="ja-JP" altLang="ja-JP" sz="1100">
              <a:solidFill>
                <a:schemeClr val="dk1"/>
              </a:solidFill>
              <a:effectLst/>
              <a:latin typeface="+mn-lt"/>
              <a:ea typeface="+mn-ea"/>
              <a:cs typeface="+mn-cs"/>
            </a:rPr>
            <a:t>円上回っている。使用料や利用料等の見直し、効率的な事業の執行などにより経費を抑制し、独立採算を原則とした事業運営を図る。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山形県飯豊町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6,203
6,162
329.41
8,074,350
7,693,386
258,151
4,308,360
9,321,918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102743</xdr:rowOff>
    </xdr:from>
    <xdr:to>
      <xdr:col>24</xdr:col>
      <xdr:colOff>63500</xdr:colOff>
      <xdr:row>34</xdr:row>
      <xdr:rowOff>63500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60593"/>
          <a:ext cx="8382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63500</xdr:rowOff>
    </xdr:from>
    <xdr:to>
      <xdr:col>19</xdr:col>
      <xdr:colOff>177800</xdr:colOff>
      <xdr:row>34</xdr:row>
      <xdr:rowOff>170180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2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170180</xdr:rowOff>
    </xdr:from>
    <xdr:to>
      <xdr:col>15</xdr:col>
      <xdr:colOff>50800</xdr:colOff>
      <xdr:row>35</xdr:row>
      <xdr:rowOff>52705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9480"/>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152146</xdr:rowOff>
    </xdr:from>
    <xdr:to>
      <xdr:col>10</xdr:col>
      <xdr:colOff>114300</xdr:colOff>
      <xdr:row>35</xdr:row>
      <xdr:rowOff>52705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1446"/>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51943</xdr:rowOff>
    </xdr:from>
    <xdr:to>
      <xdr:col>24</xdr:col>
      <xdr:colOff>114300</xdr:colOff>
      <xdr:row>33</xdr:row>
      <xdr:rowOff>153543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74820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12700</xdr:rowOff>
    </xdr:from>
    <xdr:to>
      <xdr:col>20</xdr:col>
      <xdr:colOff>38100</xdr:colOff>
      <xdr:row>34</xdr:row>
      <xdr:rowOff>114300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130827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119380</xdr:rowOff>
    </xdr:from>
    <xdr:to>
      <xdr:col>15</xdr:col>
      <xdr:colOff>101600</xdr:colOff>
      <xdr:row>35</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66057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1905</xdr:rowOff>
    </xdr:from>
    <xdr:to>
      <xdr:col>10</xdr:col>
      <xdr:colOff>165100</xdr:colOff>
      <xdr:row>35</xdr:row>
      <xdr:rowOff>103505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120032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101346</xdr:rowOff>
    </xdr:from>
    <xdr:to>
      <xdr:col>6</xdr:col>
      <xdr:colOff>38100</xdr:colOff>
      <xdr:row>35</xdr:row>
      <xdr:rowOff>31496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48023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44389</xdr:rowOff>
    </xdr:from>
    <xdr:to>
      <xdr:col>24</xdr:col>
      <xdr:colOff>63500</xdr:colOff>
      <xdr:row>58</xdr:row>
      <xdr:rowOff>72265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8489"/>
          <a:ext cx="8382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44389</xdr:rowOff>
    </xdr:from>
    <xdr:to>
      <xdr:col>19</xdr:col>
      <xdr:colOff>177800</xdr:colOff>
      <xdr:row>58</xdr:row>
      <xdr:rowOff>51093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8489"/>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51093</xdr:rowOff>
    </xdr:from>
    <xdr:to>
      <xdr:col>15</xdr:col>
      <xdr:colOff>50800</xdr:colOff>
      <xdr:row>58</xdr:row>
      <xdr:rowOff>69022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5193"/>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25915</xdr:rowOff>
    </xdr:from>
    <xdr:to>
      <xdr:col>10</xdr:col>
      <xdr:colOff>114300</xdr:colOff>
      <xdr:row>58</xdr:row>
      <xdr:rowOff>69022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0015"/>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21465</xdr:rowOff>
    </xdr:from>
    <xdr:to>
      <xdr:col>24</xdr:col>
      <xdr:colOff>114300</xdr:colOff>
      <xdr:row>58</xdr:row>
      <xdr:rowOff>123065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165039</xdr:rowOff>
    </xdr:from>
    <xdr:to>
      <xdr:col>20</xdr:col>
      <xdr:colOff>38100</xdr:colOff>
      <xdr:row>58</xdr:row>
      <xdr:rowOff>95189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111716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293</xdr:rowOff>
    </xdr:from>
    <xdr:to>
      <xdr:col>15</xdr:col>
      <xdr:colOff>101600</xdr:colOff>
      <xdr:row>58</xdr:row>
      <xdr:rowOff>101893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118420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18222</xdr:rowOff>
    </xdr:from>
    <xdr:to>
      <xdr:col>10</xdr:col>
      <xdr:colOff>165100</xdr:colOff>
      <xdr:row>58</xdr:row>
      <xdr:rowOff>119822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110949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146565</xdr:rowOff>
    </xdr:from>
    <xdr:to>
      <xdr:col>6</xdr:col>
      <xdr:colOff>38100</xdr:colOff>
      <xdr:row>58</xdr:row>
      <xdr:rowOff>76715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67842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99870</xdr:rowOff>
    </xdr:from>
    <xdr:to>
      <xdr:col>24</xdr:col>
      <xdr:colOff>63500</xdr:colOff>
      <xdr:row>76</xdr:row>
      <xdr:rowOff>61657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8620"/>
          <a:ext cx="838200" cy="1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46476</xdr:rowOff>
    </xdr:from>
    <xdr:to>
      <xdr:col>19</xdr:col>
      <xdr:colOff>177800</xdr:colOff>
      <xdr:row>76</xdr:row>
      <xdr:rowOff>61657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76676"/>
          <a:ext cx="889000" cy="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46476</xdr:rowOff>
    </xdr:from>
    <xdr:to>
      <xdr:col>15</xdr:col>
      <xdr:colOff>50800</xdr:colOff>
      <xdr:row>76</xdr:row>
      <xdr:rowOff>98134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6676"/>
          <a:ext cx="889000" cy="5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98134</xdr:rowOff>
    </xdr:from>
    <xdr:to>
      <xdr:col>10</xdr:col>
      <xdr:colOff>114300</xdr:colOff>
      <xdr:row>77</xdr:row>
      <xdr:rowOff>115605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28334"/>
          <a:ext cx="889000" cy="18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49070</xdr:rowOff>
    </xdr:from>
    <xdr:to>
      <xdr:col>24</xdr:col>
      <xdr:colOff>114300</xdr:colOff>
      <xdr:row>75</xdr:row>
      <xdr:rowOff>150670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71947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10857</xdr:rowOff>
    </xdr:from>
    <xdr:to>
      <xdr:col>20</xdr:col>
      <xdr:colOff>38100</xdr:colOff>
      <xdr:row>76</xdr:row>
      <xdr:rowOff>112457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128983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167126</xdr:rowOff>
    </xdr:from>
    <xdr:to>
      <xdr:col>15</xdr:col>
      <xdr:colOff>101600</xdr:colOff>
      <xdr:row>76</xdr:row>
      <xdr:rowOff>97276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113804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0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47334</xdr:rowOff>
    </xdr:from>
    <xdr:to>
      <xdr:col>10</xdr:col>
      <xdr:colOff>165100</xdr:colOff>
      <xdr:row>76</xdr:row>
      <xdr:rowOff>148934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165460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5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64805</xdr:rowOff>
    </xdr:from>
    <xdr:to>
      <xdr:col>6</xdr:col>
      <xdr:colOff>38100</xdr:colOff>
      <xdr:row>77</xdr:row>
      <xdr:rowOff>166405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11482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163108</xdr:rowOff>
    </xdr:from>
    <xdr:to>
      <xdr:col>24</xdr:col>
      <xdr:colOff>63500</xdr:colOff>
      <xdr:row>97</xdr:row>
      <xdr:rowOff>68734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22308"/>
          <a:ext cx="8382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22095</xdr:rowOff>
    </xdr:from>
    <xdr:to>
      <xdr:col>19</xdr:col>
      <xdr:colOff>177800</xdr:colOff>
      <xdr:row>97</xdr:row>
      <xdr:rowOff>68734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2745"/>
          <a:ext cx="889000" cy="4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22095</xdr:rowOff>
    </xdr:from>
    <xdr:to>
      <xdr:col>15</xdr:col>
      <xdr:colOff>50800</xdr:colOff>
      <xdr:row>97</xdr:row>
      <xdr:rowOff>46220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2745"/>
          <a:ext cx="889000" cy="2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46220</xdr:rowOff>
    </xdr:from>
    <xdr:to>
      <xdr:col>10</xdr:col>
      <xdr:colOff>114300</xdr:colOff>
      <xdr:row>97</xdr:row>
      <xdr:rowOff>122574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6870"/>
          <a:ext cx="889000" cy="7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112308</xdr:rowOff>
    </xdr:from>
    <xdr:to>
      <xdr:col>24</xdr:col>
      <xdr:colOff>114300</xdr:colOff>
      <xdr:row>97</xdr:row>
      <xdr:rowOff>42458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90735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17934</xdr:rowOff>
    </xdr:from>
    <xdr:to>
      <xdr:col>20</xdr:col>
      <xdr:colOff>38100</xdr:colOff>
      <xdr:row>97</xdr:row>
      <xdr:rowOff>119534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110661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142745</xdr:rowOff>
    </xdr:from>
    <xdr:to>
      <xdr:col>15</xdr:col>
      <xdr:colOff>101600</xdr:colOff>
      <xdr:row>97</xdr:row>
      <xdr:rowOff>72895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64022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166870</xdr:rowOff>
    </xdr:from>
    <xdr:to>
      <xdr:col>10</xdr:col>
      <xdr:colOff>165100</xdr:colOff>
      <xdr:row>97</xdr:row>
      <xdr:rowOff>97020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88147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71774</xdr:rowOff>
    </xdr:from>
    <xdr:to>
      <xdr:col>6</xdr:col>
      <xdr:colOff>38100</xdr:colOff>
      <xdr:row>98</xdr:row>
      <xdr:rowOff>1924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164501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110744</xdr:rowOff>
    </xdr:from>
    <xdr:to>
      <xdr:col>55</xdr:col>
      <xdr:colOff>0</xdr:colOff>
      <xdr:row>33</xdr:row>
      <xdr:rowOff>145034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7685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145034</xdr:rowOff>
    </xdr:from>
    <xdr:to>
      <xdr:col>50</xdr:col>
      <xdr:colOff>114300</xdr:colOff>
      <xdr:row>33</xdr:row>
      <xdr:rowOff>161417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80288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161417</xdr:rowOff>
    </xdr:from>
    <xdr:to>
      <xdr:col>45</xdr:col>
      <xdr:colOff>177800</xdr:colOff>
      <xdr:row>34</xdr:row>
      <xdr:rowOff>10922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819267"/>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170942</xdr:rowOff>
    </xdr:from>
    <xdr:to>
      <xdr:col>41</xdr:col>
      <xdr:colOff>50800</xdr:colOff>
      <xdr:row>34</xdr:row>
      <xdr:rowOff>10922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8287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59944</xdr:rowOff>
    </xdr:from>
    <xdr:to>
      <xdr:col>55</xdr:col>
      <xdr:colOff>50800</xdr:colOff>
      <xdr:row>33</xdr:row>
      <xdr:rowOff>161544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82821</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94234</xdr:rowOff>
    </xdr:from>
    <xdr:to>
      <xdr:col>50</xdr:col>
      <xdr:colOff>165100</xdr:colOff>
      <xdr:row>34</xdr:row>
      <xdr:rowOff>24384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40911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110617</xdr:rowOff>
    </xdr:from>
    <xdr:to>
      <xdr:col>46</xdr:col>
      <xdr:colOff>38100</xdr:colOff>
      <xdr:row>34</xdr:row>
      <xdr:rowOff>40767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7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57294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54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131572</xdr:rowOff>
    </xdr:from>
    <xdr:to>
      <xdr:col>41</xdr:col>
      <xdr:colOff>101600</xdr:colOff>
      <xdr:row>34</xdr:row>
      <xdr:rowOff>61722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78249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120142</xdr:rowOff>
    </xdr:from>
    <xdr:to>
      <xdr:col>36</xdr:col>
      <xdr:colOff>165100</xdr:colOff>
      <xdr:row>34</xdr:row>
      <xdr:rowOff>50292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66819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87092</xdr:rowOff>
    </xdr:from>
    <xdr:to>
      <xdr:col>55</xdr:col>
      <xdr:colOff>0</xdr:colOff>
      <xdr:row>53</xdr:row>
      <xdr:rowOff>92197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173942"/>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8087</xdr:rowOff>
    </xdr:from>
    <xdr:to>
      <xdr:col>50</xdr:col>
      <xdr:colOff>114300</xdr:colOff>
      <xdr:row>53</xdr:row>
      <xdr:rowOff>87092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094937"/>
          <a:ext cx="889000" cy="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8087</xdr:rowOff>
    </xdr:from>
    <xdr:to>
      <xdr:col>45</xdr:col>
      <xdr:colOff>177800</xdr:colOff>
      <xdr:row>53</xdr:row>
      <xdr:rowOff>28242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094937"/>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95923</xdr:rowOff>
    </xdr:from>
    <xdr:to>
      <xdr:col>41</xdr:col>
      <xdr:colOff>50800</xdr:colOff>
      <xdr:row>53</xdr:row>
      <xdr:rowOff>28242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11323"/>
          <a:ext cx="889000" cy="10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41397</xdr:rowOff>
    </xdr:from>
    <xdr:to>
      <xdr:col>55</xdr:col>
      <xdr:colOff>50800</xdr:colOff>
      <xdr:row>53</xdr:row>
      <xdr:rowOff>142997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64274</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97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36292</xdr:rowOff>
    </xdr:from>
    <xdr:to>
      <xdr:col>50</xdr:col>
      <xdr:colOff>165100</xdr:colOff>
      <xdr:row>53</xdr:row>
      <xdr:rowOff>137892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154419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89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128737</xdr:rowOff>
    </xdr:from>
    <xdr:to>
      <xdr:col>46</xdr:col>
      <xdr:colOff>38100</xdr:colOff>
      <xdr:row>53</xdr:row>
      <xdr:rowOff>58887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0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75414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81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148892</xdr:rowOff>
    </xdr:from>
    <xdr:to>
      <xdr:col>41</xdr:col>
      <xdr:colOff>101600</xdr:colOff>
      <xdr:row>53</xdr:row>
      <xdr:rowOff>79042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0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95569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83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45123</xdr:rowOff>
    </xdr:from>
    <xdr:to>
      <xdr:col>36</xdr:col>
      <xdr:colOff>165100</xdr:colOff>
      <xdr:row>52</xdr:row>
      <xdr:rowOff>146723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163250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73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100377</xdr:rowOff>
    </xdr:from>
    <xdr:to>
      <xdr:col>55</xdr:col>
      <xdr:colOff>0</xdr:colOff>
      <xdr:row>78</xdr:row>
      <xdr:rowOff>113959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3477"/>
          <a:ext cx="8382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72361</xdr:rowOff>
    </xdr:from>
    <xdr:to>
      <xdr:col>50</xdr:col>
      <xdr:colOff>114300</xdr:colOff>
      <xdr:row>78</xdr:row>
      <xdr:rowOff>100377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45461"/>
          <a:ext cx="889000" cy="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72361</xdr:rowOff>
    </xdr:from>
    <xdr:to>
      <xdr:col>45</xdr:col>
      <xdr:colOff>177800</xdr:colOff>
      <xdr:row>78</xdr:row>
      <xdr:rowOff>122842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45461"/>
          <a:ext cx="889000" cy="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7938</xdr:rowOff>
    </xdr:from>
    <xdr:to>
      <xdr:col>41</xdr:col>
      <xdr:colOff>50800</xdr:colOff>
      <xdr:row>78</xdr:row>
      <xdr:rowOff>122842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95238"/>
          <a:ext cx="889000" cy="80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63159</xdr:rowOff>
    </xdr:from>
    <xdr:to>
      <xdr:col>55</xdr:col>
      <xdr:colOff>50800</xdr:colOff>
      <xdr:row>78</xdr:row>
      <xdr:rowOff>164759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86036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49577</xdr:rowOff>
    </xdr:from>
    <xdr:to>
      <xdr:col>50</xdr:col>
      <xdr:colOff>165100</xdr:colOff>
      <xdr:row>78</xdr:row>
      <xdr:rowOff>151177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167704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9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21561</xdr:rowOff>
    </xdr:from>
    <xdr:to>
      <xdr:col>46</xdr:col>
      <xdr:colOff>38100</xdr:colOff>
      <xdr:row>78</xdr:row>
      <xdr:rowOff>123161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6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72042</xdr:rowOff>
    </xdr:from>
    <xdr:to>
      <xdr:col>41</xdr:col>
      <xdr:colOff>101600</xdr:colOff>
      <xdr:row>79</xdr:row>
      <xdr:rowOff>2192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18719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128588</xdr:rowOff>
    </xdr:from>
    <xdr:to>
      <xdr:col>36</xdr:col>
      <xdr:colOff>165100</xdr:colOff>
      <xdr:row>74</xdr:row>
      <xdr:rowOff>58738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75265</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4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59196</xdr:rowOff>
    </xdr:from>
    <xdr:to>
      <xdr:col>55</xdr:col>
      <xdr:colOff>0</xdr:colOff>
      <xdr:row>98</xdr:row>
      <xdr:rowOff>6776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89846"/>
          <a:ext cx="838200" cy="1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79736</xdr:rowOff>
    </xdr:from>
    <xdr:to>
      <xdr:col>50</xdr:col>
      <xdr:colOff>114300</xdr:colOff>
      <xdr:row>98</xdr:row>
      <xdr:rowOff>6776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10386"/>
          <a:ext cx="889000" cy="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10102</xdr:rowOff>
    </xdr:from>
    <xdr:to>
      <xdr:col>45</xdr:col>
      <xdr:colOff>177800</xdr:colOff>
      <xdr:row>97</xdr:row>
      <xdr:rowOff>79736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40752"/>
          <a:ext cx="889000" cy="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10102</xdr:rowOff>
    </xdr:from>
    <xdr:to>
      <xdr:col>41</xdr:col>
      <xdr:colOff>50800</xdr:colOff>
      <xdr:row>97</xdr:row>
      <xdr:rowOff>116472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40752"/>
          <a:ext cx="889000" cy="10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8396</xdr:rowOff>
    </xdr:from>
    <xdr:to>
      <xdr:col>55</xdr:col>
      <xdr:colOff>50800</xdr:colOff>
      <xdr:row>97</xdr:row>
      <xdr:rowOff>109996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31273</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9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127426</xdr:rowOff>
    </xdr:from>
    <xdr:to>
      <xdr:col>50</xdr:col>
      <xdr:colOff>165100</xdr:colOff>
      <xdr:row>98</xdr:row>
      <xdr:rowOff>57576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48703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28936</xdr:rowOff>
    </xdr:from>
    <xdr:to>
      <xdr:col>46</xdr:col>
      <xdr:colOff>38100</xdr:colOff>
      <xdr:row>97</xdr:row>
      <xdr:rowOff>130536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147063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3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130752</xdr:rowOff>
    </xdr:from>
    <xdr:to>
      <xdr:col>41</xdr:col>
      <xdr:colOff>101600</xdr:colOff>
      <xdr:row>97</xdr:row>
      <xdr:rowOff>60902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77429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6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65672</xdr:rowOff>
    </xdr:from>
    <xdr:to>
      <xdr:col>36</xdr:col>
      <xdr:colOff>165100</xdr:colOff>
      <xdr:row>97</xdr:row>
      <xdr:rowOff>167272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158399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96572</xdr:rowOff>
    </xdr:from>
    <xdr:to>
      <xdr:col>85</xdr:col>
      <xdr:colOff>127000</xdr:colOff>
      <xdr:row>37</xdr:row>
      <xdr:rowOff>110069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40222"/>
          <a:ext cx="8382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110069</xdr:rowOff>
    </xdr:from>
    <xdr:to>
      <xdr:col>81</xdr:col>
      <xdr:colOff>50800</xdr:colOff>
      <xdr:row>37</xdr:row>
      <xdr:rowOff>116387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53719"/>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116387</xdr:rowOff>
    </xdr:from>
    <xdr:to>
      <xdr:col>76</xdr:col>
      <xdr:colOff>114300</xdr:colOff>
      <xdr:row>37</xdr:row>
      <xdr:rowOff>127484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60037"/>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127484</xdr:rowOff>
    </xdr:from>
    <xdr:to>
      <xdr:col>71</xdr:col>
      <xdr:colOff>177800</xdr:colOff>
      <xdr:row>37</xdr:row>
      <xdr:rowOff>149256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7113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45772</xdr:rowOff>
    </xdr:from>
    <xdr:to>
      <xdr:col>85</xdr:col>
      <xdr:colOff>177800</xdr:colOff>
      <xdr:row>37</xdr:row>
      <xdr:rowOff>147372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68649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59269</xdr:rowOff>
    </xdr:from>
    <xdr:to>
      <xdr:col>81</xdr:col>
      <xdr:colOff>101600</xdr:colOff>
      <xdr:row>37</xdr:row>
      <xdr:rowOff>160869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0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5946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7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65587</xdr:rowOff>
    </xdr:from>
    <xdr:to>
      <xdr:col>76</xdr:col>
      <xdr:colOff>165100</xdr:colOff>
      <xdr:row>37</xdr:row>
      <xdr:rowOff>167187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76684</xdr:rowOff>
    </xdr:from>
    <xdr:to>
      <xdr:col>72</xdr:col>
      <xdr:colOff>38100</xdr:colOff>
      <xdr:row>38</xdr:row>
      <xdr:rowOff>6834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23361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98456</xdr:rowOff>
    </xdr:from>
    <xdr:to>
      <xdr:col>67</xdr:col>
      <xdr:colOff>101600</xdr:colOff>
      <xdr:row>38</xdr:row>
      <xdr:rowOff>28606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19732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67038</xdr:rowOff>
    </xdr:from>
    <xdr:to>
      <xdr:col>85</xdr:col>
      <xdr:colOff>127000</xdr:colOff>
      <xdr:row>57</xdr:row>
      <xdr:rowOff>134491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39688"/>
          <a:ext cx="8382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134491</xdr:rowOff>
    </xdr:from>
    <xdr:to>
      <xdr:col>81</xdr:col>
      <xdr:colOff>50800</xdr:colOff>
      <xdr:row>57</xdr:row>
      <xdr:rowOff>137133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07141"/>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97860</xdr:rowOff>
    </xdr:from>
    <xdr:to>
      <xdr:col>76</xdr:col>
      <xdr:colOff>114300</xdr:colOff>
      <xdr:row>57</xdr:row>
      <xdr:rowOff>137133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699060"/>
          <a:ext cx="889000" cy="2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97860</xdr:rowOff>
    </xdr:from>
    <xdr:to>
      <xdr:col>71</xdr:col>
      <xdr:colOff>177800</xdr:colOff>
      <xdr:row>57</xdr:row>
      <xdr:rowOff>27069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99060"/>
          <a:ext cx="889000" cy="10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16238</xdr:rowOff>
    </xdr:from>
    <xdr:to>
      <xdr:col>85</xdr:col>
      <xdr:colOff>177800</xdr:colOff>
      <xdr:row>57</xdr:row>
      <xdr:rowOff>117838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39115</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83691</xdr:rowOff>
    </xdr:from>
    <xdr:to>
      <xdr:col>81</xdr:col>
      <xdr:colOff>101600</xdr:colOff>
      <xdr:row>58</xdr:row>
      <xdr:rowOff>13841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4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86333</xdr:rowOff>
    </xdr:from>
    <xdr:to>
      <xdr:col>76</xdr:col>
      <xdr:colOff>165100</xdr:colOff>
      <xdr:row>58</xdr:row>
      <xdr:rowOff>16483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33010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47060</xdr:rowOff>
    </xdr:from>
    <xdr:to>
      <xdr:col>72</xdr:col>
      <xdr:colOff>38100</xdr:colOff>
      <xdr:row>56</xdr:row>
      <xdr:rowOff>148660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6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165187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42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147719</xdr:rowOff>
    </xdr:from>
    <xdr:to>
      <xdr:col>67</xdr:col>
      <xdr:colOff>101600</xdr:colOff>
      <xdr:row>57</xdr:row>
      <xdr:rowOff>77869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94396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2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159291</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32241"/>
          <a:ext cx="1269" cy="1256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105968</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0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159291</xdr:rowOff>
    </xdr:from>
    <xdr:to>
      <xdr:col>86</xdr:col>
      <xdr:colOff>25400</xdr:colOff>
      <xdr:row>71</xdr:row>
      <xdr:rowOff>159291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3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89919</xdr:rowOff>
    </xdr:from>
    <xdr:to>
      <xdr:col>85</xdr:col>
      <xdr:colOff>127000</xdr:colOff>
      <xdr:row>73</xdr:row>
      <xdr:rowOff>44717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2262869"/>
          <a:ext cx="838200" cy="29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50251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2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71824</xdr:rowOff>
    </xdr:from>
    <xdr:to>
      <xdr:col>85</xdr:col>
      <xdr:colOff>177800</xdr:colOff>
      <xdr:row>79</xdr:row>
      <xdr:rowOff>1974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89919</xdr:rowOff>
    </xdr:from>
    <xdr:to>
      <xdr:col>81</xdr:col>
      <xdr:colOff>50800</xdr:colOff>
      <xdr:row>74</xdr:row>
      <xdr:rowOff>23289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262869"/>
          <a:ext cx="889000" cy="4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47881</xdr:rowOff>
    </xdr:from>
    <xdr:to>
      <xdr:col>81</xdr:col>
      <xdr:colOff>101600</xdr:colOff>
      <xdr:row>78</xdr:row>
      <xdr:rowOff>149481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140608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1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23289</xdr:rowOff>
    </xdr:from>
    <xdr:to>
      <xdr:col>76</xdr:col>
      <xdr:colOff>114300</xdr:colOff>
      <xdr:row>78</xdr:row>
      <xdr:rowOff>165356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2710589"/>
          <a:ext cx="889000" cy="8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58145</xdr:rowOff>
    </xdr:from>
    <xdr:to>
      <xdr:col>76</xdr:col>
      <xdr:colOff>165100</xdr:colOff>
      <xdr:row>78</xdr:row>
      <xdr:rowOff>159745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150872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120444</xdr:rowOff>
    </xdr:from>
    <xdr:to>
      <xdr:col>71</xdr:col>
      <xdr:colOff>177800</xdr:colOff>
      <xdr:row>78</xdr:row>
      <xdr:rowOff>165356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3544"/>
          <a:ext cx="8890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81600</xdr:rowOff>
    </xdr:from>
    <xdr:to>
      <xdr:col>72</xdr:col>
      <xdr:colOff>38100</xdr:colOff>
      <xdr:row>79</xdr:row>
      <xdr:rowOff>11750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28277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2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86210</xdr:rowOff>
    </xdr:from>
    <xdr:to>
      <xdr:col>67</xdr:col>
      <xdr:colOff>101600</xdr:colOff>
      <xdr:row>79</xdr:row>
      <xdr:rowOff>16360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7487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165367</xdr:rowOff>
    </xdr:from>
    <xdr:to>
      <xdr:col>85</xdr:col>
      <xdr:colOff>177800</xdr:colOff>
      <xdr:row>73</xdr:row>
      <xdr:rowOff>95517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5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16794</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36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39119</xdr:rowOff>
    </xdr:from>
    <xdr:to>
      <xdr:col>81</xdr:col>
      <xdr:colOff>101600</xdr:colOff>
      <xdr:row>71</xdr:row>
      <xdr:rowOff>140719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2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157246</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198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143939</xdr:rowOff>
    </xdr:from>
    <xdr:to>
      <xdr:col>76</xdr:col>
      <xdr:colOff>165100</xdr:colOff>
      <xdr:row>74</xdr:row>
      <xdr:rowOff>74089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6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90616</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243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114556</xdr:rowOff>
    </xdr:from>
    <xdr:to>
      <xdr:col>72</xdr:col>
      <xdr:colOff>38100</xdr:colOff>
      <xdr:row>79</xdr:row>
      <xdr:rowOff>44706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35833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8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69644</xdr:rowOff>
    </xdr:from>
    <xdr:to>
      <xdr:col>67</xdr:col>
      <xdr:colOff>101600</xdr:colOff>
      <xdr:row>78</xdr:row>
      <xdr:rowOff>171244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16321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21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136745</xdr:rowOff>
    </xdr:from>
    <xdr:to>
      <xdr:col>85</xdr:col>
      <xdr:colOff>127000</xdr:colOff>
      <xdr:row>92</xdr:row>
      <xdr:rowOff>157948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5738695"/>
          <a:ext cx="838200" cy="19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157948</xdr:rowOff>
    </xdr:from>
    <xdr:to>
      <xdr:col>81</xdr:col>
      <xdr:colOff>50800</xdr:colOff>
      <xdr:row>93</xdr:row>
      <xdr:rowOff>72892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5931348"/>
          <a:ext cx="889000" cy="8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72892</xdr:rowOff>
    </xdr:from>
    <xdr:to>
      <xdr:col>76</xdr:col>
      <xdr:colOff>114300</xdr:colOff>
      <xdr:row>93</xdr:row>
      <xdr:rowOff>153862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017742"/>
          <a:ext cx="8890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119594</xdr:rowOff>
    </xdr:from>
    <xdr:to>
      <xdr:col>71</xdr:col>
      <xdr:colOff>177800</xdr:colOff>
      <xdr:row>93</xdr:row>
      <xdr:rowOff>153862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064444"/>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85945</xdr:rowOff>
    </xdr:from>
    <xdr:to>
      <xdr:col>85</xdr:col>
      <xdr:colOff>177800</xdr:colOff>
      <xdr:row>92</xdr:row>
      <xdr:rowOff>16095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6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108822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53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107148</xdr:rowOff>
    </xdr:from>
    <xdr:to>
      <xdr:col>81</xdr:col>
      <xdr:colOff>101600</xdr:colOff>
      <xdr:row>93</xdr:row>
      <xdr:rowOff>37298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8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53825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65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22092</xdr:rowOff>
    </xdr:from>
    <xdr:to>
      <xdr:col>76</xdr:col>
      <xdr:colOff>165100</xdr:colOff>
      <xdr:row>93</xdr:row>
      <xdr:rowOff>123692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9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140219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74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103062</xdr:rowOff>
    </xdr:from>
    <xdr:to>
      <xdr:col>72</xdr:col>
      <xdr:colOff>38100</xdr:colOff>
      <xdr:row>94</xdr:row>
      <xdr:rowOff>33212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0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49739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582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68794</xdr:rowOff>
    </xdr:from>
    <xdr:to>
      <xdr:col>67</xdr:col>
      <xdr:colOff>101600</xdr:colOff>
      <xdr:row>93</xdr:row>
      <xdr:rowOff>170394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0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15471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578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災害復旧費は令和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年度発生災害に係る復旧費用の減により、前年度比</a:t>
          </a:r>
          <a:r>
            <a:rPr kumimoji="1" lang="en-US" altLang="ja-JP" sz="1100">
              <a:solidFill>
                <a:schemeClr val="dk1"/>
              </a:solidFill>
              <a:effectLst/>
              <a:latin typeface="+mn-lt"/>
              <a:ea typeface="+mn-ea"/>
              <a:cs typeface="+mn-cs"/>
            </a:rPr>
            <a:t>39,068</a:t>
          </a:r>
          <a:r>
            <a:rPr kumimoji="1" lang="ja-JP" altLang="ja-JP" sz="1100">
              <a:solidFill>
                <a:schemeClr val="dk1"/>
              </a:solidFill>
              <a:effectLst/>
              <a:latin typeface="+mn-lt"/>
              <a:ea typeface="+mn-ea"/>
              <a:cs typeface="+mn-cs"/>
            </a:rPr>
            <a:t>円の減となった。民生費は、定額減税補足給付金の増などにより、前年度比</a:t>
          </a:r>
          <a:r>
            <a:rPr kumimoji="1" lang="en-US" altLang="ja-JP" sz="1100">
              <a:solidFill>
                <a:schemeClr val="dk1"/>
              </a:solidFill>
              <a:effectLst/>
              <a:latin typeface="+mn-lt"/>
              <a:ea typeface="+mn-ea"/>
              <a:cs typeface="+mn-cs"/>
            </a:rPr>
            <a:t>17,485</a:t>
          </a:r>
          <a:r>
            <a:rPr kumimoji="1" lang="ja-JP" altLang="ja-JP" sz="1100">
              <a:solidFill>
                <a:schemeClr val="dk1"/>
              </a:solidFill>
              <a:effectLst/>
              <a:latin typeface="+mn-lt"/>
              <a:ea typeface="+mn-ea"/>
              <a:cs typeface="+mn-cs"/>
            </a:rPr>
            <a:t>円の増となった。幼児施設を公営で運営していることもあり、類似団体平均に比べ</a:t>
          </a:r>
          <a:r>
            <a:rPr kumimoji="1" lang="en-US" altLang="ja-JP" sz="1100">
              <a:solidFill>
                <a:schemeClr val="dk1"/>
              </a:solidFill>
              <a:effectLst/>
              <a:latin typeface="+mn-lt"/>
              <a:ea typeface="+mn-ea"/>
              <a:cs typeface="+mn-cs"/>
            </a:rPr>
            <a:t>31,368</a:t>
          </a:r>
          <a:r>
            <a:rPr kumimoji="1" lang="ja-JP" altLang="ja-JP" sz="1100">
              <a:solidFill>
                <a:schemeClr val="dk1"/>
              </a:solidFill>
              <a:effectLst/>
              <a:latin typeface="+mn-lt"/>
              <a:ea typeface="+mn-ea"/>
              <a:cs typeface="+mn-cs"/>
            </a:rPr>
            <a:t>円上回っている。幼児施設の統合等により職員数の減など人件費の抑制及び維持費の削減に努める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商工費は、物価高騰対策</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の減などにより、前年度比</a:t>
          </a:r>
          <a:r>
            <a:rPr kumimoji="1" lang="en-US" altLang="ja-JP" sz="1100">
              <a:solidFill>
                <a:schemeClr val="dk1"/>
              </a:solidFill>
              <a:effectLst/>
              <a:latin typeface="+mn-lt"/>
              <a:ea typeface="+mn-ea"/>
              <a:cs typeface="+mn-cs"/>
            </a:rPr>
            <a:t>4,159</a:t>
          </a:r>
          <a:r>
            <a:rPr kumimoji="1" lang="ja-JP" altLang="ja-JP" sz="1100">
              <a:solidFill>
                <a:schemeClr val="dk1"/>
              </a:solidFill>
              <a:effectLst/>
              <a:latin typeface="+mn-lt"/>
              <a:ea typeface="+mn-ea"/>
              <a:cs typeface="+mn-cs"/>
            </a:rPr>
            <a:t>円の減となったものの、類似団体平均を</a:t>
          </a:r>
          <a:r>
            <a:rPr kumimoji="1" lang="en-US" altLang="ja-JP" sz="1100">
              <a:solidFill>
                <a:schemeClr val="dk1"/>
              </a:solidFill>
              <a:effectLst/>
              <a:latin typeface="+mn-lt"/>
              <a:ea typeface="+mn-ea"/>
              <a:cs typeface="+mn-cs"/>
            </a:rPr>
            <a:t>14,158</a:t>
          </a:r>
          <a:r>
            <a:rPr kumimoji="1" lang="ja-JP" altLang="ja-JP" sz="1100">
              <a:solidFill>
                <a:schemeClr val="dk1"/>
              </a:solidFill>
              <a:effectLst/>
              <a:latin typeface="+mn-lt"/>
              <a:ea typeface="+mn-ea"/>
              <a:cs typeface="+mn-cs"/>
            </a:rPr>
            <a:t>円上回っている。農林水産業費は、前年度比</a:t>
          </a:r>
          <a:r>
            <a:rPr kumimoji="1" lang="en-US" altLang="ja-JP" sz="1100">
              <a:solidFill>
                <a:schemeClr val="dk1"/>
              </a:solidFill>
              <a:effectLst/>
              <a:latin typeface="+mn-lt"/>
              <a:ea typeface="+mn-ea"/>
              <a:cs typeface="+mn-cs"/>
            </a:rPr>
            <a:t>670</a:t>
          </a:r>
          <a:r>
            <a:rPr kumimoji="1" lang="ja-JP" altLang="ja-JP" sz="1100">
              <a:solidFill>
                <a:schemeClr val="dk1"/>
              </a:solidFill>
              <a:effectLst/>
              <a:latin typeface="+mn-lt"/>
              <a:ea typeface="+mn-ea"/>
              <a:cs typeface="+mn-cs"/>
            </a:rPr>
            <a:t>円の微減であり、類似団体平均を</a:t>
          </a:r>
          <a:r>
            <a:rPr kumimoji="1" lang="en-US" altLang="ja-JP" sz="1100">
              <a:solidFill>
                <a:schemeClr val="dk1"/>
              </a:solidFill>
              <a:effectLst/>
              <a:latin typeface="+mn-lt"/>
              <a:ea typeface="+mn-ea"/>
              <a:cs typeface="+mn-cs"/>
            </a:rPr>
            <a:t>71,386</a:t>
          </a:r>
          <a:r>
            <a:rPr kumimoji="1" lang="ja-JP" altLang="ja-JP" sz="1100">
              <a:solidFill>
                <a:schemeClr val="dk1"/>
              </a:solidFill>
              <a:effectLst/>
              <a:latin typeface="+mn-lt"/>
              <a:ea typeface="+mn-ea"/>
              <a:cs typeface="+mn-cs"/>
            </a:rPr>
            <a:t>円上回っている。公債費は、新産業集積事業（貸工場整備）、中学校大規模改修事業など大規模事業の償還開始により、前年度比</a:t>
          </a:r>
          <a:r>
            <a:rPr kumimoji="1" lang="en-US" altLang="ja-JP" sz="1100">
              <a:solidFill>
                <a:schemeClr val="dk1"/>
              </a:solidFill>
              <a:effectLst/>
              <a:latin typeface="+mn-lt"/>
              <a:ea typeface="+mn-ea"/>
              <a:cs typeface="+mn-cs"/>
            </a:rPr>
            <a:t>33,710</a:t>
          </a:r>
          <a:r>
            <a:rPr kumimoji="1" lang="ja-JP" altLang="ja-JP" sz="1100">
              <a:solidFill>
                <a:schemeClr val="dk1"/>
              </a:solidFill>
              <a:effectLst/>
              <a:latin typeface="+mn-lt"/>
              <a:ea typeface="+mn-ea"/>
              <a:cs typeface="+mn-cs"/>
            </a:rPr>
            <a:t>円の増となった。今後も令和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年度をピークに公債費が多額となる年が続く見込みであるため、さらなる事務の効率化や起債の抑制、</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の導入などより効率的な財政運営を行う。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山形県飯豊町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年度以降の大型投資事業により、財政調整基金残高及び標準財政規模比は減少している。また、令和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実質単年度収支で黒字になったものの、他の年度では実質単年度収支で赤字が続いており、財源基盤が脆弱で地方交付税頼みの財政構造に変わりはないため、地方交付税の動向には特に注視していくことが必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山形県飯豊町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公営事業を含む全会計において、赤字はないため連結赤字比率はない。</a:t>
          </a:r>
          <a:endParaRPr lang="ja-JP" altLang="ja-JP" sz="1400">
            <a:effectLst/>
          </a:endParaRPr>
        </a:p>
        <a:p>
          <a:r>
            <a:rPr kumimoji="1" lang="ja-JP" altLang="ja-JP" sz="1100">
              <a:solidFill>
                <a:schemeClr val="dk1"/>
              </a:solidFill>
              <a:effectLst/>
              <a:latin typeface="+mn-lt"/>
              <a:ea typeface="+mn-ea"/>
              <a:cs typeface="+mn-cs"/>
            </a:rPr>
            <a:t>　一般会計については、大規模事業の償還開始により、令和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年度をピークに公債費が増加していくことから、今後はさらに厳しい財政運営が想定される。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水道事業会計においては、平成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年度に中水源整備事業を実施したことなどから一時比率が下がった後に回復傾向にあったものの、令和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月の豪雨災害を受けて施設の改修事業が生じたため比率が減少した。</a:t>
          </a:r>
          <a:r>
            <a:rPr kumimoji="1" lang="ja-JP" altLang="en-US" sz="1100">
              <a:solidFill>
                <a:sysClr val="windowText" lastClr="000000"/>
              </a:solidFill>
              <a:effectLst/>
              <a:latin typeface="+mn-lt"/>
              <a:ea typeface="+mn-ea"/>
              <a:cs typeface="+mn-cs"/>
            </a:rPr>
            <a:t>下水道事業については令和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年度に、特別会計から地方公営企業法を適用した企業会計に移行した。下水道事業会計及び</a:t>
          </a:r>
          <a:r>
            <a:rPr kumimoji="1" lang="ja-JP" altLang="ja-JP" sz="1100">
              <a:solidFill>
                <a:sysClr val="windowText" lastClr="000000"/>
              </a:solidFill>
              <a:effectLst/>
              <a:latin typeface="+mn-lt"/>
              <a:ea typeface="+mn-ea"/>
              <a:cs typeface="+mn-cs"/>
            </a:rPr>
            <a:t>介護老人保健施設特別会計をはじめとした特別会計においては、一般会計からの多額の補助または繰入れにより運営を行っている現状である。使用料・利用料等の見直しや効率的な事業の執行などにより、独立採算を原則とした事業運営に向けた取組みを検討し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8074350</v>
      </c>
      <c r="BO4" s="436"/>
      <c r="BP4" s="436"/>
      <c r="BQ4" s="436"/>
      <c r="BR4" s="436"/>
      <c r="BS4" s="436"/>
      <c r="BT4" s="436"/>
      <c r="BU4" s="437"/>
      <c r="BV4" s="435">
        <v>8288794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v>
      </c>
      <c r="CU4" s="576"/>
      <c r="CV4" s="576"/>
      <c r="CW4" s="576"/>
      <c r="CX4" s="576"/>
      <c r="CY4" s="576"/>
      <c r="CZ4" s="576"/>
      <c r="DA4" s="577"/>
      <c r="DB4" s="575">
        <v>11.8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7693386</v>
      </c>
      <c r="BO5" s="407"/>
      <c r="BP5" s="407"/>
      <c r="BQ5" s="407"/>
      <c r="BR5" s="407"/>
      <c r="BS5" s="407"/>
      <c r="BT5" s="407"/>
      <c r="BU5" s="408"/>
      <c r="BV5" s="406">
        <v>7679370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95.2</v>
      </c>
      <c r="CU5" s="404"/>
      <c r="CV5" s="404"/>
      <c r="CW5" s="404"/>
      <c r="CX5" s="404"/>
      <c r="CY5" s="404"/>
      <c r="CZ5" s="404"/>
      <c r="DA5" s="405"/>
      <c r="DB5" s="403">
        <v>89.3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380964</v>
      </c>
      <c r="BO6" s="407"/>
      <c r="BP6" s="407"/>
      <c r="BQ6" s="407"/>
      <c r="BR6" s="407"/>
      <c r="BS6" s="407"/>
      <c r="BT6" s="407"/>
      <c r="BU6" s="408"/>
      <c r="BV6" s="406">
        <v>609424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89.6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122813</v>
      </c>
      <c r="BO7" s="407"/>
      <c r="BP7" s="407"/>
      <c r="BQ7" s="407"/>
      <c r="BR7" s="407"/>
      <c r="BS7" s="407"/>
      <c r="BT7" s="407"/>
      <c r="BU7" s="408"/>
      <c r="BV7" s="406">
        <v>117260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4308360</v>
      </c>
      <c r="CU7" s="407"/>
      <c r="CV7" s="407"/>
      <c r="CW7" s="407"/>
      <c r="CX7" s="407"/>
      <c r="CY7" s="407"/>
      <c r="CZ7" s="407"/>
      <c r="DA7" s="408"/>
      <c r="DB7" s="406">
        <v>4166409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258151</v>
      </c>
      <c r="BO8" s="407"/>
      <c r="BP8" s="407"/>
      <c r="BQ8" s="407"/>
      <c r="BR8" s="407"/>
      <c r="BS8" s="407"/>
      <c r="BT8" s="407"/>
      <c r="BU8" s="408"/>
      <c r="BV8" s="406">
        <v>492164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6613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-234013</v>
      </c>
      <c r="BO9" s="407"/>
      <c r="BP9" s="407"/>
      <c r="BQ9" s="407"/>
      <c r="BR9" s="407"/>
      <c r="BS9" s="407"/>
      <c r="BT9" s="407"/>
      <c r="BU9" s="408"/>
      <c r="BV9" s="406">
        <v>163260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19.899999999999999</v>
      </c>
      <c r="CU9" s="404"/>
      <c r="CV9" s="404"/>
      <c r="CW9" s="404"/>
      <c r="CX9" s="404"/>
      <c r="CY9" s="404"/>
      <c r="CZ9" s="404"/>
      <c r="DA9" s="405"/>
      <c r="DB9" s="403">
        <v>18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7304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161</v>
      </c>
      <c r="BO10" s="407"/>
      <c r="BP10" s="407"/>
      <c r="BQ10" s="407"/>
      <c r="BR10" s="407"/>
      <c r="BS10" s="407"/>
      <c r="BT10" s="407"/>
      <c r="BU10" s="408"/>
      <c r="BV10" s="406">
        <v>158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6203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179000</v>
      </c>
      <c r="BO12" s="407"/>
      <c r="BP12" s="407"/>
      <c r="BQ12" s="407"/>
      <c r="BR12" s="407"/>
      <c r="BS12" s="407"/>
      <c r="BT12" s="407"/>
      <c r="BU12" s="408"/>
      <c r="BV12" s="406">
        <v>235000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6162</v>
      </c>
      <c r="S13" s="494"/>
      <c r="T13" s="494"/>
      <c r="U13" s="494"/>
      <c r="V13" s="495"/>
      <c r="W13" s="496" t="s">
        <v>131</v>
      </c>
      <c r="X13" s="392"/>
      <c r="Y13" s="392"/>
      <c r="Z13" s="392"/>
      <c r="AA13" s="392"/>
      <c r="AB13" s="393"/>
      <c r="AC13" s="359">
        <v>595</v>
      </c>
      <c r="AD13" s="360"/>
      <c r="AE13" s="360"/>
      <c r="AF13" s="360"/>
      <c r="AG13" s="361"/>
      <c r="AH13" s="359">
        <v>659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-412852</v>
      </c>
      <c r="BO13" s="407"/>
      <c r="BP13" s="407"/>
      <c r="BQ13" s="407"/>
      <c r="BR13" s="407"/>
      <c r="BS13" s="407"/>
      <c r="BT13" s="407"/>
      <c r="BU13" s="408"/>
      <c r="BV13" s="406">
        <v>-71582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14.1</v>
      </c>
      <c r="CU13" s="404"/>
      <c r="CV13" s="404"/>
      <c r="CW13" s="404"/>
      <c r="CX13" s="404"/>
      <c r="CY13" s="404"/>
      <c r="CZ13" s="404"/>
      <c r="DA13" s="405"/>
      <c r="DB13" s="403">
        <v>13.5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6398</v>
      </c>
      <c r="S14" s="494"/>
      <c r="T14" s="494"/>
      <c r="U14" s="494"/>
      <c r="V14" s="495"/>
      <c r="W14" s="497"/>
      <c r="X14" s="395"/>
      <c r="Y14" s="395"/>
      <c r="Z14" s="395"/>
      <c r="AA14" s="395"/>
      <c r="AB14" s="396"/>
      <c r="AC14" s="486">
        <v>16.600000000000001</v>
      </c>
      <c r="AD14" s="487"/>
      <c r="AE14" s="487"/>
      <c r="AF14" s="487"/>
      <c r="AG14" s="488"/>
      <c r="AH14" s="486">
        <v>17.2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106.3</v>
      </c>
      <c r="CU14" s="504"/>
      <c r="CV14" s="504"/>
      <c r="CW14" s="504"/>
      <c r="CX14" s="504"/>
      <c r="CY14" s="504"/>
      <c r="CZ14" s="504"/>
      <c r="DA14" s="505"/>
      <c r="DB14" s="503">
        <v>113.9</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6349</v>
      </c>
      <c r="S15" s="494"/>
      <c r="T15" s="494"/>
      <c r="U15" s="494"/>
      <c r="V15" s="495"/>
      <c r="W15" s="496" t="s">
        <v>137</v>
      </c>
      <c r="X15" s="392"/>
      <c r="Y15" s="392"/>
      <c r="Z15" s="392"/>
      <c r="AA15" s="392"/>
      <c r="AB15" s="393"/>
      <c r="AC15" s="359">
        <v>1235</v>
      </c>
      <c r="AD15" s="360"/>
      <c r="AE15" s="360"/>
      <c r="AF15" s="360"/>
      <c r="AG15" s="361"/>
      <c r="AH15" s="359">
        <v>1321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823915</v>
      </c>
      <c r="BO15" s="436"/>
      <c r="BP15" s="436"/>
      <c r="BQ15" s="436"/>
      <c r="BR15" s="436"/>
      <c r="BS15" s="436"/>
      <c r="BT15" s="436"/>
      <c r="BU15" s="437"/>
      <c r="BV15" s="435">
        <v>798229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34.4</v>
      </c>
      <c r="AD16" s="487"/>
      <c r="AE16" s="487"/>
      <c r="AF16" s="487"/>
      <c r="AG16" s="488"/>
      <c r="AH16" s="486">
        <v>34.5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4117557</v>
      </c>
      <c r="BO16" s="407"/>
      <c r="BP16" s="407"/>
      <c r="BQ16" s="407"/>
      <c r="BR16" s="407"/>
      <c r="BS16" s="407"/>
      <c r="BT16" s="407"/>
      <c r="BU16" s="408"/>
      <c r="BV16" s="406">
        <v>3965728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1756</v>
      </c>
      <c r="AD17" s="360"/>
      <c r="AE17" s="360"/>
      <c r="AF17" s="360"/>
      <c r="AG17" s="361"/>
      <c r="AH17" s="359">
        <v>1844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1016450</v>
      </c>
      <c r="BO17" s="407"/>
      <c r="BP17" s="407"/>
      <c r="BQ17" s="407"/>
      <c r="BR17" s="407"/>
      <c r="BS17" s="407"/>
      <c r="BT17" s="407"/>
      <c r="BU17" s="408"/>
      <c r="BV17" s="406">
        <v>982375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329.41</v>
      </c>
      <c r="M18" s="459"/>
      <c r="N18" s="459"/>
      <c r="O18" s="459"/>
      <c r="P18" s="459"/>
      <c r="Q18" s="459"/>
      <c r="R18" s="460"/>
      <c r="S18" s="460"/>
      <c r="T18" s="460"/>
      <c r="U18" s="460"/>
      <c r="V18" s="461"/>
      <c r="W18" s="477"/>
      <c r="X18" s="478"/>
      <c r="Y18" s="478"/>
      <c r="Z18" s="478"/>
      <c r="AA18" s="478"/>
      <c r="AB18" s="502"/>
      <c r="AC18" s="376">
        <v>49</v>
      </c>
      <c r="AD18" s="377"/>
      <c r="AE18" s="377"/>
      <c r="AF18" s="377"/>
      <c r="AG18" s="462"/>
      <c r="AH18" s="376">
        <v>48.2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4121126</v>
      </c>
      <c r="BO18" s="407"/>
      <c r="BP18" s="407"/>
      <c r="BQ18" s="407"/>
      <c r="BR18" s="407"/>
      <c r="BS18" s="407"/>
      <c r="BT18" s="407"/>
      <c r="BU18" s="408"/>
      <c r="BV18" s="406">
        <v>3755246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5757915</v>
      </c>
      <c r="BO19" s="407"/>
      <c r="BP19" s="407"/>
      <c r="BQ19" s="407"/>
      <c r="BR19" s="407"/>
      <c r="BS19" s="407"/>
      <c r="BT19" s="407"/>
      <c r="BU19" s="408"/>
      <c r="BV19" s="406">
        <v>5507409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2125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9321918</v>
      </c>
      <c r="BO22" s="436"/>
      <c r="BP22" s="436"/>
      <c r="BQ22" s="436"/>
      <c r="BR22" s="436"/>
      <c r="BS22" s="436"/>
      <c r="BT22" s="436"/>
      <c r="BU22" s="437"/>
      <c r="BV22" s="435">
        <v>10159235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8679656</v>
      </c>
      <c r="BO23" s="407"/>
      <c r="BP23" s="407"/>
      <c r="BQ23" s="407"/>
      <c r="BR23" s="407"/>
      <c r="BS23" s="407"/>
      <c r="BT23" s="407"/>
      <c r="BU23" s="408"/>
      <c r="BV23" s="406">
        <v>9460874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8100</v>
      </c>
      <c r="R24" s="360"/>
      <c r="S24" s="360"/>
      <c r="T24" s="360"/>
      <c r="U24" s="360"/>
      <c r="V24" s="361"/>
      <c r="W24" s="449"/>
      <c r="X24" s="386"/>
      <c r="Y24" s="387"/>
      <c r="Z24" s="362" t="s">
        <v>162</v>
      </c>
      <c r="AA24" s="363"/>
      <c r="AB24" s="363"/>
      <c r="AC24" s="363"/>
      <c r="AD24" s="363"/>
      <c r="AE24" s="363"/>
      <c r="AF24" s="363"/>
      <c r="AG24" s="364"/>
      <c r="AH24" s="359">
        <v>93</v>
      </c>
      <c r="AI24" s="360"/>
      <c r="AJ24" s="360"/>
      <c r="AK24" s="360"/>
      <c r="AL24" s="361"/>
      <c r="AM24" s="359">
        <v>290718</v>
      </c>
      <c r="AN24" s="360"/>
      <c r="AO24" s="360"/>
      <c r="AP24" s="360"/>
      <c r="AQ24" s="360"/>
      <c r="AR24" s="361"/>
      <c r="AS24" s="359">
        <v>3126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7743784</v>
      </c>
      <c r="BO24" s="407"/>
      <c r="BP24" s="407"/>
      <c r="BQ24" s="407"/>
      <c r="BR24" s="407"/>
      <c r="BS24" s="407"/>
      <c r="BT24" s="407"/>
      <c r="BU24" s="408"/>
      <c r="BV24" s="406">
        <v>8393111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6100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978152</v>
      </c>
      <c r="BO25" s="436"/>
      <c r="BP25" s="436"/>
      <c r="BQ25" s="436"/>
      <c r="BR25" s="436"/>
      <c r="BS25" s="436"/>
      <c r="BT25" s="436"/>
      <c r="BU25" s="437"/>
      <c r="BV25" s="435">
        <v>902358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3400</v>
      </c>
      <c r="R27" s="360"/>
      <c r="S27" s="360"/>
      <c r="T27" s="360"/>
      <c r="U27" s="360"/>
      <c r="V27" s="361"/>
      <c r="W27" s="449"/>
      <c r="X27" s="386"/>
      <c r="Y27" s="387"/>
      <c r="Z27" s="362" t="s">
        <v>172</v>
      </c>
      <c r="AA27" s="363"/>
      <c r="AB27" s="363"/>
      <c r="AC27" s="363"/>
      <c r="AD27" s="363"/>
      <c r="AE27" s="363"/>
      <c r="AF27" s="363"/>
      <c r="AG27" s="364"/>
      <c r="AH27" s="359">
        <v>14</v>
      </c>
      <c r="AI27" s="360"/>
      <c r="AJ27" s="360"/>
      <c r="AK27" s="360"/>
      <c r="AL27" s="361"/>
      <c r="AM27" s="359">
        <v>38626</v>
      </c>
      <c r="AN27" s="360"/>
      <c r="AO27" s="360"/>
      <c r="AP27" s="360"/>
      <c r="AQ27" s="360"/>
      <c r="AR27" s="361"/>
      <c r="AS27" s="359">
        <v>2759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37448</v>
      </c>
      <c r="BO27" s="441"/>
      <c r="BP27" s="441"/>
      <c r="BQ27" s="441"/>
      <c r="BR27" s="441"/>
      <c r="BS27" s="441"/>
      <c r="BT27" s="441"/>
      <c r="BU27" s="442"/>
      <c r="BV27" s="440">
        <v>37447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2800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458006</v>
      </c>
      <c r="BO28" s="436"/>
      <c r="BP28" s="436"/>
      <c r="BQ28" s="436"/>
      <c r="BR28" s="436"/>
      <c r="BS28" s="436"/>
      <c r="BT28" s="436"/>
      <c r="BU28" s="437"/>
      <c r="BV28" s="435">
        <v>389845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2650</v>
      </c>
      <c r="R29" s="360"/>
      <c r="S29" s="360"/>
      <c r="T29" s="360"/>
      <c r="U29" s="360"/>
      <c r="V29" s="361"/>
      <c r="W29" s="450"/>
      <c r="X29" s="451"/>
      <c r="Y29" s="452"/>
      <c r="Z29" s="362" t="s">
        <v>178</v>
      </c>
      <c r="AA29" s="363"/>
      <c r="AB29" s="363"/>
      <c r="AC29" s="363"/>
      <c r="AD29" s="363"/>
      <c r="AE29" s="363"/>
      <c r="AF29" s="363"/>
      <c r="AG29" s="364"/>
      <c r="AH29" s="359">
        <v>107</v>
      </c>
      <c r="AI29" s="360"/>
      <c r="AJ29" s="360"/>
      <c r="AK29" s="360"/>
      <c r="AL29" s="361"/>
      <c r="AM29" s="359">
        <v>329344</v>
      </c>
      <c r="AN29" s="360"/>
      <c r="AO29" s="360"/>
      <c r="AP29" s="360"/>
      <c r="AQ29" s="360"/>
      <c r="AR29" s="361"/>
      <c r="AS29" s="359">
        <v>3078</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210245</v>
      </c>
      <c r="BO29" s="407"/>
      <c r="BP29" s="407"/>
      <c r="BQ29" s="407"/>
      <c r="BR29" s="407"/>
      <c r="BS29" s="407"/>
      <c r="BT29" s="407"/>
      <c r="BU29" s="408"/>
      <c r="BV29" s="406">
        <v>251179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192549</v>
      </c>
      <c r="BO30" s="441"/>
      <c r="BP30" s="441"/>
      <c r="BQ30" s="441"/>
      <c r="BR30" s="441"/>
      <c r="BS30" s="441"/>
      <c r="BT30" s="441"/>
      <c r="BU30" s="442"/>
      <c r="BV30" s="440">
        <v>398662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置賜広域行政事務組合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飯豊町地域振興公社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置賜広域病院企業団</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山形県西置賜郡飯豊町土地開発公社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西置賜行政組合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どんでん平ゆり園</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訪問看護特別会計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山形県消防補償等組合</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エコプラントめざみ</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介護老人保健施設特別会計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山形県自治会館管理組合</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エルベ</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山形県市町村交通災害共済組合</v>
      </c>
      <c r="BZ39" s="355"/>
      <c r="CA39" s="355"/>
      <c r="CB39" s="355"/>
      <c r="CC39" s="355"/>
      <c r="CD39" s="355"/>
      <c r="CE39" s="355"/>
      <c r="CF39" s="355"/>
      <c r="CG39" s="355"/>
      <c r="CH39" s="355"/>
      <c r="CI39" s="355"/>
      <c r="CJ39" s="355"/>
      <c r="CK39" s="355"/>
      <c r="CL39" s="355"/>
      <c r="CM39" s="355"/>
      <c r="CN39" s="163"/>
      <c r="CO39" s="354">
        <f t="shared" si="3"/>
        <v>23</v>
      </c>
      <c r="CP39" s="354"/>
      <c r="CQ39" s="355" t="str">
        <f>IF('各会計、関係団体の財政状況及び健全化判断比率'!BS12="","",'各会計、関係団体の財政状況及び健全化判断比率'!BS12)</f>
        <v>飯豊めざみの里</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山形県市町村職員退職手当組合</v>
      </c>
      <c r="BZ40" s="355"/>
      <c r="CA40" s="355"/>
      <c r="CB40" s="355"/>
      <c r="CC40" s="355"/>
      <c r="CD40" s="355"/>
      <c r="CE40" s="355"/>
      <c r="CF40" s="355"/>
      <c r="CG40" s="355"/>
      <c r="CH40" s="355"/>
      <c r="CI40" s="355"/>
      <c r="CJ40" s="355"/>
      <c r="CK40" s="355"/>
      <c r="CL40" s="355"/>
      <c r="CM40" s="355"/>
      <c r="CN40" s="163"/>
      <c r="CO40" s="354">
        <f t="shared" si="3"/>
        <v>24</v>
      </c>
      <c r="CP40" s="354"/>
      <c r="CQ40" s="355" t="str">
        <f>IF('各会計、関係団体の財政状況及び健全化判断比率'!BS13="","",'各会計、関係団体の財政状況及び健全化判断比率'!BS13)</f>
        <v>飯豊ながめやま牧場</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山形県後期高齢者医療広域連合（普通会計分）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山形県後期高齢者医療広域連合（事業会計分）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3Hqu3xbKx0EabcnnE7zn20PPqspEXpCqi+u4uBjZ1wA3q2uj9PdNws6vUvAxFTdT9SJrjraXv5z7ZnWpjp9nOg==" saltValue="mRHUHfCSV2vEHTZ5DEKN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v>8.6300000000000008</v>
      </c>
      <c r="G34" s="33">
        <v>9.14</v>
      </c>
      <c r="H34" s="33">
        <v>9.94</v>
      </c>
      <c r="I34" s="33">
        <v>9.6</v>
      </c>
      <c r="J34" s="34">
        <v>7.74</v>
      </c>
      <c r="K34" s="22"/>
      <c r="L34" s="22"/>
      <c r="M34" s="22"/>
      <c r="N34" s="22"/>
      <c r="O34" s="22"/>
      <c r="P34" s="22"/>
    </row>
    <row r="35" spans="1:16" ht="39" customHeight="1" x14ac:dyDescent="0.15">
      <c r="A35" s="22"/>
      <c r="B35" s="35"/>
      <c r="C35" s="1132" t="s">
        <v>538</v>
      </c>
      <c r="D35" s="1132"/>
      <c r="E35" s="1133"/>
      <c r="F35" s="36">
        <v>6.62</v>
      </c>
      <c r="G35" s="37">
        <v>10.16</v>
      </c>
      <c r="H35" s="37">
        <v>8.1199999999999992</v>
      </c>
      <c r="I35" s="37">
        <v>11.81</v>
      </c>
      <c r="J35" s="38">
        <v>5.99</v>
      </c>
      <c r="K35" s="22"/>
      <c r="L35" s="22"/>
      <c r="M35" s="22"/>
      <c r="N35" s="22"/>
      <c r="O35" s="22"/>
      <c r="P35" s="22"/>
    </row>
    <row r="36" spans="1:16" ht="39" customHeight="1" x14ac:dyDescent="0.15">
      <c r="A36" s="22"/>
      <c r="B36" s="35"/>
      <c r="C36" s="1132" t="s">
        <v>539</v>
      </c>
      <c r="D36" s="1132"/>
      <c r="E36" s="1133"/>
      <c r="F36" s="36" t="s">
        <v>489</v>
      </c>
      <c r="G36" s="37" t="s">
        <v>489</v>
      </c>
      <c r="H36" s="37" t="s">
        <v>489</v>
      </c>
      <c r="I36" s="37" t="s">
        <v>489</v>
      </c>
      <c r="J36" s="38">
        <v>1.28</v>
      </c>
      <c r="K36" s="22"/>
      <c r="L36" s="22"/>
      <c r="M36" s="22"/>
      <c r="N36" s="22"/>
      <c r="O36" s="22"/>
      <c r="P36" s="22"/>
    </row>
    <row r="37" spans="1:16" ht="39" customHeight="1" x14ac:dyDescent="0.15">
      <c r="A37" s="22"/>
      <c r="B37" s="35"/>
      <c r="C37" s="1132" t="s">
        <v>540</v>
      </c>
      <c r="D37" s="1132"/>
      <c r="E37" s="1133"/>
      <c r="F37" s="36">
        <v>0.28999999999999998</v>
      </c>
      <c r="G37" s="37">
        <v>1.04</v>
      </c>
      <c r="H37" s="37">
        <v>0.72</v>
      </c>
      <c r="I37" s="37">
        <v>0.82</v>
      </c>
      <c r="J37" s="38">
        <v>0.54</v>
      </c>
      <c r="K37" s="22"/>
      <c r="L37" s="22"/>
      <c r="M37" s="22"/>
      <c r="N37" s="22"/>
      <c r="O37" s="22"/>
      <c r="P37" s="22"/>
    </row>
    <row r="38" spans="1:16" ht="39" customHeight="1" x14ac:dyDescent="0.15">
      <c r="A38" s="22"/>
      <c r="B38" s="35"/>
      <c r="C38" s="1132" t="s">
        <v>541</v>
      </c>
      <c r="D38" s="1132"/>
      <c r="E38" s="1133"/>
      <c r="F38" s="36">
        <v>0.23</v>
      </c>
      <c r="G38" s="37">
        <v>1.26</v>
      </c>
      <c r="H38" s="37">
        <v>0.84</v>
      </c>
      <c r="I38" s="37">
        <v>0.45</v>
      </c>
      <c r="J38" s="38">
        <v>0.18</v>
      </c>
      <c r="K38" s="22"/>
      <c r="L38" s="22"/>
      <c r="M38" s="22"/>
      <c r="N38" s="22"/>
      <c r="O38" s="22"/>
      <c r="P38" s="22"/>
    </row>
    <row r="39" spans="1:16" ht="39" customHeight="1" x14ac:dyDescent="0.15">
      <c r="A39" s="22"/>
      <c r="B39" s="35"/>
      <c r="C39" s="1132" t="s">
        <v>542</v>
      </c>
      <c r="D39" s="1132"/>
      <c r="E39" s="1133"/>
      <c r="F39" s="36">
        <v>0</v>
      </c>
      <c r="G39" s="37">
        <v>0</v>
      </c>
      <c r="H39" s="37">
        <v>0</v>
      </c>
      <c r="I39" s="37">
        <v>0</v>
      </c>
      <c r="J39" s="38">
        <v>0</v>
      </c>
      <c r="K39" s="22"/>
      <c r="L39" s="22"/>
      <c r="M39" s="22"/>
      <c r="N39" s="22"/>
      <c r="O39" s="22"/>
      <c r="P39" s="22"/>
    </row>
    <row r="40" spans="1:16" ht="39" customHeight="1" x14ac:dyDescent="0.15">
      <c r="A40" s="22"/>
      <c r="B40" s="35"/>
      <c r="C40" s="1132" t="s">
        <v>543</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544</v>
      </c>
      <c r="D41" s="1132"/>
      <c r="E41" s="1133"/>
      <c r="F41" s="36">
        <v>0.02</v>
      </c>
      <c r="G41" s="37">
        <v>0.01</v>
      </c>
      <c r="H41" s="37">
        <v>0</v>
      </c>
      <c r="I41" s="37">
        <v>0.02</v>
      </c>
      <c r="J41" s="38">
        <v>0</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v>
      </c>
      <c r="G43" s="42">
        <v>0</v>
      </c>
      <c r="H43" s="42">
        <v>0.01</v>
      </c>
      <c r="I43" s="42">
        <v>0.37</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qmYv24a55lioeHv2QGatecfKv0P4FMDqkAD32MDEReZ1eKjDFO0vX/slYO5T8tx7bkPRLm5BvP4Lx6MQ4C7OQ==" saltValue="+dwjTlX9oQQpTBgaQ30k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911</v>
      </c>
      <c r="L45" s="58">
        <v>848</v>
      </c>
      <c r="M45" s="58">
        <v>925</v>
      </c>
      <c r="N45" s="58">
        <v>1003</v>
      </c>
      <c r="O45" s="59">
        <v>1182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254</v>
      </c>
      <c r="L48" s="62">
        <v>258</v>
      </c>
      <c r="M48" s="62">
        <v>255</v>
      </c>
      <c r="N48" s="62">
        <v>253</v>
      </c>
      <c r="O48" s="63">
        <v>190</v>
      </c>
      <c r="P48" s="46"/>
      <c r="Q48" s="46"/>
      <c r="R48" s="46"/>
      <c r="S48" s="46"/>
      <c r="T48" s="46"/>
      <c r="U48" s="46"/>
    </row>
    <row r="49" spans="1:21" ht="30.75" customHeight="1" x14ac:dyDescent="0.15">
      <c r="A49" s="46"/>
      <c r="B49" s="1163"/>
      <c r="C49" s="1164"/>
      <c r="D49" s="60"/>
      <c r="E49" s="1140" t="s">
        <v>14</v>
      </c>
      <c r="F49" s="1140"/>
      <c r="G49" s="1140"/>
      <c r="H49" s="1140"/>
      <c r="I49" s="1140"/>
      <c r="J49" s="1141"/>
      <c r="K49" s="61">
        <v>44</v>
      </c>
      <c r="L49" s="62">
        <v>49</v>
      </c>
      <c r="M49" s="62">
        <v>53</v>
      </c>
      <c r="N49" s="62">
        <v>59</v>
      </c>
      <c r="O49" s="63">
        <v>51</v>
      </c>
      <c r="P49" s="46"/>
      <c r="Q49" s="46"/>
      <c r="R49" s="46"/>
      <c r="S49" s="46"/>
      <c r="T49" s="46"/>
      <c r="U49" s="46"/>
    </row>
    <row r="50" spans="1:21" ht="30.75" customHeight="1" x14ac:dyDescent="0.15">
      <c r="A50" s="46"/>
      <c r="B50" s="1163"/>
      <c r="C50" s="1164"/>
      <c r="D50" s="60"/>
      <c r="E50" s="1140" t="s">
        <v>15</v>
      </c>
      <c r="F50" s="1140"/>
      <c r="G50" s="1140"/>
      <c r="H50" s="1140"/>
      <c r="I50" s="1140"/>
      <c r="J50" s="1141"/>
      <c r="K50" s="61">
        <v>2</v>
      </c>
      <c r="L50" s="62">
        <v>2</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808</v>
      </c>
      <c r="L52" s="62">
        <v>738</v>
      </c>
      <c r="M52" s="62">
        <v>777</v>
      </c>
      <c r="N52" s="62">
        <v>825</v>
      </c>
      <c r="O52" s="63">
        <v>945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403</v>
      </c>
      <c r="L53" s="67">
        <v>419</v>
      </c>
      <c r="M53" s="67">
        <v>456</v>
      </c>
      <c r="N53" s="67">
        <v>490</v>
      </c>
      <c r="O53" s="68">
        <v>478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489</v>
      </c>
      <c r="L58" s="82" t="s">
        <v>489</v>
      </c>
      <c r="M58" s="82" t="s">
        <v>489</v>
      </c>
      <c r="N58" s="82" t="s">
        <v>489</v>
      </c>
      <c r="O58" s="83" t="s">
        <v>489</v>
      </c>
    </row>
    <row r="59" spans="1:21" ht="31.5" customHeight="1" x14ac:dyDescent="0.15">
      <c r="B59" s="1148"/>
      <c r="C59" s="1149"/>
      <c r="D59" s="1155" t="s">
        <v>26</v>
      </c>
      <c r="E59" s="1156"/>
      <c r="F59" s="1156"/>
      <c r="G59" s="1156"/>
      <c r="H59" s="1156"/>
      <c r="I59" s="1156"/>
      <c r="J59" s="1157"/>
      <c r="K59" s="84" t="s">
        <v>489</v>
      </c>
      <c r="L59" s="85" t="s">
        <v>489</v>
      </c>
      <c r="M59" s="85" t="s">
        <v>489</v>
      </c>
      <c r="N59" s="85" t="s">
        <v>489</v>
      </c>
      <c r="O59" s="86" t="s">
        <v>489</v>
      </c>
    </row>
    <row r="60" spans="1:21" ht="31.5" customHeight="1" thickBot="1" x14ac:dyDescent="0.2">
      <c r="B60" s="1150"/>
      <c r="C60" s="1151"/>
      <c r="D60" s="1158" t="s">
        <v>27</v>
      </c>
      <c r="E60" s="1159"/>
      <c r="F60" s="1159"/>
      <c r="G60" s="1159"/>
      <c r="H60" s="1159"/>
      <c r="I60" s="1159"/>
      <c r="J60" s="1160"/>
      <c r="K60" s="87" t="s">
        <v>489</v>
      </c>
      <c r="L60" s="88" t="s">
        <v>489</v>
      </c>
      <c r="M60" s="88" t="s">
        <v>489</v>
      </c>
      <c r="N60" s="88" t="s">
        <v>489</v>
      </c>
      <c r="O60" s="89" t="s">
        <v>489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0QH5dGhmiy+jCq/lISRgOvOGmZTvehYyjtEs4RTDvK9LG+ZGYSX9A2HDumv85+smQh14ahInZYP1+WxFVDlUg==" saltValue="FC3bnLxo6D0hExuPW9iM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10402</v>
      </c>
      <c r="J41" s="331">
        <v>10586</v>
      </c>
      <c r="K41" s="331">
        <v>10435</v>
      </c>
      <c r="L41" s="331">
        <v>10159</v>
      </c>
      <c r="M41" s="332">
        <v>9322</v>
      </c>
    </row>
    <row r="42" spans="2:13" ht="27.75" customHeight="1" x14ac:dyDescent="0.15">
      <c r="B42" s="1171"/>
      <c r="C42" s="1172"/>
      <c r="D42" s="104"/>
      <c r="E42" s="1175" t="s">
        <v>32</v>
      </c>
      <c r="F42" s="1175"/>
      <c r="G42" s="1175"/>
      <c r="H42" s="1176"/>
      <c r="I42" s="333">
        <v>2</v>
      </c>
      <c r="J42" s="334" t="s">
        <v>489</v>
      </c>
      <c r="K42" s="334" t="s">
        <v>489</v>
      </c>
      <c r="L42" s="334" t="s">
        <v>489</v>
      </c>
      <c r="M42" s="335" t="s">
        <v>489</v>
      </c>
    </row>
    <row r="43" spans="2:13" ht="27.75" customHeight="1" x14ac:dyDescent="0.15">
      <c r="B43" s="1171"/>
      <c r="C43" s="1172"/>
      <c r="D43" s="104"/>
      <c r="E43" s="1175" t="s">
        <v>33</v>
      </c>
      <c r="F43" s="1175"/>
      <c r="G43" s="1175"/>
      <c r="H43" s="1176"/>
      <c r="I43" s="333">
        <v>2838</v>
      </c>
      <c r="J43" s="334">
        <v>2872</v>
      </c>
      <c r="K43" s="334">
        <v>2660</v>
      </c>
      <c r="L43" s="334">
        <v>2677</v>
      </c>
      <c r="M43" s="335">
        <v>2596</v>
      </c>
    </row>
    <row r="44" spans="2:13" ht="27.75" customHeight="1" x14ac:dyDescent="0.15">
      <c r="B44" s="1171"/>
      <c r="C44" s="1172"/>
      <c r="D44" s="104"/>
      <c r="E44" s="1175" t="s">
        <v>34</v>
      </c>
      <c r="F44" s="1175"/>
      <c r="G44" s="1175"/>
      <c r="H44" s="1176"/>
      <c r="I44" s="333">
        <v>453</v>
      </c>
      <c r="J44" s="334">
        <v>414</v>
      </c>
      <c r="K44" s="334">
        <v>355</v>
      </c>
      <c r="L44" s="334">
        <v>292</v>
      </c>
      <c r="M44" s="335">
        <v>242</v>
      </c>
    </row>
    <row r="45" spans="2:13" ht="27.75" customHeight="1" x14ac:dyDescent="0.15">
      <c r="B45" s="1171"/>
      <c r="C45" s="1172"/>
      <c r="D45" s="104"/>
      <c r="E45" s="1175" t="s">
        <v>35</v>
      </c>
      <c r="F45" s="1175"/>
      <c r="G45" s="1175"/>
      <c r="H45" s="1176"/>
      <c r="I45" s="333">
        <v>811</v>
      </c>
      <c r="J45" s="334">
        <v>760</v>
      </c>
      <c r="K45" s="334">
        <v>741</v>
      </c>
      <c r="L45" s="334">
        <v>703</v>
      </c>
      <c r="M45" s="335">
        <v>707</v>
      </c>
    </row>
    <row r="46" spans="2:13" ht="27.75" customHeight="1" x14ac:dyDescent="0.15">
      <c r="B46" s="1171"/>
      <c r="C46" s="1172"/>
      <c r="D46" s="105"/>
      <c r="E46" s="1175" t="s">
        <v>36</v>
      </c>
      <c r="F46" s="1175"/>
      <c r="G46" s="1175"/>
      <c r="H46" s="1176"/>
      <c r="I46" s="333" t="s">
        <v>489</v>
      </c>
      <c r="J46" s="334" t="s">
        <v>489</v>
      </c>
      <c r="K46" s="334" t="s">
        <v>489</v>
      </c>
      <c r="L46" s="334">
        <v>117</v>
      </c>
      <c r="M46" s="335">
        <v>81</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1709</v>
      </c>
      <c r="J50" s="334">
        <v>1841</v>
      </c>
      <c r="K50" s="334">
        <v>1681</v>
      </c>
      <c r="L50" s="334">
        <v>1424</v>
      </c>
      <c r="M50" s="335">
        <v>1286</v>
      </c>
    </row>
    <row r="51" spans="2:13" ht="27.75" customHeight="1" x14ac:dyDescent="0.15">
      <c r="B51" s="1171"/>
      <c r="C51" s="1172"/>
      <c r="D51" s="104"/>
      <c r="E51" s="1175" t="s">
        <v>42</v>
      </c>
      <c r="F51" s="1175"/>
      <c r="G51" s="1175"/>
      <c r="H51" s="1176"/>
      <c r="I51" s="333">
        <v>84</v>
      </c>
      <c r="J51" s="334">
        <v>70</v>
      </c>
      <c r="K51" s="334">
        <v>22</v>
      </c>
      <c r="L51" s="334">
        <v>325</v>
      </c>
      <c r="M51" s="335">
        <v>288</v>
      </c>
    </row>
    <row r="52" spans="2:13" ht="27.75" customHeight="1" x14ac:dyDescent="0.15">
      <c r="B52" s="1173"/>
      <c r="C52" s="1174"/>
      <c r="D52" s="104"/>
      <c r="E52" s="1175" t="s">
        <v>43</v>
      </c>
      <c r="F52" s="1175"/>
      <c r="G52" s="1175"/>
      <c r="H52" s="1176"/>
      <c r="I52" s="333">
        <v>8758</v>
      </c>
      <c r="J52" s="334">
        <v>8785</v>
      </c>
      <c r="K52" s="334">
        <v>8629</v>
      </c>
      <c r="L52" s="334">
        <v>8378</v>
      </c>
      <c r="M52" s="335">
        <v>7752</v>
      </c>
    </row>
    <row r="53" spans="2:13" ht="27.75" customHeight="1" thickBot="1" x14ac:dyDescent="0.2">
      <c r="B53" s="1177" t="s">
        <v>19</v>
      </c>
      <c r="C53" s="1178"/>
      <c r="D53" s="108"/>
      <c r="E53" s="1179" t="s">
        <v>44</v>
      </c>
      <c r="F53" s="1179"/>
      <c r="G53" s="1179"/>
      <c r="H53" s="1180"/>
      <c r="I53" s="336">
        <v>3954</v>
      </c>
      <c r="J53" s="337">
        <v>3937</v>
      </c>
      <c r="K53" s="337">
        <v>3861</v>
      </c>
      <c r="L53" s="337">
        <v>3822</v>
      </c>
      <c r="M53" s="338">
        <v>3622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vIskWUds2X6S2Jvl0do1hyjITQTouCKjkQqVfuWm3eX4pQVErGHc+CjGN1v6H0pd8KBpDdXkcaSWrRzHOQiWg==" saltValue="wsJm9LYv6cuVJHcg2MZF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460</v>
      </c>
      <c r="G55" s="339">
        <v>390</v>
      </c>
      <c r="H55" s="340">
        <v>458</v>
      </c>
    </row>
    <row r="56" spans="2:8" ht="52.5" customHeight="1" x14ac:dyDescent="0.15">
      <c r="B56" s="120"/>
      <c r="C56" s="1198" t="s">
        <v>47</v>
      </c>
      <c r="D56" s="1198"/>
      <c r="E56" s="1199"/>
      <c r="F56" s="341">
        <v>292</v>
      </c>
      <c r="G56" s="341">
        <v>251</v>
      </c>
      <c r="H56" s="342">
        <v>210</v>
      </c>
    </row>
    <row r="57" spans="2:8" ht="53.25" customHeight="1" x14ac:dyDescent="0.15">
      <c r="B57" s="120"/>
      <c r="C57" s="1200" t="s">
        <v>48</v>
      </c>
      <c r="D57" s="1200"/>
      <c r="E57" s="1201"/>
      <c r="F57" s="343">
        <v>594</v>
      </c>
      <c r="G57" s="343">
        <v>399</v>
      </c>
      <c r="H57" s="344">
        <v>193</v>
      </c>
    </row>
    <row r="58" spans="2:8" ht="45.75" customHeight="1" x14ac:dyDescent="0.15">
      <c r="B58" s="121"/>
      <c r="C58" s="1188" t="s">
        <v>552</v>
      </c>
      <c r="D58" s="1189"/>
      <c r="E58" s="1190"/>
      <c r="F58" s="345">
        <v>326</v>
      </c>
      <c r="G58" s="345">
        <v>255</v>
      </c>
      <c r="H58" s="346">
        <v>115</v>
      </c>
    </row>
    <row r="59" spans="2:8" ht="45.75" customHeight="1" x14ac:dyDescent="0.15">
      <c r="B59" s="121"/>
      <c r="C59" s="1188" t="s">
        <v>553</v>
      </c>
      <c r="D59" s="1189"/>
      <c r="E59" s="1190"/>
      <c r="F59" s="345">
        <v>45</v>
      </c>
      <c r="G59" s="345">
        <v>39</v>
      </c>
      <c r="H59" s="346">
        <v>24</v>
      </c>
    </row>
    <row r="60" spans="2:8" ht="45.75" customHeight="1" x14ac:dyDescent="0.15">
      <c r="B60" s="121"/>
      <c r="C60" s="1188" t="s">
        <v>554</v>
      </c>
      <c r="D60" s="1189"/>
      <c r="E60" s="1190"/>
      <c r="F60" s="345">
        <v>93</v>
      </c>
      <c r="G60" s="345">
        <v>66</v>
      </c>
      <c r="H60" s="346">
        <v>24</v>
      </c>
    </row>
    <row r="61" spans="2:8" ht="45.75" customHeight="1" x14ac:dyDescent="0.15">
      <c r="B61" s="121"/>
      <c r="C61" s="1188" t="s">
        <v>555</v>
      </c>
      <c r="D61" s="1189"/>
      <c r="E61" s="1190"/>
      <c r="F61" s="345">
        <v>13</v>
      </c>
      <c r="G61" s="345">
        <v>12</v>
      </c>
      <c r="H61" s="346">
        <v>8</v>
      </c>
    </row>
    <row r="62" spans="2:8" ht="45.75" customHeight="1" thickBot="1" x14ac:dyDescent="0.2">
      <c r="B62" s="122"/>
      <c r="C62" s="1191" t="s">
        <v>556</v>
      </c>
      <c r="D62" s="1192"/>
      <c r="E62" s="1193"/>
      <c r="F62" s="347">
        <v>28</v>
      </c>
      <c r="G62" s="347">
        <v>10</v>
      </c>
      <c r="H62" s="348">
        <v>8</v>
      </c>
    </row>
    <row r="63" spans="2:8" ht="52.5" customHeight="1" thickBot="1" x14ac:dyDescent="0.2">
      <c r="B63" s="123"/>
      <c r="C63" s="1194" t="s">
        <v>49</v>
      </c>
      <c r="D63" s="1194"/>
      <c r="E63" s="1195"/>
      <c r="F63" s="349">
        <v>1346</v>
      </c>
      <c r="G63" s="349">
        <v>1040</v>
      </c>
      <c r="H63" s="350">
        <v>861</v>
      </c>
    </row>
    <row r="64" spans="2:8" x14ac:dyDescent="0.15"/>
  </sheetData>
  <sheetProtection algorithmName="SHA-512" hashValue="PGMqMSxo1f247b7HkA3HTte8IDgila30RpYSjvgJJw09Lvi+o8ixvzUl5AYroyr3OOFzQH5QPtLFQVSUbMEsXw==" saltValue="v706SXat62jCacwwsSQE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360119</v>
      </c>
      <c r="E3" s="142"/>
      <c r="F3" s="143">
        <v>126525</v>
      </c>
      <c r="G3" s="144"/>
      <c r="H3" s="145"/>
    </row>
    <row r="4" spans="1:8" x14ac:dyDescent="0.15">
      <c r="A4" s="146"/>
      <c r="B4" s="147"/>
      <c r="C4" s="148"/>
      <c r="D4" s="149">
        <v>247981</v>
      </c>
      <c r="E4" s="150"/>
      <c r="F4" s="151">
        <v>67052</v>
      </c>
      <c r="G4" s="152"/>
      <c r="H4" s="153"/>
    </row>
    <row r="5" spans="1:8" x14ac:dyDescent="0.15">
      <c r="A5" s="134" t="s">
        <v>522</v>
      </c>
      <c r="B5" s="139"/>
      <c r="C5" s="140"/>
      <c r="D5" s="141">
        <v>194016</v>
      </c>
      <c r="E5" s="142"/>
      <c r="F5" s="143">
        <v>122054</v>
      </c>
      <c r="G5" s="144"/>
      <c r="H5" s="145"/>
    </row>
    <row r="6" spans="1:8" x14ac:dyDescent="0.15">
      <c r="A6" s="146"/>
      <c r="B6" s="147"/>
      <c r="C6" s="148"/>
      <c r="D6" s="149">
        <v>51007</v>
      </c>
      <c r="E6" s="150"/>
      <c r="F6" s="151">
        <v>68298</v>
      </c>
      <c r="G6" s="152"/>
      <c r="H6" s="153"/>
    </row>
    <row r="7" spans="1:8" x14ac:dyDescent="0.15">
      <c r="A7" s="134" t="s">
        <v>523</v>
      </c>
      <c r="B7" s="139"/>
      <c r="C7" s="140"/>
      <c r="D7" s="141">
        <v>130660</v>
      </c>
      <c r="E7" s="142"/>
      <c r="F7" s="143">
        <v>111644</v>
      </c>
      <c r="G7" s="144"/>
      <c r="H7" s="145"/>
    </row>
    <row r="8" spans="1:8" x14ac:dyDescent="0.15">
      <c r="A8" s="146"/>
      <c r="B8" s="147"/>
      <c r="C8" s="148"/>
      <c r="D8" s="149">
        <v>84612</v>
      </c>
      <c r="E8" s="150"/>
      <c r="F8" s="151">
        <v>66606</v>
      </c>
      <c r="G8" s="152"/>
      <c r="H8" s="153"/>
    </row>
    <row r="9" spans="1:8" x14ac:dyDescent="0.15">
      <c r="A9" s="134" t="s">
        <v>524</v>
      </c>
      <c r="B9" s="139"/>
      <c r="C9" s="140"/>
      <c r="D9" s="141">
        <v>124422</v>
      </c>
      <c r="E9" s="142"/>
      <c r="F9" s="143">
        <v>127917</v>
      </c>
      <c r="G9" s="144"/>
      <c r="H9" s="145"/>
    </row>
    <row r="10" spans="1:8" x14ac:dyDescent="0.15">
      <c r="A10" s="146"/>
      <c r="B10" s="147"/>
      <c r="C10" s="148"/>
      <c r="D10" s="149">
        <v>94694</v>
      </c>
      <c r="E10" s="150"/>
      <c r="F10" s="151">
        <v>69746</v>
      </c>
      <c r="G10" s="152"/>
      <c r="H10" s="153"/>
    </row>
    <row r="11" spans="1:8" x14ac:dyDescent="0.15">
      <c r="A11" s="134" t="s">
        <v>525</v>
      </c>
      <c r="B11" s="139"/>
      <c r="C11" s="140"/>
      <c r="D11" s="141">
        <v>76091</v>
      </c>
      <c r="E11" s="142"/>
      <c r="F11" s="143">
        <v>135931</v>
      </c>
      <c r="G11" s="144"/>
      <c r="H11" s="145"/>
    </row>
    <row r="12" spans="1:8" x14ac:dyDescent="0.15">
      <c r="A12" s="146"/>
      <c r="B12" s="147"/>
      <c r="C12" s="154"/>
      <c r="D12" s="149">
        <v>29450</v>
      </c>
      <c r="E12" s="150"/>
      <c r="F12" s="151">
        <v>75320</v>
      </c>
      <c r="G12" s="152"/>
      <c r="H12" s="153"/>
    </row>
    <row r="13" spans="1:8" x14ac:dyDescent="0.15">
      <c r="A13" s="134"/>
      <c r="B13" s="139"/>
      <c r="C13" s="140"/>
      <c r="D13" s="141">
        <v>177062</v>
      </c>
      <c r="E13" s="142"/>
      <c r="F13" s="143">
        <v>124814</v>
      </c>
      <c r="G13" s="155"/>
      <c r="H13" s="145"/>
    </row>
    <row r="14" spans="1:8" x14ac:dyDescent="0.15">
      <c r="A14" s="146"/>
      <c r="B14" s="147"/>
      <c r="C14" s="148"/>
      <c r="D14" s="149">
        <v>101549</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6.63</v>
      </c>
      <c r="C19" s="156">
        <f>ROUND(VALUE(SUBSTITUTE(実質収支比率等に係る経年分析!G$48,"▲","-")),2)</f>
        <v>10.17</v>
      </c>
      <c r="D19" s="156">
        <f>ROUND(VALUE(SUBSTITUTE(実質収支比率等に係る経年分析!H$48,"▲","-")),2)</f>
        <v>8.1199999999999992</v>
      </c>
      <c r="E19" s="156">
        <f>ROUND(VALUE(SUBSTITUTE(実質収支比率等に係る経年分析!I$48,"▲","-")),2)</f>
        <v>11.81</v>
      </c>
      <c r="F19" s="156">
        <f>ROUND(VALUE(SUBSTITUTE(実質収支比率等に係る経年分析!J$48,"▲","-")),2)</f>
        <v>5.99</v>
      </c>
    </row>
    <row r="20" spans="1:11" x14ac:dyDescent="0.15">
      <c r="A20" s="156" t="s">
        <v>53</v>
      </c>
      <c r="B20" s="156">
        <f>ROUND(VALUE(SUBSTITUTE(実質収支比率等に係る経年分析!F$47,"▲","-")),2)</f>
        <v>11.41</v>
      </c>
      <c r="C20" s="156">
        <f>ROUND(VALUE(SUBSTITUTE(実質収支比率等に係る経年分析!G$47,"▲","-")),2)</f>
        <v>12.38</v>
      </c>
      <c r="D20" s="156">
        <f>ROUND(VALUE(SUBSTITUTE(実質収支比率等に係る経年分析!H$47,"▲","-")),2)</f>
        <v>11.35</v>
      </c>
      <c r="E20" s="156">
        <f>ROUND(VALUE(SUBSTITUTE(実質収支比率等に係る経年分析!I$47,"▲","-")),2)</f>
        <v>9.36</v>
      </c>
      <c r="F20" s="156">
        <f>ROUND(VALUE(SUBSTITUTE(実質収支比率等に係る経年分析!J$47,"▲","-")),2)</f>
        <v>10.63</v>
      </c>
    </row>
    <row r="21" spans="1:11" x14ac:dyDescent="0.15">
      <c r="A21" s="156" t="s">
        <v>54</v>
      </c>
      <c r="B21" s="156">
        <f>IF(ISNUMBER(VALUE(SUBSTITUTE(実質収支比率等に係る経年分析!F$49,"▲","-"))),ROUND(VALUE(SUBSTITUTE(実質収支比率等に係る経年分析!F$49,"▲","-")),2),NA())</f>
        <v>-3.87</v>
      </c>
      <c r="C21" s="156">
        <f>IF(ISNUMBER(VALUE(SUBSTITUTE(実質収支比率等に係る経年分析!G$49,"▲","-"))),ROUND(VALUE(SUBSTITUTE(実質収支比率等に係る経年分析!G$49,"▲","-")),2),NA())</f>
        <v>1.87</v>
      </c>
      <c r="D21" s="156">
        <f>IF(ISNUMBER(VALUE(SUBSTITUTE(実質収支比率等に係る経年分析!H$49,"▲","-"))),ROUND(VALUE(SUBSTITUTE(実質収支比率等に係る経年分析!H$49,"▲","-")),2),NA())</f>
        <v>-8.7799999999999994</v>
      </c>
      <c r="E21" s="156">
        <f>IF(ISNUMBER(VALUE(SUBSTITUTE(実質収支比率等に係る経年分析!I$49,"▲","-"))),ROUND(VALUE(SUBSTITUTE(実質収支比率等に係る経年分析!I$49,"▲","-")),2),NA())</f>
        <v>-1.72</v>
      </c>
      <c r="F21" s="156">
        <f>IF(ISNUMBER(VALUE(SUBSTITUTE(実質収支比率等に係る経年分析!J$49,"▲","-"))),ROUND(VALUE(SUBSTITUTE(実質収支比率等に係る経年分析!J$49,"▲","-")),2),NA())</f>
        <v>-9.58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介護老人保健施設特別会計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訪問看護特別会計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0.18</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0.28999999999999998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8.1199999999999992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11.81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8.6300000000000008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808</v>
      </c>
      <c r="E42" s="158"/>
      <c r="F42" s="158"/>
      <c r="G42" s="158">
        <f>'実質公債費比率（分子）の構造'!L$52</f>
        <v>738</v>
      </c>
      <c r="H42" s="158"/>
      <c r="I42" s="158"/>
      <c r="J42" s="158">
        <f>'実質公債費比率（分子）の構造'!M$52</f>
        <v>777</v>
      </c>
      <c r="K42" s="158"/>
      <c r="L42" s="158"/>
      <c r="M42" s="158">
        <f>'実質公債費比率（分子）の構造'!N$52</f>
        <v>825</v>
      </c>
      <c r="N42" s="158"/>
      <c r="O42" s="158"/>
      <c r="P42" s="158">
        <f>'実質公債費比率（分子）の構造'!O$52</f>
        <v>945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2</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44</v>
      </c>
      <c r="C45" s="158"/>
      <c r="D45" s="158"/>
      <c r="E45" s="158">
        <f>'実質公債費比率（分子）の構造'!L$49</f>
        <v>49</v>
      </c>
      <c r="F45" s="158"/>
      <c r="G45" s="158"/>
      <c r="H45" s="158">
        <f>'実質公債費比率（分子）の構造'!M$49</f>
        <v>53</v>
      </c>
      <c r="I45" s="158"/>
      <c r="J45" s="158"/>
      <c r="K45" s="158">
        <f>'実質公債費比率（分子）の構造'!N$49</f>
        <v>59</v>
      </c>
      <c r="L45" s="158"/>
      <c r="M45" s="158"/>
      <c r="N45" s="158">
        <f>'実質公債費比率（分子）の構造'!O$49</f>
        <v>51</v>
      </c>
      <c r="O45" s="158"/>
      <c r="P45" s="158"/>
    </row>
    <row r="46" spans="1:16" x14ac:dyDescent="0.15">
      <c r="A46" s="158" t="s">
        <v>64</v>
      </c>
      <c r="B46" s="158">
        <f>'実質公債費比率（分子）の構造'!K$48</f>
        <v>254</v>
      </c>
      <c r="C46" s="158"/>
      <c r="D46" s="158"/>
      <c r="E46" s="158">
        <f>'実質公債費比率（分子）の構造'!L$48</f>
        <v>258</v>
      </c>
      <c r="F46" s="158"/>
      <c r="G46" s="158"/>
      <c r="H46" s="158">
        <f>'実質公債費比率（分子）の構造'!M$48</f>
        <v>255</v>
      </c>
      <c r="I46" s="158"/>
      <c r="J46" s="158"/>
      <c r="K46" s="158">
        <f>'実質公債費比率（分子）の構造'!N$48</f>
        <v>253</v>
      </c>
      <c r="L46" s="158"/>
      <c r="M46" s="158"/>
      <c r="N46" s="158">
        <f>'実質公債費比率（分子）の構造'!O$48</f>
        <v>190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911</v>
      </c>
      <c r="C49" s="158"/>
      <c r="D49" s="158"/>
      <c r="E49" s="158">
        <f>'実質公債費比率（分子）の構造'!L$45</f>
        <v>848</v>
      </c>
      <c r="F49" s="158"/>
      <c r="G49" s="158"/>
      <c r="H49" s="158">
        <f>'実質公債費比率（分子）の構造'!M$45</f>
        <v>925</v>
      </c>
      <c r="I49" s="158"/>
      <c r="J49" s="158"/>
      <c r="K49" s="158">
        <f>'実質公債費比率（分子）の構造'!N$45</f>
        <v>1003</v>
      </c>
      <c r="L49" s="158"/>
      <c r="M49" s="158"/>
      <c r="N49" s="158">
        <f>'実質公債費比率（分子）の構造'!O$45</f>
        <v>1182</v>
      </c>
      <c r="O49" s="158"/>
      <c r="P49" s="158"/>
    </row>
    <row r="50" spans="1:16" x14ac:dyDescent="0.15">
      <c r="A50" s="158" t="s">
        <v>67</v>
      </c>
      <c r="B50" s="158" t="e">
        <f>NA()</f>
        <v>#N/A</v>
      </c>
      <c r="C50" s="158">
        <f>IF(ISNUMBER('実質公債費比率（分子）の構造'!K$53),'実質公債費比率（分子）の構造'!K$53,NA())</f>
        <v>403</v>
      </c>
      <c r="D50" s="158" t="e">
        <f>NA()</f>
        <v>#N/A</v>
      </c>
      <c r="E50" s="158" t="e">
        <f>NA()</f>
        <v>#N/A</v>
      </c>
      <c r="F50" s="158">
        <f>IF(ISNUMBER('実質公債費比率（分子）の構造'!L$53),'実質公債費比率（分子）の構造'!L$53,NA())</f>
        <v>419</v>
      </c>
      <c r="G50" s="158" t="e">
        <f>NA()</f>
        <v>#N/A</v>
      </c>
      <c r="H50" s="158" t="e">
        <f>NA()</f>
        <v>#N/A</v>
      </c>
      <c r="I50" s="158">
        <f>IF(ISNUMBER('実質公債費比率（分子）の構造'!M$53),'実質公債費比率（分子）の構造'!M$53,NA())</f>
        <v>456</v>
      </c>
      <c r="J50" s="158" t="e">
        <f>NA()</f>
        <v>#N/A</v>
      </c>
      <c r="K50" s="158" t="e">
        <f>NA()</f>
        <v>#N/A</v>
      </c>
      <c r="L50" s="158">
        <f>IF(ISNUMBER('実質公債費比率（分子）の構造'!N$53),'実質公債費比率（分子）の構造'!N$53,NA())</f>
        <v>490</v>
      </c>
      <c r="M50" s="158" t="e">
        <f>NA()</f>
        <v>#N/A</v>
      </c>
      <c r="N50" s="158" t="e">
        <f>NA()</f>
        <v>#N/A</v>
      </c>
      <c r="O50" s="158">
        <f>IF(ISNUMBER('実質公債費比率（分子）の構造'!O$53),'実質公債費比率（分子）の構造'!O$53,NA())</f>
        <v>478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8758</v>
      </c>
      <c r="E56" s="157"/>
      <c r="F56" s="157"/>
      <c r="G56" s="157">
        <f>'将来負担比率（分子）の構造'!J$52</f>
        <v>8785</v>
      </c>
      <c r="H56" s="157"/>
      <c r="I56" s="157"/>
      <c r="J56" s="157">
        <f>'将来負担比率（分子）の構造'!K$52</f>
        <v>8629</v>
      </c>
      <c r="K56" s="157"/>
      <c r="L56" s="157"/>
      <c r="M56" s="157">
        <f>'将来負担比率（分子）の構造'!L$52</f>
        <v>8378</v>
      </c>
      <c r="N56" s="157"/>
      <c r="O56" s="157"/>
      <c r="P56" s="157">
        <f>'将来負担比率（分子）の構造'!M$52</f>
        <v>7752</v>
      </c>
    </row>
    <row r="57" spans="1:16" x14ac:dyDescent="0.15">
      <c r="A57" s="157" t="s">
        <v>42</v>
      </c>
      <c r="B57" s="157"/>
      <c r="C57" s="157"/>
      <c r="D57" s="157">
        <f>'将来負担比率（分子）の構造'!I$51</f>
        <v>84</v>
      </c>
      <c r="E57" s="157"/>
      <c r="F57" s="157"/>
      <c r="G57" s="157">
        <f>'将来負担比率（分子）の構造'!J$51</f>
        <v>70</v>
      </c>
      <c r="H57" s="157"/>
      <c r="I57" s="157"/>
      <c r="J57" s="157">
        <f>'将来負担比率（分子）の構造'!K$51</f>
        <v>22</v>
      </c>
      <c r="K57" s="157"/>
      <c r="L57" s="157"/>
      <c r="M57" s="157">
        <f>'将来負担比率（分子）の構造'!L$51</f>
        <v>325</v>
      </c>
      <c r="N57" s="157"/>
      <c r="O57" s="157"/>
      <c r="P57" s="157">
        <f>'将来負担比率（分子）の構造'!M$51</f>
        <v>288</v>
      </c>
    </row>
    <row r="58" spans="1:16" x14ac:dyDescent="0.15">
      <c r="A58" s="157" t="s">
        <v>41</v>
      </c>
      <c r="B58" s="157"/>
      <c r="C58" s="157"/>
      <c r="D58" s="157">
        <f>'将来負担比率（分子）の構造'!I$50</f>
        <v>1709</v>
      </c>
      <c r="E58" s="157"/>
      <c r="F58" s="157"/>
      <c r="G58" s="157">
        <f>'将来負担比率（分子）の構造'!J$50</f>
        <v>1841</v>
      </c>
      <c r="H58" s="157"/>
      <c r="I58" s="157"/>
      <c r="J58" s="157">
        <f>'将来負担比率（分子）の構造'!K$50</f>
        <v>1681</v>
      </c>
      <c r="K58" s="157"/>
      <c r="L58" s="157"/>
      <c r="M58" s="157">
        <f>'将来負担比率（分子）の構造'!L$50</f>
        <v>1424</v>
      </c>
      <c r="N58" s="157"/>
      <c r="O58" s="157"/>
      <c r="P58" s="157">
        <f>'将来負担比率（分子）の構造'!M$50</f>
        <v>1286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117</v>
      </c>
      <c r="L61" s="157"/>
      <c r="M61" s="157"/>
      <c r="N61" s="157">
        <f>'将来負担比率（分子）の構造'!M$46</f>
        <v>81</v>
      </c>
      <c r="O61" s="157"/>
      <c r="P61" s="157"/>
    </row>
    <row r="62" spans="1:16" x14ac:dyDescent="0.15">
      <c r="A62" s="157" t="s">
        <v>35</v>
      </c>
      <c r="B62" s="157">
        <f>'将来負担比率（分子）の構造'!I$45</f>
        <v>811</v>
      </c>
      <c r="C62" s="157"/>
      <c r="D62" s="157"/>
      <c r="E62" s="157">
        <f>'将来負担比率（分子）の構造'!J$45</f>
        <v>760</v>
      </c>
      <c r="F62" s="157"/>
      <c r="G62" s="157"/>
      <c r="H62" s="157">
        <f>'将来負担比率（分子）の構造'!K$45</f>
        <v>741</v>
      </c>
      <c r="I62" s="157"/>
      <c r="J62" s="157"/>
      <c r="K62" s="157">
        <f>'将来負担比率（分子）の構造'!L$45</f>
        <v>703</v>
      </c>
      <c r="L62" s="157"/>
      <c r="M62" s="157"/>
      <c r="N62" s="157">
        <f>'将来負担比率（分子）の構造'!M$45</f>
        <v>707</v>
      </c>
      <c r="O62" s="157"/>
      <c r="P62" s="157"/>
    </row>
    <row r="63" spans="1:16" x14ac:dyDescent="0.15">
      <c r="A63" s="157" t="s">
        <v>34</v>
      </c>
      <c r="B63" s="157">
        <f>'将来負担比率（分子）の構造'!I$44</f>
        <v>453</v>
      </c>
      <c r="C63" s="157"/>
      <c r="D63" s="157"/>
      <c r="E63" s="157">
        <f>'将来負担比率（分子）の構造'!J$44</f>
        <v>414</v>
      </c>
      <c r="F63" s="157"/>
      <c r="G63" s="157"/>
      <c r="H63" s="157">
        <f>'将来負担比率（分子）の構造'!K$44</f>
        <v>355</v>
      </c>
      <c r="I63" s="157"/>
      <c r="J63" s="157"/>
      <c r="K63" s="157">
        <f>'将来負担比率（分子）の構造'!L$44</f>
        <v>292</v>
      </c>
      <c r="L63" s="157"/>
      <c r="M63" s="157"/>
      <c r="N63" s="157">
        <f>'将来負担比率（分子）の構造'!M$44</f>
        <v>242</v>
      </c>
      <c r="O63" s="157"/>
      <c r="P63" s="157"/>
    </row>
    <row r="64" spans="1:16" x14ac:dyDescent="0.15">
      <c r="A64" s="157" t="s">
        <v>33</v>
      </c>
      <c r="B64" s="157">
        <f>'将来負担比率（分子）の構造'!I$43</f>
        <v>2838</v>
      </c>
      <c r="C64" s="157"/>
      <c r="D64" s="157"/>
      <c r="E64" s="157">
        <f>'将来負担比率（分子）の構造'!J$43</f>
        <v>2872</v>
      </c>
      <c r="F64" s="157"/>
      <c r="G64" s="157"/>
      <c r="H64" s="157">
        <f>'将来負担比率（分子）の構造'!K$43</f>
        <v>2660</v>
      </c>
      <c r="I64" s="157"/>
      <c r="J64" s="157"/>
      <c r="K64" s="157">
        <f>'将来負担比率（分子）の構造'!L$43</f>
        <v>2677</v>
      </c>
      <c r="L64" s="157"/>
      <c r="M64" s="157"/>
      <c r="N64" s="157">
        <f>'将来負担比率（分子）の構造'!M$43</f>
        <v>2596</v>
      </c>
      <c r="O64" s="157"/>
      <c r="P64" s="157"/>
    </row>
    <row r="65" spans="1:16" x14ac:dyDescent="0.15">
      <c r="A65" s="157" t="s">
        <v>32</v>
      </c>
      <c r="B65" s="157">
        <f>'将来負担比率（分子）の構造'!I$42</f>
        <v>2</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10402</v>
      </c>
      <c r="C66" s="157"/>
      <c r="D66" s="157"/>
      <c r="E66" s="157">
        <f>'将来負担比率（分子）の構造'!J$41</f>
        <v>10586</v>
      </c>
      <c r="F66" s="157"/>
      <c r="G66" s="157"/>
      <c r="H66" s="157">
        <f>'将来負担比率（分子）の構造'!K$41</f>
        <v>10435</v>
      </c>
      <c r="I66" s="157"/>
      <c r="J66" s="157"/>
      <c r="K66" s="157">
        <f>'将来負担比率（分子）の構造'!L$41</f>
        <v>10159</v>
      </c>
      <c r="L66" s="157"/>
      <c r="M66" s="157"/>
      <c r="N66" s="157">
        <f>'将来負担比率（分子）の構造'!M$41</f>
        <v>9322</v>
      </c>
      <c r="O66" s="157"/>
      <c r="P66" s="157"/>
    </row>
    <row r="67" spans="1:16" x14ac:dyDescent="0.15">
      <c r="A67" s="157" t="s">
        <v>71</v>
      </c>
      <c r="B67" s="157" t="e">
        <f>NA()</f>
        <v>#N/A</v>
      </c>
      <c r="C67" s="157">
        <f>IF(ISNUMBER('将来負担比率（分子）の構造'!I$53), IF('将来負担比率（分子）の構造'!I$53 &lt; 0, 0, '将来負担比率（分子）の構造'!I$53), NA())</f>
        <v>3954</v>
      </c>
      <c r="D67" s="157" t="e">
        <f>NA()</f>
        <v>#N/A</v>
      </c>
      <c r="E67" s="157" t="e">
        <f>NA()</f>
        <v>#N/A</v>
      </c>
      <c r="F67" s="157">
        <f>IF(ISNUMBER('将来負担比率（分子）の構造'!J$53), IF('将来負担比率（分子）の構造'!J$53 &lt; 0, 0, '将来負担比率（分子）の構造'!J$53), NA())</f>
        <v>3937</v>
      </c>
      <c r="G67" s="157" t="e">
        <f>NA()</f>
        <v>#N/A</v>
      </c>
      <c r="H67" s="157" t="e">
        <f>NA()</f>
        <v>#N/A</v>
      </c>
      <c r="I67" s="157">
        <f>IF(ISNUMBER('将来負担比率（分子）の構造'!K$53), IF('将来負担比率（分子）の構造'!K$53 &lt; 0, 0, '将来負担比率（分子）の構造'!K$53), NA())</f>
        <v>3861</v>
      </c>
      <c r="J67" s="157" t="e">
        <f>NA()</f>
        <v>#N/A</v>
      </c>
      <c r="K67" s="157" t="e">
        <f>NA()</f>
        <v>#N/A</v>
      </c>
      <c r="L67" s="157">
        <f>IF(ISNUMBER('将来負担比率（分子）の構造'!L$53), IF('将来負担比率（分子）の構造'!L$53 &lt; 0, 0, '将来負担比率（分子）の構造'!L$53), NA())</f>
        <v>3822</v>
      </c>
      <c r="M67" s="157" t="e">
        <f>NA()</f>
        <v>#N/A</v>
      </c>
      <c r="N67" s="157" t="e">
        <f>NA()</f>
        <v>#N/A</v>
      </c>
      <c r="O67" s="157">
        <f>IF(ISNUMBER('将来負担比率（分子）の構造'!M$53), IF('将来負担比率（分子）の構造'!M$53 &lt; 0, 0, '将来負担比率（分子）の構造'!M$53), NA())</f>
        <v>3622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460</v>
      </c>
      <c r="C72" s="161">
        <f>基金残高に係る経年分析!G55</f>
        <v>390</v>
      </c>
      <c r="D72" s="161">
        <f>基金残高に係る経年分析!H55</f>
        <v>458</v>
      </c>
    </row>
    <row r="73" spans="1:16" x14ac:dyDescent="0.15">
      <c r="A73" s="160" t="s">
        <v>74</v>
      </c>
      <c r="B73" s="161">
        <f>基金残高に係る経年分析!F56</f>
        <v>292</v>
      </c>
      <c r="C73" s="161">
        <f>基金残高に係る経年分析!G56</f>
        <v>251</v>
      </c>
      <c r="D73" s="161">
        <f>基金残高に係る経年分析!H56</f>
        <v>210</v>
      </c>
    </row>
    <row r="74" spans="1:16" x14ac:dyDescent="0.15">
      <c r="A74" s="160" t="s">
        <v>75</v>
      </c>
      <c r="B74" s="161">
        <f>基金残高に係る経年分析!F57</f>
        <v>594</v>
      </c>
      <c r="C74" s="161">
        <f>基金残高に係る経年分析!G57</f>
        <v>399</v>
      </c>
      <c r="D74" s="161">
        <f>基金残高に係る経年分析!H57</f>
        <v>193</v>
      </c>
    </row>
  </sheetData>
  <sheetProtection algorithmName="SHA-512" hashValue="gxVcDCOu6va+iYouBXaYDpyHAYqBiAwgwZh01JRQYME2DKb5LLq0uqZr086GJ475f8JW/vMAuWOombFdNC04Hg==" saltValue="d/bC6WQ1SzzRy0RFypg7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713228</v>
      </c>
      <c r="S5" s="664"/>
      <c r="T5" s="664"/>
      <c r="U5" s="664"/>
      <c r="V5" s="664"/>
      <c r="W5" s="664"/>
      <c r="X5" s="664"/>
      <c r="Y5" s="689"/>
      <c r="Z5" s="702">
        <v>8.8000000000000007</v>
      </c>
      <c r="AA5" s="702"/>
      <c r="AB5" s="702"/>
      <c r="AC5" s="702"/>
      <c r="AD5" s="703">
        <v>713228</v>
      </c>
      <c r="AE5" s="703"/>
      <c r="AF5" s="703"/>
      <c r="AG5" s="703"/>
      <c r="AH5" s="703"/>
      <c r="AI5" s="703"/>
      <c r="AJ5" s="703"/>
      <c r="AK5" s="703"/>
      <c r="AL5" s="690">
        <v>16.5</v>
      </c>
      <c r="AM5" s="672"/>
      <c r="AN5" s="672"/>
      <c r="AO5" s="691"/>
      <c r="AP5" s="666" t="s">
        <v>217</v>
      </c>
      <c r="AQ5" s="667"/>
      <c r="AR5" s="667"/>
      <c r="AS5" s="667"/>
      <c r="AT5" s="667"/>
      <c r="AU5" s="667"/>
      <c r="AV5" s="667"/>
      <c r="AW5" s="667"/>
      <c r="AX5" s="667"/>
      <c r="AY5" s="667"/>
      <c r="AZ5" s="667"/>
      <c r="BA5" s="667"/>
      <c r="BB5" s="667"/>
      <c r="BC5" s="667"/>
      <c r="BD5" s="667"/>
      <c r="BE5" s="667"/>
      <c r="BF5" s="668"/>
      <c r="BG5" s="608">
        <v>703775</v>
      </c>
      <c r="BH5" s="609"/>
      <c r="BI5" s="609"/>
      <c r="BJ5" s="609"/>
      <c r="BK5" s="609"/>
      <c r="BL5" s="609"/>
      <c r="BM5" s="609"/>
      <c r="BN5" s="610"/>
      <c r="BO5" s="646">
        <v>98.7</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88547</v>
      </c>
      <c r="S6" s="609"/>
      <c r="T6" s="609"/>
      <c r="U6" s="609"/>
      <c r="V6" s="609"/>
      <c r="W6" s="609"/>
      <c r="X6" s="609"/>
      <c r="Y6" s="610"/>
      <c r="Z6" s="646">
        <v>1.1000000000000001</v>
      </c>
      <c r="AA6" s="646"/>
      <c r="AB6" s="646"/>
      <c r="AC6" s="646"/>
      <c r="AD6" s="647">
        <v>88547</v>
      </c>
      <c r="AE6" s="647"/>
      <c r="AF6" s="647"/>
      <c r="AG6" s="647"/>
      <c r="AH6" s="647"/>
      <c r="AI6" s="647"/>
      <c r="AJ6" s="647"/>
      <c r="AK6" s="647"/>
      <c r="AL6" s="611">
        <v>2</v>
      </c>
      <c r="AM6" s="612"/>
      <c r="AN6" s="612"/>
      <c r="AO6" s="648"/>
      <c r="AP6" s="605" t="s">
        <v>222</v>
      </c>
      <c r="AQ6" s="606"/>
      <c r="AR6" s="606"/>
      <c r="AS6" s="606"/>
      <c r="AT6" s="606"/>
      <c r="AU6" s="606"/>
      <c r="AV6" s="606"/>
      <c r="AW6" s="606"/>
      <c r="AX6" s="606"/>
      <c r="AY6" s="606"/>
      <c r="AZ6" s="606"/>
      <c r="BA6" s="606"/>
      <c r="BB6" s="606"/>
      <c r="BC6" s="606"/>
      <c r="BD6" s="606"/>
      <c r="BE6" s="606"/>
      <c r="BF6" s="607"/>
      <c r="BG6" s="608">
        <v>703775</v>
      </c>
      <c r="BH6" s="609"/>
      <c r="BI6" s="609"/>
      <c r="BJ6" s="609"/>
      <c r="BK6" s="609"/>
      <c r="BL6" s="609"/>
      <c r="BM6" s="609"/>
      <c r="BN6" s="610"/>
      <c r="BO6" s="646">
        <v>98.7</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84618</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84618</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227</v>
      </c>
      <c r="S7" s="609"/>
      <c r="T7" s="609"/>
      <c r="U7" s="609"/>
      <c r="V7" s="609"/>
      <c r="W7" s="609"/>
      <c r="X7" s="609"/>
      <c r="Y7" s="610"/>
      <c r="Z7" s="646">
        <v>0</v>
      </c>
      <c r="AA7" s="646"/>
      <c r="AB7" s="646"/>
      <c r="AC7" s="646"/>
      <c r="AD7" s="647">
        <v>227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246820</v>
      </c>
      <c r="BH7" s="609"/>
      <c r="BI7" s="609"/>
      <c r="BJ7" s="609"/>
      <c r="BK7" s="609"/>
      <c r="BL7" s="609"/>
      <c r="BM7" s="609"/>
      <c r="BN7" s="610"/>
      <c r="BO7" s="646">
        <v>34.6</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914924</v>
      </c>
      <c r="CS7" s="609"/>
      <c r="CT7" s="609"/>
      <c r="CU7" s="609"/>
      <c r="CV7" s="609"/>
      <c r="CW7" s="609"/>
      <c r="CX7" s="609"/>
      <c r="CY7" s="610"/>
      <c r="CZ7" s="646">
        <v>11.9</v>
      </c>
      <c r="DA7" s="646"/>
      <c r="DB7" s="646"/>
      <c r="DC7" s="646"/>
      <c r="DD7" s="614">
        <v>4174</v>
      </c>
      <c r="DE7" s="609"/>
      <c r="DF7" s="609"/>
      <c r="DG7" s="609"/>
      <c r="DH7" s="609"/>
      <c r="DI7" s="609"/>
      <c r="DJ7" s="609"/>
      <c r="DK7" s="609"/>
      <c r="DL7" s="609"/>
      <c r="DM7" s="609"/>
      <c r="DN7" s="609"/>
      <c r="DO7" s="609"/>
      <c r="DP7" s="610"/>
      <c r="DQ7" s="614">
        <v>765913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3020</v>
      </c>
      <c r="S8" s="609"/>
      <c r="T8" s="609"/>
      <c r="U8" s="609"/>
      <c r="V8" s="609"/>
      <c r="W8" s="609"/>
      <c r="X8" s="609"/>
      <c r="Y8" s="610"/>
      <c r="Z8" s="646">
        <v>0</v>
      </c>
      <c r="AA8" s="646"/>
      <c r="AB8" s="646"/>
      <c r="AC8" s="646"/>
      <c r="AD8" s="647">
        <v>3020</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9943</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1443603</v>
      </c>
      <c r="CS8" s="609"/>
      <c r="CT8" s="609"/>
      <c r="CU8" s="609"/>
      <c r="CV8" s="609"/>
      <c r="CW8" s="609"/>
      <c r="CX8" s="609"/>
      <c r="CY8" s="610"/>
      <c r="CZ8" s="646">
        <v>18.8</v>
      </c>
      <c r="DA8" s="646"/>
      <c r="DB8" s="646"/>
      <c r="DC8" s="646"/>
      <c r="DD8" s="614">
        <v>18995</v>
      </c>
      <c r="DE8" s="609"/>
      <c r="DF8" s="609"/>
      <c r="DG8" s="609"/>
      <c r="DH8" s="609"/>
      <c r="DI8" s="609"/>
      <c r="DJ8" s="609"/>
      <c r="DK8" s="609"/>
      <c r="DL8" s="609"/>
      <c r="DM8" s="609"/>
      <c r="DN8" s="609"/>
      <c r="DO8" s="609"/>
      <c r="DP8" s="610"/>
      <c r="DQ8" s="614">
        <v>977107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4417</v>
      </c>
      <c r="S9" s="609"/>
      <c r="T9" s="609"/>
      <c r="U9" s="609"/>
      <c r="V9" s="609"/>
      <c r="W9" s="609"/>
      <c r="X9" s="609"/>
      <c r="Y9" s="610"/>
      <c r="Z9" s="646">
        <v>0.1</v>
      </c>
      <c r="AA9" s="646"/>
      <c r="AB9" s="646"/>
      <c r="AC9" s="646"/>
      <c r="AD9" s="647">
        <v>4417</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206532</v>
      </c>
      <c r="BH9" s="609"/>
      <c r="BI9" s="609"/>
      <c r="BJ9" s="609"/>
      <c r="BK9" s="609"/>
      <c r="BL9" s="609"/>
      <c r="BM9" s="609"/>
      <c r="BN9" s="610"/>
      <c r="BO9" s="646">
        <v>29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433465</v>
      </c>
      <c r="CS9" s="609"/>
      <c r="CT9" s="609"/>
      <c r="CU9" s="609"/>
      <c r="CV9" s="609"/>
      <c r="CW9" s="609"/>
      <c r="CX9" s="609"/>
      <c r="CY9" s="610"/>
      <c r="CZ9" s="646">
        <v>5.6</v>
      </c>
      <c r="DA9" s="646"/>
      <c r="DB9" s="646"/>
      <c r="DC9" s="646"/>
      <c r="DD9" s="614">
        <v>2394</v>
      </c>
      <c r="DE9" s="609"/>
      <c r="DF9" s="609"/>
      <c r="DG9" s="609"/>
      <c r="DH9" s="609"/>
      <c r="DI9" s="609"/>
      <c r="DJ9" s="609"/>
      <c r="DK9" s="609"/>
      <c r="DL9" s="609"/>
      <c r="DM9" s="609"/>
      <c r="DN9" s="609"/>
      <c r="DO9" s="609"/>
      <c r="DP9" s="610"/>
      <c r="DQ9" s="614">
        <v>355711</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12562</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15668</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668</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171560</v>
      </c>
      <c r="S11" s="609"/>
      <c r="T11" s="609"/>
      <c r="U11" s="609"/>
      <c r="V11" s="609"/>
      <c r="W11" s="609"/>
      <c r="X11" s="609"/>
      <c r="Y11" s="610"/>
      <c r="Z11" s="611">
        <v>2.1</v>
      </c>
      <c r="AA11" s="612"/>
      <c r="AB11" s="612"/>
      <c r="AC11" s="613"/>
      <c r="AD11" s="614">
        <v>171560</v>
      </c>
      <c r="AE11" s="609"/>
      <c r="AF11" s="609"/>
      <c r="AG11" s="609"/>
      <c r="AH11" s="609"/>
      <c r="AI11" s="609"/>
      <c r="AJ11" s="609"/>
      <c r="AK11" s="610"/>
      <c r="AL11" s="611">
        <v>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17783</v>
      </c>
      <c r="BH11" s="609"/>
      <c r="BI11" s="609"/>
      <c r="BJ11" s="609"/>
      <c r="BK11" s="609"/>
      <c r="BL11" s="609"/>
      <c r="BM11" s="609"/>
      <c r="BN11" s="610"/>
      <c r="BO11" s="646">
        <v>2.5</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798539</v>
      </c>
      <c r="CS11" s="609"/>
      <c r="CT11" s="609"/>
      <c r="CU11" s="609"/>
      <c r="CV11" s="609"/>
      <c r="CW11" s="609"/>
      <c r="CX11" s="609"/>
      <c r="CY11" s="610"/>
      <c r="CZ11" s="646">
        <v>10.4</v>
      </c>
      <c r="DA11" s="646"/>
      <c r="DB11" s="646"/>
      <c r="DC11" s="646"/>
      <c r="DD11" s="614">
        <v>214790</v>
      </c>
      <c r="DE11" s="609"/>
      <c r="DF11" s="609"/>
      <c r="DG11" s="609"/>
      <c r="DH11" s="609"/>
      <c r="DI11" s="609"/>
      <c r="DJ11" s="609"/>
      <c r="DK11" s="609"/>
      <c r="DL11" s="609"/>
      <c r="DM11" s="609"/>
      <c r="DN11" s="609"/>
      <c r="DO11" s="609"/>
      <c r="DP11" s="610"/>
      <c r="DQ11" s="614">
        <v>407800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390911</v>
      </c>
      <c r="BH12" s="609"/>
      <c r="BI12" s="609"/>
      <c r="BJ12" s="609"/>
      <c r="BK12" s="609"/>
      <c r="BL12" s="609"/>
      <c r="BM12" s="609"/>
      <c r="BN12" s="610"/>
      <c r="BO12" s="646">
        <v>54.8</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297011</v>
      </c>
      <c r="CS12" s="609"/>
      <c r="CT12" s="609"/>
      <c r="CU12" s="609"/>
      <c r="CV12" s="609"/>
      <c r="CW12" s="609"/>
      <c r="CX12" s="609"/>
      <c r="CY12" s="610"/>
      <c r="CZ12" s="646">
        <v>3.9</v>
      </c>
      <c r="DA12" s="646"/>
      <c r="DB12" s="646"/>
      <c r="DC12" s="646"/>
      <c r="DD12" s="614">
        <v>28882</v>
      </c>
      <c r="DE12" s="609"/>
      <c r="DF12" s="609"/>
      <c r="DG12" s="609"/>
      <c r="DH12" s="609"/>
      <c r="DI12" s="609"/>
      <c r="DJ12" s="609"/>
      <c r="DK12" s="609"/>
      <c r="DL12" s="609"/>
      <c r="DM12" s="609"/>
      <c r="DN12" s="609"/>
      <c r="DO12" s="609"/>
      <c r="DP12" s="610"/>
      <c r="DQ12" s="614">
        <v>225897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378076</v>
      </c>
      <c r="BH13" s="609"/>
      <c r="BI13" s="609"/>
      <c r="BJ13" s="609"/>
      <c r="BK13" s="609"/>
      <c r="BL13" s="609"/>
      <c r="BM13" s="609"/>
      <c r="BN13" s="610"/>
      <c r="BO13" s="646">
        <v>53</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683671</v>
      </c>
      <c r="CS13" s="609"/>
      <c r="CT13" s="609"/>
      <c r="CU13" s="609"/>
      <c r="CV13" s="609"/>
      <c r="CW13" s="609"/>
      <c r="CX13" s="609"/>
      <c r="CY13" s="610"/>
      <c r="CZ13" s="646">
        <v>8.9</v>
      </c>
      <c r="DA13" s="646"/>
      <c r="DB13" s="646"/>
      <c r="DC13" s="646"/>
      <c r="DD13" s="614">
        <v>122087</v>
      </c>
      <c r="DE13" s="609"/>
      <c r="DF13" s="609"/>
      <c r="DG13" s="609"/>
      <c r="DH13" s="609"/>
      <c r="DI13" s="609"/>
      <c r="DJ13" s="609"/>
      <c r="DK13" s="609"/>
      <c r="DL13" s="609"/>
      <c r="DM13" s="609"/>
      <c r="DN13" s="609"/>
      <c r="DO13" s="609"/>
      <c r="DP13" s="610"/>
      <c r="DQ13" s="614">
        <v>383543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31905</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291123</v>
      </c>
      <c r="CS14" s="609"/>
      <c r="CT14" s="609"/>
      <c r="CU14" s="609"/>
      <c r="CV14" s="609"/>
      <c r="CW14" s="609"/>
      <c r="CX14" s="609"/>
      <c r="CY14" s="610"/>
      <c r="CZ14" s="646">
        <v>3.8</v>
      </c>
      <c r="DA14" s="646"/>
      <c r="DB14" s="646"/>
      <c r="DC14" s="646"/>
      <c r="DD14" s="614">
        <v>19399</v>
      </c>
      <c r="DE14" s="609"/>
      <c r="DF14" s="609"/>
      <c r="DG14" s="609"/>
      <c r="DH14" s="609"/>
      <c r="DI14" s="609"/>
      <c r="DJ14" s="609"/>
      <c r="DK14" s="609"/>
      <c r="DL14" s="609"/>
      <c r="DM14" s="609"/>
      <c r="DN14" s="609"/>
      <c r="DO14" s="609"/>
      <c r="DP14" s="610"/>
      <c r="DQ14" s="614">
        <v>275356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8076</v>
      </c>
      <c r="S15" s="609"/>
      <c r="T15" s="609"/>
      <c r="U15" s="609"/>
      <c r="V15" s="609"/>
      <c r="W15" s="609"/>
      <c r="X15" s="609"/>
      <c r="Y15" s="610"/>
      <c r="Z15" s="646">
        <v>0.1</v>
      </c>
      <c r="AA15" s="646"/>
      <c r="AB15" s="646"/>
      <c r="AC15" s="646"/>
      <c r="AD15" s="647">
        <v>8076</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34139</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711796</v>
      </c>
      <c r="CS15" s="609"/>
      <c r="CT15" s="609"/>
      <c r="CU15" s="609"/>
      <c r="CV15" s="609"/>
      <c r="CW15" s="609"/>
      <c r="CX15" s="609"/>
      <c r="CY15" s="610"/>
      <c r="CZ15" s="646">
        <v>9.3000000000000007</v>
      </c>
      <c r="DA15" s="646"/>
      <c r="DB15" s="646"/>
      <c r="DC15" s="646"/>
      <c r="DD15" s="614">
        <v>61272</v>
      </c>
      <c r="DE15" s="609"/>
      <c r="DF15" s="609"/>
      <c r="DG15" s="609"/>
      <c r="DH15" s="609"/>
      <c r="DI15" s="609"/>
      <c r="DJ15" s="609"/>
      <c r="DK15" s="609"/>
      <c r="DL15" s="609"/>
      <c r="DM15" s="609"/>
      <c r="DN15" s="609"/>
      <c r="DO15" s="609"/>
      <c r="DP15" s="610"/>
      <c r="DQ15" s="614">
        <v>548691</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10918</v>
      </c>
      <c r="S16" s="609"/>
      <c r="T16" s="609"/>
      <c r="U16" s="609"/>
      <c r="V16" s="609"/>
      <c r="W16" s="609"/>
      <c r="X16" s="609"/>
      <c r="Y16" s="610"/>
      <c r="Z16" s="646">
        <v>0.1</v>
      </c>
      <c r="AA16" s="646"/>
      <c r="AB16" s="646"/>
      <c r="AC16" s="646"/>
      <c r="AD16" s="647">
        <v>10918</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837190</v>
      </c>
      <c r="CS16" s="609"/>
      <c r="CT16" s="609"/>
      <c r="CU16" s="609"/>
      <c r="CV16" s="609"/>
      <c r="CW16" s="609"/>
      <c r="CX16" s="609"/>
      <c r="CY16" s="610"/>
      <c r="CZ16" s="646">
        <v>10.9</v>
      </c>
      <c r="DA16" s="646"/>
      <c r="DB16" s="646"/>
      <c r="DC16" s="646"/>
      <c r="DD16" s="614" t="s">
        <v>122</v>
      </c>
      <c r="DE16" s="609"/>
      <c r="DF16" s="609"/>
      <c r="DG16" s="609"/>
      <c r="DH16" s="609"/>
      <c r="DI16" s="609"/>
      <c r="DJ16" s="609"/>
      <c r="DK16" s="609"/>
      <c r="DL16" s="609"/>
      <c r="DM16" s="609"/>
      <c r="DN16" s="609"/>
      <c r="DO16" s="609"/>
      <c r="DP16" s="610"/>
      <c r="DQ16" s="614">
        <v>206812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33590</v>
      </c>
      <c r="S17" s="609"/>
      <c r="T17" s="609"/>
      <c r="U17" s="609"/>
      <c r="V17" s="609"/>
      <c r="W17" s="609"/>
      <c r="X17" s="609"/>
      <c r="Y17" s="610"/>
      <c r="Z17" s="646">
        <v>0.4</v>
      </c>
      <c r="AA17" s="646"/>
      <c r="AB17" s="646"/>
      <c r="AC17" s="646"/>
      <c r="AD17" s="647">
        <v>33590</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1181778</v>
      </c>
      <c r="CS17" s="609"/>
      <c r="CT17" s="609"/>
      <c r="CU17" s="609"/>
      <c r="CV17" s="609"/>
      <c r="CW17" s="609"/>
      <c r="CX17" s="609"/>
      <c r="CY17" s="610"/>
      <c r="CZ17" s="646">
        <v>15.4</v>
      </c>
      <c r="DA17" s="646"/>
      <c r="DB17" s="646"/>
      <c r="DC17" s="646"/>
      <c r="DD17" s="614" t="s">
        <v>122</v>
      </c>
      <c r="DE17" s="609"/>
      <c r="DF17" s="609"/>
      <c r="DG17" s="609"/>
      <c r="DH17" s="609"/>
      <c r="DI17" s="609"/>
      <c r="DJ17" s="609"/>
      <c r="DK17" s="609"/>
      <c r="DL17" s="609"/>
      <c r="DM17" s="609"/>
      <c r="DN17" s="609"/>
      <c r="DO17" s="609"/>
      <c r="DP17" s="610"/>
      <c r="DQ17" s="614">
        <v>1144835</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5769</v>
      </c>
      <c r="S18" s="609"/>
      <c r="T18" s="609"/>
      <c r="U18" s="609"/>
      <c r="V18" s="609"/>
      <c r="W18" s="609"/>
      <c r="X18" s="609"/>
      <c r="Y18" s="610"/>
      <c r="Z18" s="646">
        <v>0.1</v>
      </c>
      <c r="AA18" s="646"/>
      <c r="AB18" s="646"/>
      <c r="AC18" s="646"/>
      <c r="AD18" s="647">
        <v>5769</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26781</v>
      </c>
      <c r="S19" s="609"/>
      <c r="T19" s="609"/>
      <c r="U19" s="609"/>
      <c r="V19" s="609"/>
      <c r="W19" s="609"/>
      <c r="X19" s="609"/>
      <c r="Y19" s="610"/>
      <c r="Z19" s="646">
        <v>0.3</v>
      </c>
      <c r="AA19" s="646"/>
      <c r="AB19" s="646"/>
      <c r="AC19" s="646"/>
      <c r="AD19" s="647">
        <v>26781</v>
      </c>
      <c r="AE19" s="647"/>
      <c r="AF19" s="647"/>
      <c r="AG19" s="647"/>
      <c r="AH19" s="647"/>
      <c r="AI19" s="647"/>
      <c r="AJ19" s="647"/>
      <c r="AK19" s="647"/>
      <c r="AL19" s="611">
        <v>0.6</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9453</v>
      </c>
      <c r="BH19" s="609"/>
      <c r="BI19" s="609"/>
      <c r="BJ19" s="609"/>
      <c r="BK19" s="609"/>
      <c r="BL19" s="609"/>
      <c r="BM19" s="609"/>
      <c r="BN19" s="610"/>
      <c r="BO19" s="646">
        <v>1.3</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1040</v>
      </c>
      <c r="S20" s="609"/>
      <c r="T20" s="609"/>
      <c r="U20" s="609"/>
      <c r="V20" s="609"/>
      <c r="W20" s="609"/>
      <c r="X20" s="609"/>
      <c r="Y20" s="610"/>
      <c r="Z20" s="646">
        <v>0</v>
      </c>
      <c r="AA20" s="646"/>
      <c r="AB20" s="646"/>
      <c r="AC20" s="646"/>
      <c r="AD20" s="647">
        <v>1040</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9453</v>
      </c>
      <c r="BH20" s="609"/>
      <c r="BI20" s="609"/>
      <c r="BJ20" s="609"/>
      <c r="BK20" s="609"/>
      <c r="BL20" s="609"/>
      <c r="BM20" s="609"/>
      <c r="BN20" s="610"/>
      <c r="BO20" s="646">
        <v>1.3</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7693386</v>
      </c>
      <c r="CS20" s="609"/>
      <c r="CT20" s="609"/>
      <c r="CU20" s="609"/>
      <c r="CV20" s="609"/>
      <c r="CW20" s="609"/>
      <c r="CX20" s="609"/>
      <c r="CY20" s="610"/>
      <c r="CZ20" s="646">
        <v>100</v>
      </c>
      <c r="DA20" s="646"/>
      <c r="DB20" s="646"/>
      <c r="DC20" s="646"/>
      <c r="DD20" s="614">
        <v>471993</v>
      </c>
      <c r="DE20" s="609"/>
      <c r="DF20" s="609"/>
      <c r="DG20" s="609"/>
      <c r="DH20" s="609"/>
      <c r="DI20" s="609"/>
      <c r="DJ20" s="609"/>
      <c r="DK20" s="609"/>
      <c r="DL20" s="609"/>
      <c r="DM20" s="609"/>
      <c r="DN20" s="609"/>
      <c r="DO20" s="609"/>
      <c r="DP20" s="610"/>
      <c r="DQ20" s="614">
        <v>5376951</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3810262</v>
      </c>
      <c r="S21" s="609"/>
      <c r="T21" s="609"/>
      <c r="U21" s="609"/>
      <c r="V21" s="609"/>
      <c r="W21" s="609"/>
      <c r="X21" s="609"/>
      <c r="Y21" s="610"/>
      <c r="Z21" s="646">
        <v>47.2</v>
      </c>
      <c r="AA21" s="646"/>
      <c r="AB21" s="646"/>
      <c r="AC21" s="646"/>
      <c r="AD21" s="647">
        <v>3284062</v>
      </c>
      <c r="AE21" s="647"/>
      <c r="AF21" s="647"/>
      <c r="AG21" s="647"/>
      <c r="AH21" s="647"/>
      <c r="AI21" s="647"/>
      <c r="AJ21" s="647"/>
      <c r="AK21" s="647"/>
      <c r="AL21" s="611">
        <v>76</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9453</v>
      </c>
      <c r="BH21" s="609"/>
      <c r="BI21" s="609"/>
      <c r="BJ21" s="609"/>
      <c r="BK21" s="609"/>
      <c r="BL21" s="609"/>
      <c r="BM21" s="609"/>
      <c r="BN21" s="610"/>
      <c r="BO21" s="646">
        <v>1.3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3284062</v>
      </c>
      <c r="S22" s="609"/>
      <c r="T22" s="609"/>
      <c r="U22" s="609"/>
      <c r="V22" s="609"/>
      <c r="W22" s="609"/>
      <c r="X22" s="609"/>
      <c r="Y22" s="610"/>
      <c r="Z22" s="646">
        <v>40.700000000000003</v>
      </c>
      <c r="AA22" s="646"/>
      <c r="AB22" s="646"/>
      <c r="AC22" s="646"/>
      <c r="AD22" s="647">
        <v>3284062</v>
      </c>
      <c r="AE22" s="647"/>
      <c r="AF22" s="647"/>
      <c r="AG22" s="647"/>
      <c r="AH22" s="647"/>
      <c r="AI22" s="647"/>
      <c r="AJ22" s="647"/>
      <c r="AK22" s="647"/>
      <c r="AL22" s="611">
        <v>76</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526200</v>
      </c>
      <c r="S23" s="609"/>
      <c r="T23" s="609"/>
      <c r="U23" s="609"/>
      <c r="V23" s="609"/>
      <c r="W23" s="609"/>
      <c r="X23" s="609"/>
      <c r="Y23" s="610"/>
      <c r="Z23" s="646">
        <v>6.5</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2950183</v>
      </c>
      <c r="CS24" s="664"/>
      <c r="CT24" s="664"/>
      <c r="CU24" s="664"/>
      <c r="CV24" s="664"/>
      <c r="CW24" s="664"/>
      <c r="CX24" s="664"/>
      <c r="CY24" s="689"/>
      <c r="CZ24" s="690">
        <v>38.299999999999997</v>
      </c>
      <c r="DA24" s="672"/>
      <c r="DB24" s="672"/>
      <c r="DC24" s="692"/>
      <c r="DD24" s="688">
        <v>2481055</v>
      </c>
      <c r="DE24" s="664"/>
      <c r="DF24" s="664"/>
      <c r="DG24" s="664"/>
      <c r="DH24" s="664"/>
      <c r="DI24" s="664"/>
      <c r="DJ24" s="664"/>
      <c r="DK24" s="689"/>
      <c r="DL24" s="688">
        <v>2275327</v>
      </c>
      <c r="DM24" s="664"/>
      <c r="DN24" s="664"/>
      <c r="DO24" s="664"/>
      <c r="DP24" s="664"/>
      <c r="DQ24" s="664"/>
      <c r="DR24" s="664"/>
      <c r="DS24" s="664"/>
      <c r="DT24" s="664"/>
      <c r="DU24" s="664"/>
      <c r="DV24" s="689"/>
      <c r="DW24" s="690">
        <v>52.6</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4843845</v>
      </c>
      <c r="S25" s="609"/>
      <c r="T25" s="609"/>
      <c r="U25" s="609"/>
      <c r="V25" s="609"/>
      <c r="W25" s="609"/>
      <c r="X25" s="609"/>
      <c r="Y25" s="610"/>
      <c r="Z25" s="646">
        <v>60</v>
      </c>
      <c r="AA25" s="646"/>
      <c r="AB25" s="646"/>
      <c r="AC25" s="646"/>
      <c r="AD25" s="647">
        <v>4317645</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1159529</v>
      </c>
      <c r="CS25" s="621"/>
      <c r="CT25" s="621"/>
      <c r="CU25" s="621"/>
      <c r="CV25" s="621"/>
      <c r="CW25" s="621"/>
      <c r="CX25" s="621"/>
      <c r="CY25" s="622"/>
      <c r="CZ25" s="611">
        <v>15.1</v>
      </c>
      <c r="DA25" s="623"/>
      <c r="DB25" s="623"/>
      <c r="DC25" s="624"/>
      <c r="DD25" s="614">
        <v>1039932</v>
      </c>
      <c r="DE25" s="621"/>
      <c r="DF25" s="621"/>
      <c r="DG25" s="621"/>
      <c r="DH25" s="621"/>
      <c r="DI25" s="621"/>
      <c r="DJ25" s="621"/>
      <c r="DK25" s="622"/>
      <c r="DL25" s="614">
        <v>924872</v>
      </c>
      <c r="DM25" s="621"/>
      <c r="DN25" s="621"/>
      <c r="DO25" s="621"/>
      <c r="DP25" s="621"/>
      <c r="DQ25" s="621"/>
      <c r="DR25" s="621"/>
      <c r="DS25" s="621"/>
      <c r="DT25" s="621"/>
      <c r="DU25" s="621"/>
      <c r="DV25" s="622"/>
      <c r="DW25" s="611">
        <v>21.4</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930</v>
      </c>
      <c r="S26" s="609"/>
      <c r="T26" s="609"/>
      <c r="U26" s="609"/>
      <c r="V26" s="609"/>
      <c r="W26" s="609"/>
      <c r="X26" s="609"/>
      <c r="Y26" s="610"/>
      <c r="Z26" s="646">
        <v>0</v>
      </c>
      <c r="AA26" s="646"/>
      <c r="AB26" s="646"/>
      <c r="AC26" s="646"/>
      <c r="AD26" s="647">
        <v>930</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626654</v>
      </c>
      <c r="CS26" s="609"/>
      <c r="CT26" s="609"/>
      <c r="CU26" s="609"/>
      <c r="CV26" s="609"/>
      <c r="CW26" s="609"/>
      <c r="CX26" s="609"/>
      <c r="CY26" s="610"/>
      <c r="CZ26" s="611">
        <v>8.1</v>
      </c>
      <c r="DA26" s="623"/>
      <c r="DB26" s="623"/>
      <c r="DC26" s="624"/>
      <c r="DD26" s="614">
        <v>559172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14725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713228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608876</v>
      </c>
      <c r="CS27" s="621"/>
      <c r="CT27" s="621"/>
      <c r="CU27" s="621"/>
      <c r="CV27" s="621"/>
      <c r="CW27" s="621"/>
      <c r="CX27" s="621"/>
      <c r="CY27" s="622"/>
      <c r="CZ27" s="611">
        <v>7.9</v>
      </c>
      <c r="DA27" s="623"/>
      <c r="DB27" s="623"/>
      <c r="DC27" s="624"/>
      <c r="DD27" s="614">
        <v>296288</v>
      </c>
      <c r="DE27" s="621"/>
      <c r="DF27" s="621"/>
      <c r="DG27" s="621"/>
      <c r="DH27" s="621"/>
      <c r="DI27" s="621"/>
      <c r="DJ27" s="621"/>
      <c r="DK27" s="622"/>
      <c r="DL27" s="614">
        <v>205620</v>
      </c>
      <c r="DM27" s="621"/>
      <c r="DN27" s="621"/>
      <c r="DO27" s="621"/>
      <c r="DP27" s="621"/>
      <c r="DQ27" s="621"/>
      <c r="DR27" s="621"/>
      <c r="DS27" s="621"/>
      <c r="DT27" s="621"/>
      <c r="DU27" s="621"/>
      <c r="DV27" s="622"/>
      <c r="DW27" s="611">
        <v>4.7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75857</v>
      </c>
      <c r="S28" s="609"/>
      <c r="T28" s="609"/>
      <c r="U28" s="609"/>
      <c r="V28" s="609"/>
      <c r="W28" s="609"/>
      <c r="X28" s="609"/>
      <c r="Y28" s="610"/>
      <c r="Z28" s="646">
        <v>0.9</v>
      </c>
      <c r="AA28" s="646"/>
      <c r="AB28" s="646"/>
      <c r="AC28" s="646"/>
      <c r="AD28" s="647">
        <v>2663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1181778</v>
      </c>
      <c r="CS28" s="609"/>
      <c r="CT28" s="609"/>
      <c r="CU28" s="609"/>
      <c r="CV28" s="609"/>
      <c r="CW28" s="609"/>
      <c r="CX28" s="609"/>
      <c r="CY28" s="610"/>
      <c r="CZ28" s="611">
        <v>15.4</v>
      </c>
      <c r="DA28" s="623"/>
      <c r="DB28" s="623"/>
      <c r="DC28" s="624"/>
      <c r="DD28" s="614">
        <v>1144835</v>
      </c>
      <c r="DE28" s="609"/>
      <c r="DF28" s="609"/>
      <c r="DG28" s="609"/>
      <c r="DH28" s="609"/>
      <c r="DI28" s="609"/>
      <c r="DJ28" s="609"/>
      <c r="DK28" s="610"/>
      <c r="DL28" s="614">
        <v>1144835</v>
      </c>
      <c r="DM28" s="609"/>
      <c r="DN28" s="609"/>
      <c r="DO28" s="609"/>
      <c r="DP28" s="609"/>
      <c r="DQ28" s="609"/>
      <c r="DR28" s="609"/>
      <c r="DS28" s="609"/>
      <c r="DT28" s="609"/>
      <c r="DU28" s="609"/>
      <c r="DV28" s="610"/>
      <c r="DW28" s="611">
        <v>26.4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3759</v>
      </c>
      <c r="S29" s="609"/>
      <c r="T29" s="609"/>
      <c r="U29" s="609"/>
      <c r="V29" s="609"/>
      <c r="W29" s="609"/>
      <c r="X29" s="609"/>
      <c r="Y29" s="610"/>
      <c r="Z29" s="646">
        <v>0</v>
      </c>
      <c r="AA29" s="646"/>
      <c r="AB29" s="646"/>
      <c r="AC29" s="646"/>
      <c r="AD29" s="647">
        <v>227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1181778</v>
      </c>
      <c r="CS29" s="621"/>
      <c r="CT29" s="621"/>
      <c r="CU29" s="621"/>
      <c r="CV29" s="621"/>
      <c r="CW29" s="621"/>
      <c r="CX29" s="621"/>
      <c r="CY29" s="622"/>
      <c r="CZ29" s="611">
        <v>15.4</v>
      </c>
      <c r="DA29" s="623"/>
      <c r="DB29" s="623"/>
      <c r="DC29" s="624"/>
      <c r="DD29" s="614">
        <v>1144835</v>
      </c>
      <c r="DE29" s="621"/>
      <c r="DF29" s="621"/>
      <c r="DG29" s="621"/>
      <c r="DH29" s="621"/>
      <c r="DI29" s="621"/>
      <c r="DJ29" s="621"/>
      <c r="DK29" s="622"/>
      <c r="DL29" s="614">
        <v>1144835</v>
      </c>
      <c r="DM29" s="621"/>
      <c r="DN29" s="621"/>
      <c r="DO29" s="621"/>
      <c r="DP29" s="621"/>
      <c r="DQ29" s="621"/>
      <c r="DR29" s="621"/>
      <c r="DS29" s="621"/>
      <c r="DT29" s="621"/>
      <c r="DU29" s="621"/>
      <c r="DV29" s="622"/>
      <c r="DW29" s="611">
        <v>26.4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819685</v>
      </c>
      <c r="S30" s="609"/>
      <c r="T30" s="609"/>
      <c r="U30" s="609"/>
      <c r="V30" s="609"/>
      <c r="W30" s="609"/>
      <c r="X30" s="609"/>
      <c r="Y30" s="610"/>
      <c r="Z30" s="646">
        <v>10.199999999999999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1158917</v>
      </c>
      <c r="CS30" s="609"/>
      <c r="CT30" s="609"/>
      <c r="CU30" s="609"/>
      <c r="CV30" s="609"/>
      <c r="CW30" s="609"/>
      <c r="CX30" s="609"/>
      <c r="CY30" s="610"/>
      <c r="CZ30" s="611">
        <v>15.1</v>
      </c>
      <c r="DA30" s="623"/>
      <c r="DB30" s="623"/>
      <c r="DC30" s="624"/>
      <c r="DD30" s="614">
        <v>1122288</v>
      </c>
      <c r="DE30" s="609"/>
      <c r="DF30" s="609"/>
      <c r="DG30" s="609"/>
      <c r="DH30" s="609"/>
      <c r="DI30" s="609"/>
      <c r="DJ30" s="609"/>
      <c r="DK30" s="610"/>
      <c r="DL30" s="614">
        <v>1122288</v>
      </c>
      <c r="DM30" s="609"/>
      <c r="DN30" s="609"/>
      <c r="DO30" s="609"/>
      <c r="DP30" s="609"/>
      <c r="DQ30" s="609"/>
      <c r="DR30" s="609"/>
      <c r="DS30" s="609"/>
      <c r="DT30" s="609"/>
      <c r="DU30" s="609"/>
      <c r="DV30" s="610"/>
      <c r="DW30" s="611">
        <v>25.9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96.6</v>
      </c>
      <c r="BN31" s="671"/>
      <c r="BO31" s="671"/>
      <c r="BP31" s="671"/>
      <c r="BQ31" s="673"/>
      <c r="BR31" s="670">
        <v>99.2</v>
      </c>
      <c r="BS31" s="671"/>
      <c r="BT31" s="671"/>
      <c r="BU31" s="671"/>
      <c r="BV31" s="671"/>
      <c r="BW31" s="671"/>
      <c r="BX31" s="672">
        <v>96.2</v>
      </c>
      <c r="BY31" s="671"/>
      <c r="BZ31" s="671"/>
      <c r="CA31" s="671"/>
      <c r="CB31" s="673"/>
      <c r="CD31" s="629"/>
      <c r="CE31" s="630"/>
      <c r="CF31" s="605" t="s">
        <v>301</v>
      </c>
      <c r="CG31" s="606"/>
      <c r="CH31" s="606"/>
      <c r="CI31" s="606"/>
      <c r="CJ31" s="606"/>
      <c r="CK31" s="606"/>
      <c r="CL31" s="606"/>
      <c r="CM31" s="606"/>
      <c r="CN31" s="606"/>
      <c r="CO31" s="606"/>
      <c r="CP31" s="606"/>
      <c r="CQ31" s="607"/>
      <c r="CR31" s="608">
        <v>22861</v>
      </c>
      <c r="CS31" s="621"/>
      <c r="CT31" s="621"/>
      <c r="CU31" s="621"/>
      <c r="CV31" s="621"/>
      <c r="CW31" s="621"/>
      <c r="CX31" s="621"/>
      <c r="CY31" s="622"/>
      <c r="CZ31" s="611">
        <v>0.3</v>
      </c>
      <c r="DA31" s="623"/>
      <c r="DB31" s="623"/>
      <c r="DC31" s="624"/>
      <c r="DD31" s="614">
        <v>22547</v>
      </c>
      <c r="DE31" s="621"/>
      <c r="DF31" s="621"/>
      <c r="DG31" s="621"/>
      <c r="DH31" s="621"/>
      <c r="DI31" s="621"/>
      <c r="DJ31" s="621"/>
      <c r="DK31" s="622"/>
      <c r="DL31" s="614">
        <v>22547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828898</v>
      </c>
      <c r="S32" s="609"/>
      <c r="T32" s="609"/>
      <c r="U32" s="609"/>
      <c r="V32" s="609"/>
      <c r="W32" s="609"/>
      <c r="X32" s="609"/>
      <c r="Y32" s="610"/>
      <c r="Z32" s="646">
        <v>10.3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97.8</v>
      </c>
      <c r="BN32" s="621"/>
      <c r="BO32" s="621"/>
      <c r="BP32" s="621"/>
      <c r="BQ32" s="644"/>
      <c r="BR32" s="674">
        <v>99.4</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6371</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v>
      </c>
      <c r="BH33" s="593"/>
      <c r="BI33" s="593"/>
      <c r="BJ33" s="593"/>
      <c r="BK33" s="593"/>
      <c r="BL33" s="593"/>
      <c r="BM33" s="639">
        <v>95.4</v>
      </c>
      <c r="BN33" s="593"/>
      <c r="BO33" s="593"/>
      <c r="BP33" s="593"/>
      <c r="BQ33" s="656"/>
      <c r="BR33" s="669">
        <v>99</v>
      </c>
      <c r="BS33" s="593"/>
      <c r="BT33" s="593"/>
      <c r="BU33" s="593"/>
      <c r="BV33" s="593"/>
      <c r="BW33" s="593"/>
      <c r="BX33" s="639">
        <v>94.4</v>
      </c>
      <c r="BY33" s="593"/>
      <c r="BZ33" s="593"/>
      <c r="CA33" s="593"/>
      <c r="CB33" s="656"/>
      <c r="CD33" s="605" t="s">
        <v>308</v>
      </c>
      <c r="CE33" s="606"/>
      <c r="CF33" s="606"/>
      <c r="CG33" s="606"/>
      <c r="CH33" s="606"/>
      <c r="CI33" s="606"/>
      <c r="CJ33" s="606"/>
      <c r="CK33" s="606"/>
      <c r="CL33" s="606"/>
      <c r="CM33" s="606"/>
      <c r="CN33" s="606"/>
      <c r="CO33" s="606"/>
      <c r="CP33" s="606"/>
      <c r="CQ33" s="607"/>
      <c r="CR33" s="608">
        <v>3434292</v>
      </c>
      <c r="CS33" s="621"/>
      <c r="CT33" s="621"/>
      <c r="CU33" s="621"/>
      <c r="CV33" s="621"/>
      <c r="CW33" s="621"/>
      <c r="CX33" s="621"/>
      <c r="CY33" s="622"/>
      <c r="CZ33" s="611">
        <v>44.6</v>
      </c>
      <c r="DA33" s="623"/>
      <c r="DB33" s="623"/>
      <c r="DC33" s="624"/>
      <c r="DD33" s="614">
        <v>2632984</v>
      </c>
      <c r="DE33" s="621"/>
      <c r="DF33" s="621"/>
      <c r="DG33" s="621"/>
      <c r="DH33" s="621"/>
      <c r="DI33" s="621"/>
      <c r="DJ33" s="621"/>
      <c r="DK33" s="622"/>
      <c r="DL33" s="614">
        <v>1845799</v>
      </c>
      <c r="DM33" s="621"/>
      <c r="DN33" s="621"/>
      <c r="DO33" s="621"/>
      <c r="DP33" s="621"/>
      <c r="DQ33" s="621"/>
      <c r="DR33" s="621"/>
      <c r="DS33" s="621"/>
      <c r="DT33" s="621"/>
      <c r="DU33" s="621"/>
      <c r="DV33" s="622"/>
      <c r="DW33" s="611">
        <v>42.6</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171574</v>
      </c>
      <c r="S34" s="609"/>
      <c r="T34" s="609"/>
      <c r="U34" s="609"/>
      <c r="V34" s="609"/>
      <c r="W34" s="609"/>
      <c r="X34" s="609"/>
      <c r="Y34" s="610"/>
      <c r="Z34" s="646">
        <v>2.1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919403</v>
      </c>
      <c r="CS34" s="609"/>
      <c r="CT34" s="609"/>
      <c r="CU34" s="609"/>
      <c r="CV34" s="609"/>
      <c r="CW34" s="609"/>
      <c r="CX34" s="609"/>
      <c r="CY34" s="610"/>
      <c r="CZ34" s="611">
        <v>12</v>
      </c>
      <c r="DA34" s="623"/>
      <c r="DB34" s="623"/>
      <c r="DC34" s="624"/>
      <c r="DD34" s="614">
        <v>652283</v>
      </c>
      <c r="DE34" s="609"/>
      <c r="DF34" s="609"/>
      <c r="DG34" s="609"/>
      <c r="DH34" s="609"/>
      <c r="DI34" s="609"/>
      <c r="DJ34" s="609"/>
      <c r="DK34" s="610"/>
      <c r="DL34" s="614">
        <v>540782</v>
      </c>
      <c r="DM34" s="609"/>
      <c r="DN34" s="609"/>
      <c r="DO34" s="609"/>
      <c r="DP34" s="609"/>
      <c r="DQ34" s="609"/>
      <c r="DR34" s="609"/>
      <c r="DS34" s="609"/>
      <c r="DT34" s="609"/>
      <c r="DU34" s="609"/>
      <c r="DV34" s="610"/>
      <c r="DW34" s="611">
        <v>12.5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483898</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628552</v>
      </c>
      <c r="CS35" s="621"/>
      <c r="CT35" s="621"/>
      <c r="CU35" s="621"/>
      <c r="CV35" s="621"/>
      <c r="CW35" s="621"/>
      <c r="CX35" s="621"/>
      <c r="CY35" s="622"/>
      <c r="CZ35" s="611">
        <v>8.1999999999999993</v>
      </c>
      <c r="DA35" s="623"/>
      <c r="DB35" s="623"/>
      <c r="DC35" s="624"/>
      <c r="DD35" s="614">
        <v>480199</v>
      </c>
      <c r="DE35" s="621"/>
      <c r="DF35" s="621"/>
      <c r="DG35" s="621"/>
      <c r="DH35" s="621"/>
      <c r="DI35" s="621"/>
      <c r="DJ35" s="621"/>
      <c r="DK35" s="622"/>
      <c r="DL35" s="614">
        <v>436860</v>
      </c>
      <c r="DM35" s="621"/>
      <c r="DN35" s="621"/>
      <c r="DO35" s="621"/>
      <c r="DP35" s="621"/>
      <c r="DQ35" s="621"/>
      <c r="DR35" s="621"/>
      <c r="DS35" s="621"/>
      <c r="DT35" s="621"/>
      <c r="DU35" s="621"/>
      <c r="DV35" s="622"/>
      <c r="DW35" s="611">
        <v>10.1</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362424</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736213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23275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1335554</v>
      </c>
      <c r="CS36" s="609"/>
      <c r="CT36" s="609"/>
      <c r="CU36" s="609"/>
      <c r="CV36" s="609"/>
      <c r="CW36" s="609"/>
      <c r="CX36" s="609"/>
      <c r="CY36" s="610"/>
      <c r="CZ36" s="611">
        <v>17.399999999999999</v>
      </c>
      <c r="DA36" s="623"/>
      <c r="DB36" s="623"/>
      <c r="DC36" s="624"/>
      <c r="DD36" s="614">
        <v>1066051</v>
      </c>
      <c r="DE36" s="609"/>
      <c r="DF36" s="609"/>
      <c r="DG36" s="609"/>
      <c r="DH36" s="609"/>
      <c r="DI36" s="609"/>
      <c r="DJ36" s="609"/>
      <c r="DK36" s="610"/>
      <c r="DL36" s="614">
        <v>712781</v>
      </c>
      <c r="DM36" s="609"/>
      <c r="DN36" s="609"/>
      <c r="DO36" s="609"/>
      <c r="DP36" s="609"/>
      <c r="DQ36" s="609"/>
      <c r="DR36" s="609"/>
      <c r="DS36" s="609"/>
      <c r="DT36" s="609"/>
      <c r="DU36" s="609"/>
      <c r="DV36" s="610"/>
      <c r="DW36" s="611">
        <v>16.5</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140784</v>
      </c>
      <c r="S37" s="609"/>
      <c r="T37" s="609"/>
      <c r="U37" s="609"/>
      <c r="V37" s="609"/>
      <c r="W37" s="609"/>
      <c r="X37" s="609"/>
      <c r="Y37" s="610"/>
      <c r="Z37" s="646">
        <v>1.7</v>
      </c>
      <c r="AA37" s="646"/>
      <c r="AB37" s="646"/>
      <c r="AC37" s="646"/>
      <c r="AD37" s="647">
        <v>460</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234269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23275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430935</v>
      </c>
      <c r="CS37" s="621"/>
      <c r="CT37" s="621"/>
      <c r="CU37" s="621"/>
      <c r="CV37" s="621"/>
      <c r="CW37" s="621"/>
      <c r="CX37" s="621"/>
      <c r="CY37" s="622"/>
      <c r="CZ37" s="611">
        <v>5.6</v>
      </c>
      <c r="DA37" s="623"/>
      <c r="DB37" s="623"/>
      <c r="DC37" s="624"/>
      <c r="DD37" s="614">
        <v>424858</v>
      </c>
      <c r="DE37" s="621"/>
      <c r="DF37" s="621"/>
      <c r="DG37" s="621"/>
      <c r="DH37" s="621"/>
      <c r="DI37" s="621"/>
      <c r="DJ37" s="621"/>
      <c r="DK37" s="622"/>
      <c r="DL37" s="614">
        <v>419074</v>
      </c>
      <c r="DM37" s="621"/>
      <c r="DN37" s="621"/>
      <c r="DO37" s="621"/>
      <c r="DP37" s="621"/>
      <c r="DQ37" s="621"/>
      <c r="DR37" s="621"/>
      <c r="DS37" s="621"/>
      <c r="DT37" s="621"/>
      <c r="DU37" s="621"/>
      <c r="DV37" s="622"/>
      <c r="DW37" s="611">
        <v>9.6999999999999993</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321600</v>
      </c>
      <c r="S38" s="609"/>
      <c r="T38" s="609"/>
      <c r="U38" s="609"/>
      <c r="V38" s="609"/>
      <c r="W38" s="609"/>
      <c r="X38" s="609"/>
      <c r="Y38" s="610"/>
      <c r="Z38" s="646">
        <v>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177067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826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440705</v>
      </c>
      <c r="CS38" s="609"/>
      <c r="CT38" s="609"/>
      <c r="CU38" s="609"/>
      <c r="CV38" s="609"/>
      <c r="CW38" s="609"/>
      <c r="CX38" s="609"/>
      <c r="CY38" s="610"/>
      <c r="CZ38" s="611">
        <v>5.7</v>
      </c>
      <c r="DA38" s="623"/>
      <c r="DB38" s="623"/>
      <c r="DC38" s="624"/>
      <c r="DD38" s="614">
        <v>383014</v>
      </c>
      <c r="DE38" s="609"/>
      <c r="DF38" s="609"/>
      <c r="DG38" s="609"/>
      <c r="DH38" s="609"/>
      <c r="DI38" s="609"/>
      <c r="DJ38" s="609"/>
      <c r="DK38" s="610"/>
      <c r="DL38" s="614">
        <v>155376</v>
      </c>
      <c r="DM38" s="609"/>
      <c r="DN38" s="609"/>
      <c r="DO38" s="609"/>
      <c r="DP38" s="609"/>
      <c r="DQ38" s="609"/>
      <c r="DR38" s="609"/>
      <c r="DS38" s="609"/>
      <c r="DT38" s="609"/>
      <c r="DU38" s="609"/>
      <c r="DV38" s="610"/>
      <c r="DW38" s="611">
        <v>3.6</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32304</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1204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54778</v>
      </c>
      <c r="CS39" s="621"/>
      <c r="CT39" s="621"/>
      <c r="CU39" s="621"/>
      <c r="CV39" s="621"/>
      <c r="CW39" s="621"/>
      <c r="CX39" s="621"/>
      <c r="CY39" s="622"/>
      <c r="CZ39" s="611">
        <v>0.7</v>
      </c>
      <c r="DA39" s="623"/>
      <c r="DB39" s="623"/>
      <c r="DC39" s="624"/>
      <c r="DD39" s="614">
        <v>51437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28935</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55300</v>
      </c>
      <c r="CS40" s="609"/>
      <c r="CT40" s="609"/>
      <c r="CU40" s="609"/>
      <c r="CV40" s="609"/>
      <c r="CW40" s="609"/>
      <c r="CX40" s="609"/>
      <c r="CY40" s="610"/>
      <c r="CZ40" s="611">
        <v>0.7</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8074350</v>
      </c>
      <c r="S41" s="633"/>
      <c r="T41" s="633"/>
      <c r="U41" s="633"/>
      <c r="V41" s="633"/>
      <c r="W41" s="633"/>
      <c r="X41" s="633"/>
      <c r="Y41" s="636"/>
      <c r="Z41" s="637">
        <v>100</v>
      </c>
      <c r="AA41" s="637"/>
      <c r="AB41" s="637"/>
      <c r="AC41" s="637"/>
      <c r="AD41" s="638">
        <v>4321925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92409</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171229</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400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1308911</v>
      </c>
      <c r="CS42" s="621"/>
      <c r="CT42" s="621"/>
      <c r="CU42" s="621"/>
      <c r="CV42" s="621"/>
      <c r="CW42" s="621"/>
      <c r="CX42" s="621"/>
      <c r="CY42" s="622"/>
      <c r="CZ42" s="611">
        <v>17</v>
      </c>
      <c r="DA42" s="623"/>
      <c r="DB42" s="623"/>
      <c r="DC42" s="624"/>
      <c r="DD42" s="614">
        <v>262912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38127</v>
      </c>
      <c r="CS43" s="621"/>
      <c r="CT43" s="621"/>
      <c r="CU43" s="621"/>
      <c r="CV43" s="621"/>
      <c r="CW43" s="621"/>
      <c r="CX43" s="621"/>
      <c r="CY43" s="622"/>
      <c r="CZ43" s="611">
        <v>0.5</v>
      </c>
      <c r="DA43" s="623"/>
      <c r="DB43" s="623"/>
      <c r="DC43" s="624"/>
      <c r="DD43" s="614">
        <v>38127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471993</v>
      </c>
      <c r="CS44" s="609"/>
      <c r="CT44" s="609"/>
      <c r="CU44" s="609"/>
      <c r="CV44" s="609"/>
      <c r="CW44" s="609"/>
      <c r="CX44" s="609"/>
      <c r="CY44" s="610"/>
      <c r="CZ44" s="611">
        <v>6.1</v>
      </c>
      <c r="DA44" s="612"/>
      <c r="DB44" s="612"/>
      <c r="DC44" s="613"/>
      <c r="DD44" s="614">
        <v>56372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231949</v>
      </c>
      <c r="CS45" s="621"/>
      <c r="CT45" s="621"/>
      <c r="CU45" s="621"/>
      <c r="CV45" s="621"/>
      <c r="CW45" s="621"/>
      <c r="CX45" s="621"/>
      <c r="CY45" s="622"/>
      <c r="CZ45" s="611">
        <v>3</v>
      </c>
      <c r="DA45" s="623"/>
      <c r="DB45" s="623"/>
      <c r="DC45" s="624"/>
      <c r="DD45" s="614">
        <v>18659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182680</v>
      </c>
      <c r="CS46" s="609"/>
      <c r="CT46" s="609"/>
      <c r="CU46" s="609"/>
      <c r="CV46" s="609"/>
      <c r="CW46" s="609"/>
      <c r="CX46" s="609"/>
      <c r="CY46" s="610"/>
      <c r="CZ46" s="611">
        <v>2.4</v>
      </c>
      <c r="DA46" s="612"/>
      <c r="DB46" s="612"/>
      <c r="DC46" s="613"/>
      <c r="DD46" s="614">
        <v>32849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836918</v>
      </c>
      <c r="CS47" s="621"/>
      <c r="CT47" s="621"/>
      <c r="CU47" s="621"/>
      <c r="CV47" s="621"/>
      <c r="CW47" s="621"/>
      <c r="CX47" s="621"/>
      <c r="CY47" s="622"/>
      <c r="CZ47" s="611">
        <v>10.9</v>
      </c>
      <c r="DA47" s="623"/>
      <c r="DB47" s="623"/>
      <c r="DC47" s="624"/>
      <c r="DD47" s="614">
        <v>206540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7693386</v>
      </c>
      <c r="CS49" s="593"/>
      <c r="CT49" s="593"/>
      <c r="CU49" s="593"/>
      <c r="CV49" s="593"/>
      <c r="CW49" s="593"/>
      <c r="CX49" s="593"/>
      <c r="CY49" s="594"/>
      <c r="CZ49" s="595">
        <v>100</v>
      </c>
      <c r="DA49" s="596"/>
      <c r="DB49" s="596"/>
      <c r="DC49" s="597"/>
      <c r="DD49" s="598">
        <v>5376951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KXGpHvHLqEqJp5AcheAIlWYPAIySkW4Z7nPfXq2si6DCuqEQhluk15URCgAiXv1+jZP7PAnN/IqIxi83BVLLA==" saltValue="rj/0Bh3MzUy1i4xoy7Ds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8074</v>
      </c>
      <c r="R7" s="1090"/>
      <c r="S7" s="1090"/>
      <c r="T7" s="1090"/>
      <c r="U7" s="1090"/>
      <c r="V7" s="1090">
        <v>7693</v>
      </c>
      <c r="W7" s="1090"/>
      <c r="X7" s="1090"/>
      <c r="Y7" s="1090"/>
      <c r="Z7" s="1090"/>
      <c r="AA7" s="1090">
        <v>381</v>
      </c>
      <c r="AB7" s="1090"/>
      <c r="AC7" s="1090"/>
      <c r="AD7" s="1090"/>
      <c r="AE7" s="1091"/>
      <c r="AF7" s="1092">
        <v>258</v>
      </c>
      <c r="AG7" s="1093"/>
      <c r="AH7" s="1093"/>
      <c r="AI7" s="1093"/>
      <c r="AJ7" s="1094"/>
      <c r="AK7" s="1095">
        <v>484</v>
      </c>
      <c r="AL7" s="1096"/>
      <c r="AM7" s="1096"/>
      <c r="AN7" s="1096"/>
      <c r="AO7" s="1096"/>
      <c r="AP7" s="1096">
        <v>9322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572</v>
      </c>
      <c r="BS7" s="1086" t="s">
        <v>566</v>
      </c>
      <c r="BT7" s="1087"/>
      <c r="BU7" s="1087"/>
      <c r="BV7" s="1087"/>
      <c r="BW7" s="1087"/>
      <c r="BX7" s="1087"/>
      <c r="BY7" s="1087"/>
      <c r="BZ7" s="1087"/>
      <c r="CA7" s="1087"/>
      <c r="CB7" s="1087"/>
      <c r="CC7" s="1087"/>
      <c r="CD7" s="1087"/>
      <c r="CE7" s="1087"/>
      <c r="CF7" s="1087"/>
      <c r="CG7" s="1099"/>
      <c r="CH7" s="1083">
        <v>-21</v>
      </c>
      <c r="CI7" s="1084"/>
      <c r="CJ7" s="1084"/>
      <c r="CK7" s="1084"/>
      <c r="CL7" s="1085"/>
      <c r="CM7" s="1083">
        <v>-134</v>
      </c>
      <c r="CN7" s="1084"/>
      <c r="CO7" s="1084"/>
      <c r="CP7" s="1084"/>
      <c r="CQ7" s="1085"/>
      <c r="CR7" s="1083">
        <v>92</v>
      </c>
      <c r="CS7" s="1084"/>
      <c r="CT7" s="1084"/>
      <c r="CU7" s="1084"/>
      <c r="CV7" s="1085"/>
      <c r="CW7" s="1083" t="s">
        <v>489</v>
      </c>
      <c r="CX7" s="1084"/>
      <c r="CY7" s="1084"/>
      <c r="CZ7" s="1084"/>
      <c r="DA7" s="1085"/>
      <c r="DB7" s="1083" t="s">
        <v>489</v>
      </c>
      <c r="DC7" s="1084"/>
      <c r="DD7" s="1084"/>
      <c r="DE7" s="1084"/>
      <c r="DF7" s="1085"/>
      <c r="DG7" s="1083" t="s">
        <v>489</v>
      </c>
      <c r="DH7" s="1084"/>
      <c r="DI7" s="1084"/>
      <c r="DJ7" s="1084"/>
      <c r="DK7" s="1085"/>
      <c r="DL7" s="1083">
        <v>90</v>
      </c>
      <c r="DM7" s="1084"/>
      <c r="DN7" s="1084"/>
      <c r="DO7" s="1084"/>
      <c r="DP7" s="1085"/>
      <c r="DQ7" s="1083">
        <v>81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572</v>
      </c>
      <c r="BS8" s="979" t="s">
        <v>567</v>
      </c>
      <c r="BT8" s="980"/>
      <c r="BU8" s="980"/>
      <c r="BV8" s="980"/>
      <c r="BW8" s="980"/>
      <c r="BX8" s="980"/>
      <c r="BY8" s="980"/>
      <c r="BZ8" s="980"/>
      <c r="CA8" s="980"/>
      <c r="CB8" s="980"/>
      <c r="CC8" s="980"/>
      <c r="CD8" s="980"/>
      <c r="CE8" s="980"/>
      <c r="CF8" s="980"/>
      <c r="CG8" s="1001"/>
      <c r="CH8" s="976">
        <v>2</v>
      </c>
      <c r="CI8" s="977"/>
      <c r="CJ8" s="977"/>
      <c r="CK8" s="977"/>
      <c r="CL8" s="978"/>
      <c r="CM8" s="976">
        <v>14</v>
      </c>
      <c r="CN8" s="977"/>
      <c r="CO8" s="977"/>
      <c r="CP8" s="977"/>
      <c r="CQ8" s="978"/>
      <c r="CR8" s="976">
        <v>5</v>
      </c>
      <c r="CS8" s="977"/>
      <c r="CT8" s="977"/>
      <c r="CU8" s="977"/>
      <c r="CV8" s="978"/>
      <c r="CW8" s="976" t="s">
        <v>489</v>
      </c>
      <c r="CX8" s="977"/>
      <c r="CY8" s="977"/>
      <c r="CZ8" s="977"/>
      <c r="DA8" s="978"/>
      <c r="DB8" s="976" t="s">
        <v>489</v>
      </c>
      <c r="DC8" s="977"/>
      <c r="DD8" s="977"/>
      <c r="DE8" s="977"/>
      <c r="DF8" s="978"/>
      <c r="DG8" s="976">
        <v>25</v>
      </c>
      <c r="DH8" s="977"/>
      <c r="DI8" s="977"/>
      <c r="DJ8" s="977"/>
      <c r="DK8" s="978"/>
      <c r="DL8" s="976" t="s">
        <v>489</v>
      </c>
      <c r="DM8" s="977"/>
      <c r="DN8" s="977"/>
      <c r="DO8" s="977"/>
      <c r="DP8" s="978"/>
      <c r="DQ8" s="976" t="s">
        <v>489</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568</v>
      </c>
      <c r="BT9" s="980"/>
      <c r="BU9" s="980"/>
      <c r="BV9" s="980"/>
      <c r="BW9" s="980"/>
      <c r="BX9" s="980"/>
      <c r="BY9" s="980"/>
      <c r="BZ9" s="980"/>
      <c r="CA9" s="980"/>
      <c r="CB9" s="980"/>
      <c r="CC9" s="980"/>
      <c r="CD9" s="980"/>
      <c r="CE9" s="980"/>
      <c r="CF9" s="980"/>
      <c r="CG9" s="1001"/>
      <c r="CH9" s="976">
        <v>5</v>
      </c>
      <c r="CI9" s="977"/>
      <c r="CJ9" s="977"/>
      <c r="CK9" s="977"/>
      <c r="CL9" s="978"/>
      <c r="CM9" s="976">
        <v>17</v>
      </c>
      <c r="CN9" s="977"/>
      <c r="CO9" s="977"/>
      <c r="CP9" s="977"/>
      <c r="CQ9" s="978"/>
      <c r="CR9" s="976">
        <v>19</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569</v>
      </c>
      <c r="BT10" s="980"/>
      <c r="BU10" s="980"/>
      <c r="BV10" s="980"/>
      <c r="BW10" s="980"/>
      <c r="BX10" s="980"/>
      <c r="BY10" s="980"/>
      <c r="BZ10" s="980"/>
      <c r="CA10" s="980"/>
      <c r="CB10" s="980"/>
      <c r="CC10" s="980"/>
      <c r="CD10" s="980"/>
      <c r="CE10" s="980"/>
      <c r="CF10" s="980"/>
      <c r="CG10" s="1001"/>
      <c r="CH10" s="976">
        <v>0</v>
      </c>
      <c r="CI10" s="977"/>
      <c r="CJ10" s="977"/>
      <c r="CK10" s="977"/>
      <c r="CL10" s="978"/>
      <c r="CM10" s="976">
        <v>26</v>
      </c>
      <c r="CN10" s="977"/>
      <c r="CO10" s="977"/>
      <c r="CP10" s="977"/>
      <c r="CQ10" s="978"/>
      <c r="CR10" s="976">
        <v>4</v>
      </c>
      <c r="CS10" s="977"/>
      <c r="CT10" s="977"/>
      <c r="CU10" s="977"/>
      <c r="CV10" s="978"/>
      <c r="CW10" s="976" t="s">
        <v>489</v>
      </c>
      <c r="CX10" s="977"/>
      <c r="CY10" s="977"/>
      <c r="CZ10" s="977"/>
      <c r="DA10" s="978"/>
      <c r="DB10" s="976" t="s">
        <v>489</v>
      </c>
      <c r="DC10" s="977"/>
      <c r="DD10" s="977"/>
      <c r="DE10" s="977"/>
      <c r="DF10" s="978"/>
      <c r="DG10" s="976" t="s">
        <v>489</v>
      </c>
      <c r="DH10" s="977"/>
      <c r="DI10" s="977"/>
      <c r="DJ10" s="977"/>
      <c r="DK10" s="978"/>
      <c r="DL10" s="976" t="s">
        <v>489</v>
      </c>
      <c r="DM10" s="977"/>
      <c r="DN10" s="977"/>
      <c r="DO10" s="977"/>
      <c r="DP10" s="978"/>
      <c r="DQ10" s="976" t="s">
        <v>489</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570</v>
      </c>
      <c r="BT11" s="980"/>
      <c r="BU11" s="980"/>
      <c r="BV11" s="980"/>
      <c r="BW11" s="980"/>
      <c r="BX11" s="980"/>
      <c r="BY11" s="980"/>
      <c r="BZ11" s="980"/>
      <c r="CA11" s="980"/>
      <c r="CB11" s="980"/>
      <c r="CC11" s="980"/>
      <c r="CD11" s="980"/>
      <c r="CE11" s="980"/>
      <c r="CF11" s="980"/>
      <c r="CG11" s="1001"/>
      <c r="CH11" s="976">
        <v>-1</v>
      </c>
      <c r="CI11" s="977"/>
      <c r="CJ11" s="977"/>
      <c r="CK11" s="977"/>
      <c r="CL11" s="978"/>
      <c r="CM11" s="976">
        <v>-18</v>
      </c>
      <c r="CN11" s="977"/>
      <c r="CO11" s="977"/>
      <c r="CP11" s="977"/>
      <c r="CQ11" s="978"/>
      <c r="CR11" s="976">
        <v>2</v>
      </c>
      <c r="CS11" s="977"/>
      <c r="CT11" s="977"/>
      <c r="CU11" s="977"/>
      <c r="CV11" s="978"/>
      <c r="CW11" s="976" t="s">
        <v>489</v>
      </c>
      <c r="CX11" s="977"/>
      <c r="CY11" s="977"/>
      <c r="CZ11" s="977"/>
      <c r="DA11" s="978"/>
      <c r="DB11" s="976" t="s">
        <v>489</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573</v>
      </c>
      <c r="BT12" s="980"/>
      <c r="BU12" s="980"/>
      <c r="BV12" s="980"/>
      <c r="BW12" s="980"/>
      <c r="BX12" s="980"/>
      <c r="BY12" s="980"/>
      <c r="BZ12" s="980"/>
      <c r="CA12" s="980"/>
      <c r="CB12" s="980"/>
      <c r="CC12" s="980"/>
      <c r="CD12" s="980"/>
      <c r="CE12" s="980"/>
      <c r="CF12" s="980"/>
      <c r="CG12" s="1001"/>
      <c r="CH12" s="976">
        <v>13</v>
      </c>
      <c r="CI12" s="977"/>
      <c r="CJ12" s="977"/>
      <c r="CK12" s="977"/>
      <c r="CL12" s="978"/>
      <c r="CM12" s="976">
        <v>23</v>
      </c>
      <c r="CN12" s="977"/>
      <c r="CO12" s="977"/>
      <c r="CP12" s="977"/>
      <c r="CQ12" s="978"/>
      <c r="CR12" s="976">
        <v>26</v>
      </c>
      <c r="CS12" s="977"/>
      <c r="CT12" s="977"/>
      <c r="CU12" s="977"/>
      <c r="CV12" s="978"/>
      <c r="CW12" s="976">
        <v>0</v>
      </c>
      <c r="CX12" s="977"/>
      <c r="CY12" s="977"/>
      <c r="CZ12" s="977"/>
      <c r="DA12" s="978"/>
      <c r="DB12" s="976" t="s">
        <v>489</v>
      </c>
      <c r="DC12" s="977"/>
      <c r="DD12" s="977"/>
      <c r="DE12" s="977"/>
      <c r="DF12" s="978"/>
      <c r="DG12" s="976" t="s">
        <v>489</v>
      </c>
      <c r="DH12" s="977"/>
      <c r="DI12" s="977"/>
      <c r="DJ12" s="977"/>
      <c r="DK12" s="978"/>
      <c r="DL12" s="976" t="s">
        <v>489</v>
      </c>
      <c r="DM12" s="977"/>
      <c r="DN12" s="977"/>
      <c r="DO12" s="977"/>
      <c r="DP12" s="978"/>
      <c r="DQ12" s="976" t="s">
        <v>489</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571</v>
      </c>
      <c r="BT13" s="980"/>
      <c r="BU13" s="980"/>
      <c r="BV13" s="980"/>
      <c r="BW13" s="980"/>
      <c r="BX13" s="980"/>
      <c r="BY13" s="980"/>
      <c r="BZ13" s="980"/>
      <c r="CA13" s="980"/>
      <c r="CB13" s="980"/>
      <c r="CC13" s="980"/>
      <c r="CD13" s="980"/>
      <c r="CE13" s="980"/>
      <c r="CF13" s="980"/>
      <c r="CG13" s="1001"/>
      <c r="CH13" s="976">
        <v>1</v>
      </c>
      <c r="CI13" s="977"/>
      <c r="CJ13" s="977"/>
      <c r="CK13" s="977"/>
      <c r="CL13" s="978"/>
      <c r="CM13" s="976">
        <v>75</v>
      </c>
      <c r="CN13" s="977"/>
      <c r="CO13" s="977"/>
      <c r="CP13" s="977"/>
      <c r="CQ13" s="978"/>
      <c r="CR13" s="976">
        <v>2</v>
      </c>
      <c r="CS13" s="977"/>
      <c r="CT13" s="977"/>
      <c r="CU13" s="977"/>
      <c r="CV13" s="978"/>
      <c r="CW13" s="976" t="s">
        <v>489</v>
      </c>
      <c r="CX13" s="977"/>
      <c r="CY13" s="977"/>
      <c r="CZ13" s="977"/>
      <c r="DA13" s="978"/>
      <c r="DB13" s="976" t="s">
        <v>489</v>
      </c>
      <c r="DC13" s="977"/>
      <c r="DD13" s="977"/>
      <c r="DE13" s="977"/>
      <c r="DF13" s="978"/>
      <c r="DG13" s="976" t="s">
        <v>489</v>
      </c>
      <c r="DH13" s="977"/>
      <c r="DI13" s="977"/>
      <c r="DJ13" s="977"/>
      <c r="DK13" s="978"/>
      <c r="DL13" s="976" t="s">
        <v>489</v>
      </c>
      <c r="DM13" s="977"/>
      <c r="DN13" s="977"/>
      <c r="DO13" s="977"/>
      <c r="DP13" s="978"/>
      <c r="DQ13" s="976" t="s">
        <v>489</v>
      </c>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8074</v>
      </c>
      <c r="R23" s="1048"/>
      <c r="S23" s="1048"/>
      <c r="T23" s="1048"/>
      <c r="U23" s="1048"/>
      <c r="V23" s="1048">
        <v>7693</v>
      </c>
      <c r="W23" s="1048"/>
      <c r="X23" s="1048"/>
      <c r="Y23" s="1048"/>
      <c r="Z23" s="1048"/>
      <c r="AA23" s="1048">
        <v>381</v>
      </c>
      <c r="AB23" s="1048"/>
      <c r="AC23" s="1048"/>
      <c r="AD23" s="1048"/>
      <c r="AE23" s="1055"/>
      <c r="AF23" s="1056">
        <v>258</v>
      </c>
      <c r="AG23" s="1048"/>
      <c r="AH23" s="1048"/>
      <c r="AI23" s="1048"/>
      <c r="AJ23" s="1057"/>
      <c r="AK23" s="1058"/>
      <c r="AL23" s="1059"/>
      <c r="AM23" s="1059"/>
      <c r="AN23" s="1059"/>
      <c r="AO23" s="1059"/>
      <c r="AP23" s="1048">
        <v>9322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819</v>
      </c>
      <c r="R28" s="1038"/>
      <c r="S28" s="1038"/>
      <c r="T28" s="1038"/>
      <c r="U28" s="1038"/>
      <c r="V28" s="1038">
        <v>796</v>
      </c>
      <c r="W28" s="1038"/>
      <c r="X28" s="1038"/>
      <c r="Y28" s="1038"/>
      <c r="Z28" s="1038"/>
      <c r="AA28" s="1038">
        <v>23</v>
      </c>
      <c r="AB28" s="1038"/>
      <c r="AC28" s="1038"/>
      <c r="AD28" s="1038"/>
      <c r="AE28" s="1039"/>
      <c r="AF28" s="1040">
        <v>23</v>
      </c>
      <c r="AG28" s="1038"/>
      <c r="AH28" s="1038"/>
      <c r="AI28" s="1038"/>
      <c r="AJ28" s="1041"/>
      <c r="AK28" s="1029">
        <v>102</v>
      </c>
      <c r="AL28" s="1030"/>
      <c r="AM28" s="1030"/>
      <c r="AN28" s="1030"/>
      <c r="AO28" s="1030"/>
      <c r="AP28" s="1030">
        <v>4</v>
      </c>
      <c r="AQ28" s="1030"/>
      <c r="AR28" s="1030"/>
      <c r="AS28" s="1030"/>
      <c r="AT28" s="1030"/>
      <c r="AU28" s="1030">
        <v>1</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897</v>
      </c>
      <c r="R29" s="1026"/>
      <c r="S29" s="1026"/>
      <c r="T29" s="1026"/>
      <c r="U29" s="1026"/>
      <c r="V29" s="1026">
        <v>890</v>
      </c>
      <c r="W29" s="1026"/>
      <c r="X29" s="1026"/>
      <c r="Y29" s="1026"/>
      <c r="Z29" s="1026"/>
      <c r="AA29" s="1026">
        <v>8</v>
      </c>
      <c r="AB29" s="1026"/>
      <c r="AC29" s="1026"/>
      <c r="AD29" s="1026"/>
      <c r="AE29" s="1027"/>
      <c r="AF29" s="1022">
        <v>8</v>
      </c>
      <c r="AG29" s="1023"/>
      <c r="AH29" s="1023"/>
      <c r="AI29" s="1023"/>
      <c r="AJ29" s="1024"/>
      <c r="AK29" s="967">
        <v>133</v>
      </c>
      <c r="AL29" s="958"/>
      <c r="AM29" s="958"/>
      <c r="AN29" s="958"/>
      <c r="AO29" s="958"/>
      <c r="AP29" s="958" t="s">
        <v>489</v>
      </c>
      <c r="AQ29" s="958"/>
      <c r="AR29" s="958"/>
      <c r="AS29" s="958"/>
      <c r="AT29" s="958"/>
      <c r="AU29" s="958" t="s">
        <v>489</v>
      </c>
      <c r="AV29" s="958"/>
      <c r="AW29" s="958"/>
      <c r="AX29" s="958"/>
      <c r="AY29" s="958"/>
      <c r="AZ29" s="1028" t="s">
        <v>489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110</v>
      </c>
      <c r="R30" s="1026"/>
      <c r="S30" s="1026"/>
      <c r="T30" s="1026"/>
      <c r="U30" s="1026"/>
      <c r="V30" s="1026">
        <v>110</v>
      </c>
      <c r="W30" s="1026"/>
      <c r="X30" s="1026"/>
      <c r="Y30" s="1026"/>
      <c r="Z30" s="1026"/>
      <c r="AA30" s="1026">
        <v>0</v>
      </c>
      <c r="AB30" s="1026"/>
      <c r="AC30" s="1026"/>
      <c r="AD30" s="1026"/>
      <c r="AE30" s="1027"/>
      <c r="AF30" s="1022">
        <v>0</v>
      </c>
      <c r="AG30" s="1023"/>
      <c r="AH30" s="1023"/>
      <c r="AI30" s="1023"/>
      <c r="AJ30" s="1024"/>
      <c r="AK30" s="967">
        <v>38</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22</v>
      </c>
      <c r="R31" s="1026"/>
      <c r="S31" s="1026"/>
      <c r="T31" s="1026"/>
      <c r="U31" s="1026"/>
      <c r="V31" s="1026">
        <v>21</v>
      </c>
      <c r="W31" s="1026"/>
      <c r="X31" s="1026"/>
      <c r="Y31" s="1026"/>
      <c r="Z31" s="1026"/>
      <c r="AA31" s="1026">
        <v>0</v>
      </c>
      <c r="AB31" s="1026"/>
      <c r="AC31" s="1026"/>
      <c r="AD31" s="1026"/>
      <c r="AE31" s="1027"/>
      <c r="AF31" s="1022">
        <v>0</v>
      </c>
      <c r="AG31" s="1023"/>
      <c r="AH31" s="1023"/>
      <c r="AI31" s="1023"/>
      <c r="AJ31" s="1024"/>
      <c r="AK31" s="967">
        <v>10</v>
      </c>
      <c r="AL31" s="958"/>
      <c r="AM31" s="958"/>
      <c r="AN31" s="958"/>
      <c r="AO31" s="958"/>
      <c r="AP31" s="958" t="s">
        <v>489</v>
      </c>
      <c r="AQ31" s="958"/>
      <c r="AR31" s="958"/>
      <c r="AS31" s="958"/>
      <c r="AT31" s="958"/>
      <c r="AU31" s="958" t="s">
        <v>489</v>
      </c>
      <c r="AV31" s="958"/>
      <c r="AW31" s="958"/>
      <c r="AX31" s="958"/>
      <c r="AY31" s="958"/>
      <c r="AZ31" s="1028" t="s">
        <v>489</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318</v>
      </c>
      <c r="R32" s="1026"/>
      <c r="S32" s="1026"/>
      <c r="T32" s="1026"/>
      <c r="U32" s="1026"/>
      <c r="V32" s="1026">
        <v>318</v>
      </c>
      <c r="W32" s="1026"/>
      <c r="X32" s="1026"/>
      <c r="Y32" s="1026"/>
      <c r="Z32" s="1026"/>
      <c r="AA32" s="1026">
        <v>0</v>
      </c>
      <c r="AB32" s="1026"/>
      <c r="AC32" s="1026"/>
      <c r="AD32" s="1026"/>
      <c r="AE32" s="1027"/>
      <c r="AF32" s="1022">
        <v>0</v>
      </c>
      <c r="AG32" s="1023"/>
      <c r="AH32" s="1023"/>
      <c r="AI32" s="1023"/>
      <c r="AJ32" s="1024"/>
      <c r="AK32" s="967">
        <v>167</v>
      </c>
      <c r="AL32" s="958"/>
      <c r="AM32" s="958"/>
      <c r="AN32" s="958"/>
      <c r="AO32" s="958"/>
      <c r="AP32" s="958">
        <v>213</v>
      </c>
      <c r="AQ32" s="958"/>
      <c r="AR32" s="958"/>
      <c r="AS32" s="958"/>
      <c r="AT32" s="958"/>
      <c r="AU32" s="958">
        <v>104</v>
      </c>
      <c r="AV32" s="958"/>
      <c r="AW32" s="958"/>
      <c r="AX32" s="958"/>
      <c r="AY32" s="958"/>
      <c r="AZ32" s="1028" t="s">
        <v>489</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219</v>
      </c>
      <c r="R33" s="1026"/>
      <c r="S33" s="1026"/>
      <c r="T33" s="1026"/>
      <c r="U33" s="1026"/>
      <c r="V33" s="1026">
        <v>234</v>
      </c>
      <c r="W33" s="1026"/>
      <c r="X33" s="1026"/>
      <c r="Y33" s="1026"/>
      <c r="Z33" s="1026"/>
      <c r="AA33" s="1026">
        <v>-15</v>
      </c>
      <c r="AB33" s="1026"/>
      <c r="AC33" s="1026"/>
      <c r="AD33" s="1026"/>
      <c r="AE33" s="1027"/>
      <c r="AF33" s="1022">
        <v>334</v>
      </c>
      <c r="AG33" s="1023"/>
      <c r="AH33" s="1023"/>
      <c r="AI33" s="1023"/>
      <c r="AJ33" s="1024"/>
      <c r="AK33" s="967">
        <v>29</v>
      </c>
      <c r="AL33" s="958"/>
      <c r="AM33" s="958"/>
      <c r="AN33" s="958"/>
      <c r="AO33" s="958"/>
      <c r="AP33" s="958">
        <v>571</v>
      </c>
      <c r="AQ33" s="958"/>
      <c r="AR33" s="958"/>
      <c r="AS33" s="958"/>
      <c r="AT33" s="958"/>
      <c r="AU33" s="958">
        <v>285</v>
      </c>
      <c r="AV33" s="958"/>
      <c r="AW33" s="958"/>
      <c r="AX33" s="958"/>
      <c r="AY33" s="958"/>
      <c r="AZ33" s="1028" t="s">
        <v>489</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462</v>
      </c>
      <c r="R34" s="1026"/>
      <c r="S34" s="1026"/>
      <c r="T34" s="1026"/>
      <c r="U34" s="1026"/>
      <c r="V34" s="1026">
        <v>444</v>
      </c>
      <c r="W34" s="1026"/>
      <c r="X34" s="1026"/>
      <c r="Y34" s="1026"/>
      <c r="Z34" s="1026"/>
      <c r="AA34" s="1026">
        <v>18</v>
      </c>
      <c r="AB34" s="1026"/>
      <c r="AC34" s="1026"/>
      <c r="AD34" s="1026"/>
      <c r="AE34" s="1027"/>
      <c r="AF34" s="1022">
        <v>55</v>
      </c>
      <c r="AG34" s="1023"/>
      <c r="AH34" s="1023"/>
      <c r="AI34" s="1023"/>
      <c r="AJ34" s="1024"/>
      <c r="AK34" s="967">
        <v>234</v>
      </c>
      <c r="AL34" s="958"/>
      <c r="AM34" s="958"/>
      <c r="AN34" s="958"/>
      <c r="AO34" s="958"/>
      <c r="AP34" s="958">
        <v>2214</v>
      </c>
      <c r="AQ34" s="958"/>
      <c r="AR34" s="958"/>
      <c r="AS34" s="958"/>
      <c r="AT34" s="958"/>
      <c r="AU34" s="958">
        <v>2206</v>
      </c>
      <c r="AV34" s="958"/>
      <c r="AW34" s="958"/>
      <c r="AX34" s="958"/>
      <c r="AY34" s="958"/>
      <c r="AZ34" s="1028" t="s">
        <v>489</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421</v>
      </c>
      <c r="AG63" s="946"/>
      <c r="AH63" s="946"/>
      <c r="AI63" s="946"/>
      <c r="AJ63" s="1009"/>
      <c r="AK63" s="1010"/>
      <c r="AL63" s="950"/>
      <c r="AM63" s="950"/>
      <c r="AN63" s="950"/>
      <c r="AO63" s="950"/>
      <c r="AP63" s="946">
        <v>3002</v>
      </c>
      <c r="AQ63" s="946"/>
      <c r="AR63" s="946"/>
      <c r="AS63" s="946"/>
      <c r="AT63" s="946"/>
      <c r="AU63" s="946">
        <v>2596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557</v>
      </c>
      <c r="C68" s="973"/>
      <c r="D68" s="973"/>
      <c r="E68" s="973"/>
      <c r="F68" s="973"/>
      <c r="G68" s="973"/>
      <c r="H68" s="973"/>
      <c r="I68" s="973"/>
      <c r="J68" s="973"/>
      <c r="K68" s="973"/>
      <c r="L68" s="973"/>
      <c r="M68" s="973"/>
      <c r="N68" s="973"/>
      <c r="O68" s="973"/>
      <c r="P68" s="974"/>
      <c r="Q68" s="975">
        <v>7671</v>
      </c>
      <c r="R68" s="969"/>
      <c r="S68" s="969"/>
      <c r="T68" s="969"/>
      <c r="U68" s="969"/>
      <c r="V68" s="969">
        <v>7513</v>
      </c>
      <c r="W68" s="969"/>
      <c r="X68" s="969"/>
      <c r="Y68" s="969"/>
      <c r="Z68" s="969"/>
      <c r="AA68" s="969">
        <v>158</v>
      </c>
      <c r="AB68" s="969"/>
      <c r="AC68" s="969"/>
      <c r="AD68" s="969"/>
      <c r="AE68" s="969"/>
      <c r="AF68" s="969">
        <v>158</v>
      </c>
      <c r="AG68" s="969"/>
      <c r="AH68" s="969"/>
      <c r="AI68" s="969"/>
      <c r="AJ68" s="969"/>
      <c r="AK68" s="969">
        <v>80</v>
      </c>
      <c r="AL68" s="969"/>
      <c r="AM68" s="969"/>
      <c r="AN68" s="969"/>
      <c r="AO68" s="969"/>
      <c r="AP68" s="969">
        <v>3611</v>
      </c>
      <c r="AQ68" s="969"/>
      <c r="AR68" s="969"/>
      <c r="AS68" s="969"/>
      <c r="AT68" s="969"/>
      <c r="AU68" s="969">
        <v>148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558</v>
      </c>
      <c r="C69" s="962"/>
      <c r="D69" s="962"/>
      <c r="E69" s="962"/>
      <c r="F69" s="962"/>
      <c r="G69" s="962"/>
      <c r="H69" s="962"/>
      <c r="I69" s="962"/>
      <c r="J69" s="962"/>
      <c r="K69" s="962"/>
      <c r="L69" s="962"/>
      <c r="M69" s="962"/>
      <c r="N69" s="962"/>
      <c r="O69" s="962"/>
      <c r="P69" s="963"/>
      <c r="Q69" s="964">
        <v>18050</v>
      </c>
      <c r="R69" s="958"/>
      <c r="S69" s="958"/>
      <c r="T69" s="958"/>
      <c r="U69" s="958"/>
      <c r="V69" s="958">
        <v>18859</v>
      </c>
      <c r="W69" s="958"/>
      <c r="X69" s="958"/>
      <c r="Y69" s="958"/>
      <c r="Z69" s="958"/>
      <c r="AA69" s="958">
        <v>-809</v>
      </c>
      <c r="AB69" s="958"/>
      <c r="AC69" s="958"/>
      <c r="AD69" s="958"/>
      <c r="AE69" s="958"/>
      <c r="AF69" s="958">
        <v>2596</v>
      </c>
      <c r="AG69" s="958"/>
      <c r="AH69" s="958"/>
      <c r="AI69" s="958"/>
      <c r="AJ69" s="958"/>
      <c r="AK69" s="958" t="s">
        <v>489</v>
      </c>
      <c r="AL69" s="958"/>
      <c r="AM69" s="958"/>
      <c r="AN69" s="958"/>
      <c r="AO69" s="958"/>
      <c r="AP69" s="958">
        <v>14109</v>
      </c>
      <c r="AQ69" s="958"/>
      <c r="AR69" s="958"/>
      <c r="AS69" s="958"/>
      <c r="AT69" s="958"/>
      <c r="AU69" s="958">
        <v>91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559</v>
      </c>
      <c r="C70" s="962"/>
      <c r="D70" s="962"/>
      <c r="E70" s="962"/>
      <c r="F70" s="962"/>
      <c r="G70" s="962"/>
      <c r="H70" s="962"/>
      <c r="I70" s="962"/>
      <c r="J70" s="962"/>
      <c r="K70" s="962"/>
      <c r="L70" s="962"/>
      <c r="M70" s="962"/>
      <c r="N70" s="962"/>
      <c r="O70" s="962"/>
      <c r="P70" s="963"/>
      <c r="Q70" s="964">
        <v>1582</v>
      </c>
      <c r="R70" s="958"/>
      <c r="S70" s="958"/>
      <c r="T70" s="958"/>
      <c r="U70" s="958"/>
      <c r="V70" s="958">
        <v>1522</v>
      </c>
      <c r="W70" s="958"/>
      <c r="X70" s="958"/>
      <c r="Y70" s="958"/>
      <c r="Z70" s="958"/>
      <c r="AA70" s="958">
        <v>60</v>
      </c>
      <c r="AB70" s="958"/>
      <c r="AC70" s="958"/>
      <c r="AD70" s="958"/>
      <c r="AE70" s="958"/>
      <c r="AF70" s="958">
        <v>59</v>
      </c>
      <c r="AG70" s="958"/>
      <c r="AH70" s="958"/>
      <c r="AI70" s="958"/>
      <c r="AJ70" s="958"/>
      <c r="AK70" s="958" t="s">
        <v>489</v>
      </c>
      <c r="AL70" s="958"/>
      <c r="AM70" s="958"/>
      <c r="AN70" s="958"/>
      <c r="AO70" s="958"/>
      <c r="AP70" s="958">
        <v>647</v>
      </c>
      <c r="AQ70" s="958"/>
      <c r="AR70" s="958"/>
      <c r="AS70" s="958"/>
      <c r="AT70" s="958"/>
      <c r="AU70" s="958">
        <v>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560</v>
      </c>
      <c r="C71" s="962"/>
      <c r="D71" s="962"/>
      <c r="E71" s="962"/>
      <c r="F71" s="962"/>
      <c r="G71" s="962"/>
      <c r="H71" s="962"/>
      <c r="I71" s="962"/>
      <c r="J71" s="962"/>
      <c r="K71" s="962"/>
      <c r="L71" s="962"/>
      <c r="M71" s="962"/>
      <c r="N71" s="962"/>
      <c r="O71" s="962"/>
      <c r="P71" s="963"/>
      <c r="Q71" s="964">
        <v>1046</v>
      </c>
      <c r="R71" s="958"/>
      <c r="S71" s="958"/>
      <c r="T71" s="958"/>
      <c r="U71" s="958"/>
      <c r="V71" s="958">
        <v>1043</v>
      </c>
      <c r="W71" s="958"/>
      <c r="X71" s="958"/>
      <c r="Y71" s="958"/>
      <c r="Z71" s="958"/>
      <c r="AA71" s="958">
        <v>3</v>
      </c>
      <c r="AB71" s="958"/>
      <c r="AC71" s="958"/>
      <c r="AD71" s="958"/>
      <c r="AE71" s="958"/>
      <c r="AF71" s="958">
        <v>3</v>
      </c>
      <c r="AG71" s="958"/>
      <c r="AH71" s="958"/>
      <c r="AI71" s="958"/>
      <c r="AJ71" s="958"/>
      <c r="AK71" s="958" t="s">
        <v>489</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561</v>
      </c>
      <c r="C72" s="962"/>
      <c r="D72" s="962"/>
      <c r="E72" s="962"/>
      <c r="F72" s="962"/>
      <c r="G72" s="962"/>
      <c r="H72" s="962"/>
      <c r="I72" s="962"/>
      <c r="J72" s="962"/>
      <c r="K72" s="962"/>
      <c r="L72" s="962"/>
      <c r="M72" s="962"/>
      <c r="N72" s="962"/>
      <c r="O72" s="962"/>
      <c r="P72" s="963"/>
      <c r="Q72" s="964">
        <v>127</v>
      </c>
      <c r="R72" s="958"/>
      <c r="S72" s="958"/>
      <c r="T72" s="958"/>
      <c r="U72" s="958"/>
      <c r="V72" s="958">
        <v>112</v>
      </c>
      <c r="W72" s="958"/>
      <c r="X72" s="958"/>
      <c r="Y72" s="958"/>
      <c r="Z72" s="958"/>
      <c r="AA72" s="958">
        <v>15</v>
      </c>
      <c r="AB72" s="958"/>
      <c r="AC72" s="958"/>
      <c r="AD72" s="958"/>
      <c r="AE72" s="958"/>
      <c r="AF72" s="958">
        <v>15</v>
      </c>
      <c r="AG72" s="958"/>
      <c r="AH72" s="958"/>
      <c r="AI72" s="958"/>
      <c r="AJ72" s="958"/>
      <c r="AK72" s="958">
        <v>48</v>
      </c>
      <c r="AL72" s="958"/>
      <c r="AM72" s="958"/>
      <c r="AN72" s="958"/>
      <c r="AO72" s="958"/>
      <c r="AP72" s="958" t="s">
        <v>489</v>
      </c>
      <c r="AQ72" s="958"/>
      <c r="AR72" s="958"/>
      <c r="AS72" s="958"/>
      <c r="AT72" s="958"/>
      <c r="AU72" s="958" t="s">
        <v>489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562</v>
      </c>
      <c r="C73" s="962"/>
      <c r="D73" s="962"/>
      <c r="E73" s="962"/>
      <c r="F73" s="962"/>
      <c r="G73" s="962"/>
      <c r="H73" s="962"/>
      <c r="I73" s="962"/>
      <c r="J73" s="962"/>
      <c r="K73" s="962"/>
      <c r="L73" s="962"/>
      <c r="M73" s="962"/>
      <c r="N73" s="962"/>
      <c r="O73" s="962"/>
      <c r="P73" s="963"/>
      <c r="Q73" s="964">
        <v>30</v>
      </c>
      <c r="R73" s="958"/>
      <c r="S73" s="958"/>
      <c r="T73" s="958"/>
      <c r="U73" s="958"/>
      <c r="V73" s="958">
        <v>25</v>
      </c>
      <c r="W73" s="958"/>
      <c r="X73" s="958"/>
      <c r="Y73" s="958"/>
      <c r="Z73" s="958"/>
      <c r="AA73" s="958">
        <v>4</v>
      </c>
      <c r="AB73" s="958"/>
      <c r="AC73" s="958"/>
      <c r="AD73" s="958"/>
      <c r="AE73" s="958"/>
      <c r="AF73" s="958">
        <v>4</v>
      </c>
      <c r="AG73" s="958"/>
      <c r="AH73" s="958"/>
      <c r="AI73" s="958"/>
      <c r="AJ73" s="958"/>
      <c r="AK73" s="958">
        <v>8</v>
      </c>
      <c r="AL73" s="958"/>
      <c r="AM73" s="958"/>
      <c r="AN73" s="958"/>
      <c r="AO73" s="958"/>
      <c r="AP73" s="958" t="s">
        <v>489</v>
      </c>
      <c r="AQ73" s="958"/>
      <c r="AR73" s="958"/>
      <c r="AS73" s="958"/>
      <c r="AT73" s="958"/>
      <c r="AU73" s="958" t="s">
        <v>489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563</v>
      </c>
      <c r="C74" s="962"/>
      <c r="D74" s="962"/>
      <c r="E74" s="962"/>
      <c r="F74" s="962"/>
      <c r="G74" s="962"/>
      <c r="H74" s="962"/>
      <c r="I74" s="962"/>
      <c r="J74" s="962"/>
      <c r="K74" s="962"/>
      <c r="L74" s="962"/>
      <c r="M74" s="962"/>
      <c r="N74" s="962"/>
      <c r="O74" s="962"/>
      <c r="P74" s="963"/>
      <c r="Q74" s="964">
        <v>6413</v>
      </c>
      <c r="R74" s="958"/>
      <c r="S74" s="958"/>
      <c r="T74" s="958"/>
      <c r="U74" s="958"/>
      <c r="V74" s="958">
        <v>6154</v>
      </c>
      <c r="W74" s="958"/>
      <c r="X74" s="958"/>
      <c r="Y74" s="958"/>
      <c r="Z74" s="958"/>
      <c r="AA74" s="958">
        <v>259</v>
      </c>
      <c r="AB74" s="958"/>
      <c r="AC74" s="958"/>
      <c r="AD74" s="958"/>
      <c r="AE74" s="958"/>
      <c r="AF74" s="958">
        <v>259</v>
      </c>
      <c r="AG74" s="958"/>
      <c r="AH74" s="958"/>
      <c r="AI74" s="958"/>
      <c r="AJ74" s="958"/>
      <c r="AK74" s="958" t="s">
        <v>489</v>
      </c>
      <c r="AL74" s="958"/>
      <c r="AM74" s="958"/>
      <c r="AN74" s="958"/>
      <c r="AO74" s="958"/>
      <c r="AP74" s="958" t="s">
        <v>489</v>
      </c>
      <c r="AQ74" s="958"/>
      <c r="AR74" s="958"/>
      <c r="AS74" s="958"/>
      <c r="AT74" s="958"/>
      <c r="AU74" s="958" t="s">
        <v>489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564</v>
      </c>
      <c r="C75" s="962"/>
      <c r="D75" s="962"/>
      <c r="E75" s="962"/>
      <c r="F75" s="962"/>
      <c r="G75" s="962"/>
      <c r="H75" s="962"/>
      <c r="I75" s="962"/>
      <c r="J75" s="962"/>
      <c r="K75" s="962"/>
      <c r="L75" s="962"/>
      <c r="M75" s="962"/>
      <c r="N75" s="962"/>
      <c r="O75" s="962"/>
      <c r="P75" s="963"/>
      <c r="Q75" s="965">
        <v>335</v>
      </c>
      <c r="R75" s="966"/>
      <c r="S75" s="966"/>
      <c r="T75" s="966"/>
      <c r="U75" s="967"/>
      <c r="V75" s="968">
        <v>181</v>
      </c>
      <c r="W75" s="966"/>
      <c r="X75" s="966"/>
      <c r="Y75" s="966"/>
      <c r="Z75" s="967"/>
      <c r="AA75" s="968">
        <v>154</v>
      </c>
      <c r="AB75" s="966"/>
      <c r="AC75" s="966"/>
      <c r="AD75" s="966"/>
      <c r="AE75" s="967"/>
      <c r="AF75" s="968">
        <v>154</v>
      </c>
      <c r="AG75" s="966"/>
      <c r="AH75" s="966"/>
      <c r="AI75" s="966"/>
      <c r="AJ75" s="967"/>
      <c r="AK75" s="968">
        <v>162</v>
      </c>
      <c r="AL75" s="966"/>
      <c r="AM75" s="966"/>
      <c r="AN75" s="966"/>
      <c r="AO75" s="967"/>
      <c r="AP75" s="968" t="s">
        <v>489</v>
      </c>
      <c r="AQ75" s="966"/>
      <c r="AR75" s="966"/>
      <c r="AS75" s="966"/>
      <c r="AT75" s="967"/>
      <c r="AU75" s="968" t="s">
        <v>489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565</v>
      </c>
      <c r="C76" s="962"/>
      <c r="D76" s="962"/>
      <c r="E76" s="962"/>
      <c r="F76" s="962"/>
      <c r="G76" s="962"/>
      <c r="H76" s="962"/>
      <c r="I76" s="962"/>
      <c r="J76" s="962"/>
      <c r="K76" s="962"/>
      <c r="L76" s="962"/>
      <c r="M76" s="962"/>
      <c r="N76" s="962"/>
      <c r="O76" s="962"/>
      <c r="P76" s="963"/>
      <c r="Q76" s="965">
        <v>166278</v>
      </c>
      <c r="R76" s="966"/>
      <c r="S76" s="966"/>
      <c r="T76" s="966"/>
      <c r="U76" s="967"/>
      <c r="V76" s="968">
        <v>162373</v>
      </c>
      <c r="W76" s="966"/>
      <c r="X76" s="966"/>
      <c r="Y76" s="966"/>
      <c r="Z76" s="967"/>
      <c r="AA76" s="968">
        <v>3905</v>
      </c>
      <c r="AB76" s="966"/>
      <c r="AC76" s="966"/>
      <c r="AD76" s="966"/>
      <c r="AE76" s="967"/>
      <c r="AF76" s="968">
        <v>3905</v>
      </c>
      <c r="AG76" s="966"/>
      <c r="AH76" s="966"/>
      <c r="AI76" s="966"/>
      <c r="AJ76" s="967"/>
      <c r="AK76" s="968">
        <v>1502</v>
      </c>
      <c r="AL76" s="966"/>
      <c r="AM76" s="966"/>
      <c r="AN76" s="966"/>
      <c r="AO76" s="967"/>
      <c r="AP76" s="968" t="s">
        <v>489</v>
      </c>
      <c r="AQ76" s="966"/>
      <c r="AR76" s="966"/>
      <c r="AS76" s="966"/>
      <c r="AT76" s="967"/>
      <c r="AU76" s="968" t="s">
        <v>489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7153</v>
      </c>
      <c r="AG88" s="946"/>
      <c r="AH88" s="946"/>
      <c r="AI88" s="946"/>
      <c r="AJ88" s="946"/>
      <c r="AK88" s="950"/>
      <c r="AL88" s="950"/>
      <c r="AM88" s="950"/>
      <c r="AN88" s="950"/>
      <c r="AO88" s="950"/>
      <c r="AP88" s="946">
        <v>18367</v>
      </c>
      <c r="AQ88" s="946"/>
      <c r="AR88" s="946"/>
      <c r="AS88" s="946"/>
      <c r="AT88" s="946"/>
      <c r="AU88" s="946">
        <v>242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149</v>
      </c>
      <c r="CS102" s="940"/>
      <c r="CT102" s="940"/>
      <c r="CU102" s="940"/>
      <c r="CV102" s="941"/>
      <c r="CW102" s="939">
        <v>0</v>
      </c>
      <c r="CX102" s="940"/>
      <c r="CY102" s="940"/>
      <c r="CZ102" s="940"/>
      <c r="DA102" s="941"/>
      <c r="DB102" s="939" t="s">
        <v>489</v>
      </c>
      <c r="DC102" s="940"/>
      <c r="DD102" s="940"/>
      <c r="DE102" s="940"/>
      <c r="DF102" s="941"/>
      <c r="DG102" s="939">
        <v>25</v>
      </c>
      <c r="DH102" s="940"/>
      <c r="DI102" s="940"/>
      <c r="DJ102" s="940"/>
      <c r="DK102" s="941"/>
      <c r="DL102" s="939">
        <v>90</v>
      </c>
      <c r="DM102" s="940"/>
      <c r="DN102" s="940"/>
      <c r="DO102" s="940"/>
      <c r="DP102" s="941"/>
      <c r="DQ102" s="939">
        <v>81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925234</v>
      </c>
      <c r="AB110" s="876"/>
      <c r="AC110" s="876"/>
      <c r="AD110" s="876"/>
      <c r="AE110" s="877"/>
      <c r="AF110" s="878">
        <v>1003254</v>
      </c>
      <c r="AG110" s="876"/>
      <c r="AH110" s="876"/>
      <c r="AI110" s="876"/>
      <c r="AJ110" s="877"/>
      <c r="AK110" s="878">
        <v>1181778</v>
      </c>
      <c r="AL110" s="876"/>
      <c r="AM110" s="876"/>
      <c r="AN110" s="876"/>
      <c r="AO110" s="877"/>
      <c r="AP110" s="879">
        <v>34.700000000000003</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10435422</v>
      </c>
      <c r="BR110" s="829"/>
      <c r="BS110" s="829"/>
      <c r="BT110" s="829"/>
      <c r="BU110" s="829"/>
      <c r="BV110" s="829">
        <v>10159235</v>
      </c>
      <c r="BW110" s="829"/>
      <c r="BX110" s="829"/>
      <c r="BY110" s="829"/>
      <c r="BZ110" s="829"/>
      <c r="CA110" s="829">
        <v>9321918</v>
      </c>
      <c r="CB110" s="829"/>
      <c r="CC110" s="829"/>
      <c r="CD110" s="829"/>
      <c r="CE110" s="829"/>
      <c r="CF110" s="853">
        <v>273.60000000000002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2659836</v>
      </c>
      <c r="BR112" s="804"/>
      <c r="BS112" s="804"/>
      <c r="BT112" s="804"/>
      <c r="BU112" s="804"/>
      <c r="BV112" s="804">
        <v>2677294</v>
      </c>
      <c r="BW112" s="804"/>
      <c r="BX112" s="804"/>
      <c r="BY112" s="804"/>
      <c r="BZ112" s="804"/>
      <c r="CA112" s="804">
        <v>2596049</v>
      </c>
      <c r="CB112" s="804"/>
      <c r="CC112" s="804"/>
      <c r="CD112" s="804"/>
      <c r="CE112" s="804"/>
      <c r="CF112" s="862">
        <v>76.2</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254865</v>
      </c>
      <c r="AB113" s="906"/>
      <c r="AC113" s="906"/>
      <c r="AD113" s="906"/>
      <c r="AE113" s="907"/>
      <c r="AF113" s="908">
        <v>252714</v>
      </c>
      <c r="AG113" s="906"/>
      <c r="AH113" s="906"/>
      <c r="AI113" s="906"/>
      <c r="AJ113" s="907"/>
      <c r="AK113" s="908">
        <v>190093</v>
      </c>
      <c r="AL113" s="906"/>
      <c r="AM113" s="906"/>
      <c r="AN113" s="906"/>
      <c r="AO113" s="907"/>
      <c r="AP113" s="909">
        <v>5.6</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355476</v>
      </c>
      <c r="BR113" s="804"/>
      <c r="BS113" s="804"/>
      <c r="BT113" s="804"/>
      <c r="BU113" s="804"/>
      <c r="BV113" s="804">
        <v>292239</v>
      </c>
      <c r="BW113" s="804"/>
      <c r="BX113" s="804"/>
      <c r="BY113" s="804"/>
      <c r="BZ113" s="804"/>
      <c r="CA113" s="804">
        <v>242144</v>
      </c>
      <c r="CB113" s="804"/>
      <c r="CC113" s="804"/>
      <c r="CD113" s="804"/>
      <c r="CE113" s="804"/>
      <c r="CF113" s="862">
        <v>7.1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53264</v>
      </c>
      <c r="AB114" s="767"/>
      <c r="AC114" s="767"/>
      <c r="AD114" s="767"/>
      <c r="AE114" s="768"/>
      <c r="AF114" s="769">
        <v>58672</v>
      </c>
      <c r="AG114" s="767"/>
      <c r="AH114" s="767"/>
      <c r="AI114" s="767"/>
      <c r="AJ114" s="768"/>
      <c r="AK114" s="769">
        <v>50840</v>
      </c>
      <c r="AL114" s="767"/>
      <c r="AM114" s="767"/>
      <c r="AN114" s="767"/>
      <c r="AO114" s="768"/>
      <c r="AP114" s="811">
        <v>1.5</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740844</v>
      </c>
      <c r="BR114" s="804"/>
      <c r="BS114" s="804"/>
      <c r="BT114" s="804"/>
      <c r="BU114" s="804"/>
      <c r="BV114" s="804">
        <v>703178</v>
      </c>
      <c r="BW114" s="804"/>
      <c r="BX114" s="804"/>
      <c r="BY114" s="804"/>
      <c r="BZ114" s="804"/>
      <c r="CA114" s="804">
        <v>707336</v>
      </c>
      <c r="CB114" s="804"/>
      <c r="CC114" s="804"/>
      <c r="CD114" s="804"/>
      <c r="CE114" s="804"/>
      <c r="CF114" s="862">
        <v>20.8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v>116541</v>
      </c>
      <c r="BW115" s="804"/>
      <c r="BX115" s="804"/>
      <c r="BY115" s="804"/>
      <c r="BZ115" s="804"/>
      <c r="CA115" s="804">
        <v>80771</v>
      </c>
      <c r="CB115" s="804"/>
      <c r="CC115" s="804"/>
      <c r="CD115" s="804"/>
      <c r="CE115" s="804"/>
      <c r="CF115" s="862">
        <v>2.4</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1233363</v>
      </c>
      <c r="AB117" s="890"/>
      <c r="AC117" s="890"/>
      <c r="AD117" s="890"/>
      <c r="AE117" s="891"/>
      <c r="AF117" s="892">
        <v>1314640</v>
      </c>
      <c r="AG117" s="890"/>
      <c r="AH117" s="890"/>
      <c r="AI117" s="890"/>
      <c r="AJ117" s="891"/>
      <c r="AK117" s="892">
        <v>1422711</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14191578</v>
      </c>
      <c r="BR119" s="832"/>
      <c r="BS119" s="832"/>
      <c r="BT119" s="832"/>
      <c r="BU119" s="832"/>
      <c r="BV119" s="832">
        <v>13948487</v>
      </c>
      <c r="BW119" s="832"/>
      <c r="BX119" s="832"/>
      <c r="BY119" s="832"/>
      <c r="BZ119" s="832"/>
      <c r="CA119" s="832">
        <v>12948218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1680671</v>
      </c>
      <c r="BR120" s="829"/>
      <c r="BS120" s="829"/>
      <c r="BT120" s="829"/>
      <c r="BU120" s="829"/>
      <c r="BV120" s="829">
        <v>1424170</v>
      </c>
      <c r="BW120" s="829"/>
      <c r="BX120" s="829"/>
      <c r="BY120" s="829"/>
      <c r="BZ120" s="829"/>
      <c r="CA120" s="829">
        <v>1285632</v>
      </c>
      <c r="CB120" s="829"/>
      <c r="CC120" s="829"/>
      <c r="CD120" s="829"/>
      <c r="CE120" s="829"/>
      <c r="CF120" s="853">
        <v>37.700000000000003</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2205608</v>
      </c>
      <c r="DR120" s="829"/>
      <c r="DS120" s="829"/>
      <c r="DT120" s="829"/>
      <c r="DU120" s="829"/>
      <c r="DV120" s="830">
        <v>64.7</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21684</v>
      </c>
      <c r="BR121" s="804"/>
      <c r="BS121" s="804"/>
      <c r="BT121" s="804"/>
      <c r="BU121" s="804"/>
      <c r="BV121" s="804">
        <v>324630</v>
      </c>
      <c r="BW121" s="804"/>
      <c r="BX121" s="804"/>
      <c r="BY121" s="804"/>
      <c r="BZ121" s="804"/>
      <c r="CA121" s="804">
        <v>288001</v>
      </c>
      <c r="CB121" s="804"/>
      <c r="CC121" s="804"/>
      <c r="CD121" s="804"/>
      <c r="CE121" s="804"/>
      <c r="CF121" s="862">
        <v>8.5</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146467</v>
      </c>
      <c r="DH121" s="804"/>
      <c r="DI121" s="804"/>
      <c r="DJ121" s="804"/>
      <c r="DK121" s="804"/>
      <c r="DL121" s="804">
        <v>302747</v>
      </c>
      <c r="DM121" s="804"/>
      <c r="DN121" s="804"/>
      <c r="DO121" s="804"/>
      <c r="DP121" s="804"/>
      <c r="DQ121" s="804">
        <v>285453</v>
      </c>
      <c r="DR121" s="804"/>
      <c r="DS121" s="804"/>
      <c r="DT121" s="804"/>
      <c r="DU121" s="804"/>
      <c r="DV121" s="781">
        <v>8.4</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8628624</v>
      </c>
      <c r="BR122" s="832"/>
      <c r="BS122" s="832"/>
      <c r="BT122" s="832"/>
      <c r="BU122" s="832"/>
      <c r="BV122" s="832">
        <v>8377975</v>
      </c>
      <c r="BW122" s="832"/>
      <c r="BX122" s="832"/>
      <c r="BY122" s="832"/>
      <c r="BZ122" s="832"/>
      <c r="CA122" s="832">
        <v>7752396</v>
      </c>
      <c r="CB122" s="832"/>
      <c r="CC122" s="832"/>
      <c r="CD122" s="832"/>
      <c r="CE122" s="832"/>
      <c r="CF122" s="833">
        <v>227.6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112794</v>
      </c>
      <c r="DH122" s="804"/>
      <c r="DI122" s="804"/>
      <c r="DJ122" s="804"/>
      <c r="DK122" s="804"/>
      <c r="DL122" s="804">
        <v>105420</v>
      </c>
      <c r="DM122" s="804"/>
      <c r="DN122" s="804"/>
      <c r="DO122" s="804"/>
      <c r="DP122" s="804"/>
      <c r="DQ122" s="804">
        <v>104174</v>
      </c>
      <c r="DR122" s="804"/>
      <c r="DS122" s="804"/>
      <c r="DT122" s="804"/>
      <c r="DU122" s="804"/>
      <c r="DV122" s="781">
        <v>3.1</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10330979</v>
      </c>
      <c r="BR123" s="820"/>
      <c r="BS123" s="820"/>
      <c r="BT123" s="820"/>
      <c r="BU123" s="820"/>
      <c r="BV123" s="820">
        <v>10126775</v>
      </c>
      <c r="BW123" s="820"/>
      <c r="BX123" s="820"/>
      <c r="BY123" s="820"/>
      <c r="BZ123" s="820"/>
      <c r="CA123" s="820">
        <v>9326029</v>
      </c>
      <c r="CB123" s="820"/>
      <c r="CC123" s="820"/>
      <c r="CD123" s="820"/>
      <c r="CE123" s="820"/>
      <c r="CF123" s="735"/>
      <c r="CG123" s="736"/>
      <c r="CH123" s="736"/>
      <c r="CI123" s="736"/>
      <c r="CJ123" s="821"/>
      <c r="CK123" s="856"/>
      <c r="CL123" s="842"/>
      <c r="CM123" s="842"/>
      <c r="CN123" s="842"/>
      <c r="CO123" s="843"/>
      <c r="CP123" s="822" t="s">
        <v>452</v>
      </c>
      <c r="CQ123" s="823"/>
      <c r="CR123" s="823"/>
      <c r="CS123" s="823"/>
      <c r="CT123" s="823"/>
      <c r="CU123" s="823"/>
      <c r="CV123" s="823"/>
      <c r="CW123" s="823"/>
      <c r="CX123" s="823"/>
      <c r="CY123" s="823"/>
      <c r="CZ123" s="823"/>
      <c r="DA123" s="823"/>
      <c r="DB123" s="823"/>
      <c r="DC123" s="823"/>
      <c r="DD123" s="823"/>
      <c r="DE123" s="823"/>
      <c r="DF123" s="824"/>
      <c r="DG123" s="766">
        <v>1068</v>
      </c>
      <c r="DH123" s="767"/>
      <c r="DI123" s="767"/>
      <c r="DJ123" s="767"/>
      <c r="DK123" s="768"/>
      <c r="DL123" s="769">
        <v>887</v>
      </c>
      <c r="DM123" s="767"/>
      <c r="DN123" s="767"/>
      <c r="DO123" s="767"/>
      <c r="DP123" s="768"/>
      <c r="DQ123" s="769">
        <v>814</v>
      </c>
      <c r="DR123" s="767"/>
      <c r="DS123" s="767"/>
      <c r="DT123" s="767"/>
      <c r="DU123" s="768"/>
      <c r="DV123" s="811">
        <v>0</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117.6</v>
      </c>
      <c r="BR124" s="818"/>
      <c r="BS124" s="818"/>
      <c r="BT124" s="818"/>
      <c r="BU124" s="818"/>
      <c r="BV124" s="818">
        <v>113.9</v>
      </c>
      <c r="BW124" s="818"/>
      <c r="BX124" s="818"/>
      <c r="BY124" s="818"/>
      <c r="BZ124" s="818"/>
      <c r="CA124" s="818">
        <v>106.3</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2399507</v>
      </c>
      <c r="DH124" s="751"/>
      <c r="DI124" s="751"/>
      <c r="DJ124" s="751"/>
      <c r="DK124" s="752"/>
      <c r="DL124" s="753">
        <v>2268240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10145</v>
      </c>
      <c r="AB128" s="788"/>
      <c r="AC128" s="788"/>
      <c r="AD128" s="788"/>
      <c r="AE128" s="789"/>
      <c r="AF128" s="790">
        <v>13779</v>
      </c>
      <c r="AG128" s="788"/>
      <c r="AH128" s="788"/>
      <c r="AI128" s="788"/>
      <c r="AJ128" s="789"/>
      <c r="AK128" s="790">
        <v>44274</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v>116541</v>
      </c>
      <c r="DM128" s="778"/>
      <c r="DN128" s="778"/>
      <c r="DO128" s="778"/>
      <c r="DP128" s="778"/>
      <c r="DQ128" s="778">
        <v>80771</v>
      </c>
      <c r="DR128" s="778"/>
      <c r="DS128" s="778"/>
      <c r="DT128" s="778"/>
      <c r="DU128" s="778"/>
      <c r="DV128" s="779">
        <v>2.4</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4048771</v>
      </c>
      <c r="AB129" s="767"/>
      <c r="AC129" s="767"/>
      <c r="AD129" s="767"/>
      <c r="AE129" s="768"/>
      <c r="AF129" s="769">
        <v>4166409</v>
      </c>
      <c r="AG129" s="767"/>
      <c r="AH129" s="767"/>
      <c r="AI129" s="767"/>
      <c r="AJ129" s="768"/>
      <c r="AK129" s="769">
        <v>4308360</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767211</v>
      </c>
      <c r="AB130" s="767"/>
      <c r="AC130" s="767"/>
      <c r="AD130" s="767"/>
      <c r="AE130" s="768"/>
      <c r="AF130" s="769">
        <v>811403</v>
      </c>
      <c r="AG130" s="767"/>
      <c r="AH130" s="767"/>
      <c r="AI130" s="767"/>
      <c r="AJ130" s="768"/>
      <c r="AK130" s="769">
        <v>901485</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14.1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3281560</v>
      </c>
      <c r="AB131" s="751"/>
      <c r="AC131" s="751"/>
      <c r="AD131" s="751"/>
      <c r="AE131" s="752"/>
      <c r="AF131" s="753">
        <v>3355006</v>
      </c>
      <c r="AG131" s="751"/>
      <c r="AH131" s="751"/>
      <c r="AI131" s="751"/>
      <c r="AJ131" s="752"/>
      <c r="AK131" s="753">
        <v>3406875</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106.3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13.896043349999999</v>
      </c>
      <c r="AB132" s="732"/>
      <c r="AC132" s="732"/>
      <c r="AD132" s="732"/>
      <c r="AE132" s="733"/>
      <c r="AF132" s="734">
        <v>14.588885980000001</v>
      </c>
      <c r="AG132" s="732"/>
      <c r="AH132" s="732"/>
      <c r="AI132" s="732"/>
      <c r="AJ132" s="733"/>
      <c r="AK132" s="734">
        <v>13.999691800000001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12.8</v>
      </c>
      <c r="AB133" s="711"/>
      <c r="AC133" s="711"/>
      <c r="AD133" s="711"/>
      <c r="AE133" s="712"/>
      <c r="AF133" s="710">
        <v>13.5</v>
      </c>
      <c r="AG133" s="711"/>
      <c r="AH133" s="711"/>
      <c r="AI133" s="711"/>
      <c r="AJ133" s="712"/>
      <c r="AK133" s="710">
        <v>14.1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CaYgHfAS78DWRg8MOqIcTM25dYd83ShBE7V38QIt7Ox+K6Fbcv/uCfRNVAP0cTDWQdh8IDeRbRvKAQbViqQsA==" saltValue="iwwTfHunHFe1CjgYLsL5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gU+0fvDuZChjw9hscnr/mqVSpOK0CswlpZfn9DS+3g9gTZ0fcEzksO0Mn6MDthsxU0UshDI0zihAKZjOhTA7A==" saltValue="QYIe9KDZLBNGIOtwIb3z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Abdap4YTjrYP5CHoEC/2xBfcixv7g/0jBZ2hnBa25qUYarTVyOU/xJe3E2HLyWXHGL6rByHxtktS4WipT/VmQ==" saltValue="cLLBpac8pmqIcVMOwl8l+A==" spinCount="100000" sheet="1" objects="1" scenarios="1"/>
  <dataConsolidate/>
  <phoneticPr fontId="2"/>
  <printOptions horizontalCentered="1" verticalCentered="1"/>
  <pageMargins left="0" right="0" top="0" bottom="0" header="0" footer="0"/>
  <pageSetup paperSize="9" scale="4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1159529</v>
      </c>
      <c r="AP9" s="262">
        <v>186930</v>
      </c>
      <c r="AQ9" s="263">
        <v>154424</v>
      </c>
      <c r="AR9" s="264">
        <v>21</v>
      </c>
    </row>
    <row r="10" spans="1:46" ht="13.5" customHeight="1" x14ac:dyDescent="0.15">
      <c r="A10" s="247"/>
      <c r="AK10" s="1117" t="s">
        <v>487</v>
      </c>
      <c r="AL10" s="1118"/>
      <c r="AM10" s="1118"/>
      <c r="AN10" s="1119"/>
      <c r="AO10" s="265">
        <v>209314</v>
      </c>
      <c r="AP10" s="265">
        <v>33744</v>
      </c>
      <c r="AQ10" s="266">
        <v>18194</v>
      </c>
      <c r="AR10" s="267">
        <v>85.5</v>
      </c>
    </row>
    <row r="11" spans="1:46" ht="13.5" customHeight="1" x14ac:dyDescent="0.15">
      <c r="A11" s="247"/>
      <c r="AK11" s="1117" t="s">
        <v>488</v>
      </c>
      <c r="AL11" s="1118"/>
      <c r="AM11" s="1118"/>
      <c r="AN11" s="1119"/>
      <c r="AO11" s="265" t="s">
        <v>489</v>
      </c>
      <c r="AP11" s="265" t="s">
        <v>489</v>
      </c>
      <c r="AQ11" s="266">
        <v>1285</v>
      </c>
      <c r="AR11" s="267" t="s">
        <v>489</v>
      </c>
    </row>
    <row r="12" spans="1:46" ht="13.5" customHeight="1" x14ac:dyDescent="0.15">
      <c r="A12" s="247"/>
      <c r="AK12" s="1117" t="s">
        <v>490</v>
      </c>
      <c r="AL12" s="1118"/>
      <c r="AM12" s="1118"/>
      <c r="AN12" s="1119"/>
      <c r="AO12" s="265" t="s">
        <v>489</v>
      </c>
      <c r="AP12" s="265" t="s">
        <v>489</v>
      </c>
      <c r="AQ12" s="266" t="s">
        <v>489</v>
      </c>
      <c r="AR12" s="267" t="s">
        <v>489</v>
      </c>
    </row>
    <row r="13" spans="1:46" ht="13.5" customHeight="1" x14ac:dyDescent="0.15">
      <c r="A13" s="247"/>
      <c r="AK13" s="1117" t="s">
        <v>491</v>
      </c>
      <c r="AL13" s="1118"/>
      <c r="AM13" s="1118"/>
      <c r="AN13" s="1119"/>
      <c r="AO13" s="265">
        <v>136834</v>
      </c>
      <c r="AP13" s="265">
        <v>22059</v>
      </c>
      <c r="AQ13" s="266">
        <v>5735</v>
      </c>
      <c r="AR13" s="267">
        <v>284.60000000000002</v>
      </c>
    </row>
    <row r="14" spans="1:46" ht="13.5" customHeight="1" x14ac:dyDescent="0.15">
      <c r="A14" s="247"/>
      <c r="AK14" s="1117" t="s">
        <v>492</v>
      </c>
      <c r="AL14" s="1118"/>
      <c r="AM14" s="1118"/>
      <c r="AN14" s="1119"/>
      <c r="AO14" s="265">
        <v>38127</v>
      </c>
      <c r="AP14" s="265">
        <v>6147</v>
      </c>
      <c r="AQ14" s="266">
        <v>2950</v>
      </c>
      <c r="AR14" s="267">
        <v>108.4</v>
      </c>
    </row>
    <row r="15" spans="1:46" ht="13.5" customHeight="1" x14ac:dyDescent="0.15">
      <c r="A15" s="247"/>
      <c r="AK15" s="1120" t="s">
        <v>493</v>
      </c>
      <c r="AL15" s="1121"/>
      <c r="AM15" s="1121"/>
      <c r="AN15" s="1122"/>
      <c r="AO15" s="265">
        <v>-83257</v>
      </c>
      <c r="AP15" s="265">
        <v>-13422</v>
      </c>
      <c r="AQ15" s="266">
        <v>-9110</v>
      </c>
      <c r="AR15" s="267">
        <v>47.3</v>
      </c>
    </row>
    <row r="16" spans="1:46" x14ac:dyDescent="0.15">
      <c r="A16" s="247"/>
      <c r="AK16" s="1120" t="s">
        <v>178</v>
      </c>
      <c r="AL16" s="1121"/>
      <c r="AM16" s="1121"/>
      <c r="AN16" s="1122"/>
      <c r="AO16" s="265">
        <v>1460547</v>
      </c>
      <c r="AP16" s="265">
        <v>235458</v>
      </c>
      <c r="AQ16" s="266">
        <v>173477</v>
      </c>
      <c r="AR16" s="267">
        <v>35.700000000000003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17.25</v>
      </c>
      <c r="AP21" s="278">
        <v>14.28</v>
      </c>
      <c r="AQ21" s="279">
        <v>2.97</v>
      </c>
      <c r="AS21" s="280"/>
      <c r="AT21" s="276"/>
    </row>
    <row r="22" spans="1:46" s="248" customFormat="1" x14ac:dyDescent="0.15">
      <c r="A22" s="276"/>
      <c r="AK22" s="1123" t="s">
        <v>499</v>
      </c>
      <c r="AL22" s="1124"/>
      <c r="AM22" s="1124"/>
      <c r="AN22" s="1125"/>
      <c r="AO22" s="281">
        <v>100</v>
      </c>
      <c r="AP22" s="282">
        <v>96</v>
      </c>
      <c r="AQ22" s="283">
        <v>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1181778</v>
      </c>
      <c r="AP32" s="291">
        <v>190517</v>
      </c>
      <c r="AQ32" s="292">
        <v>83140</v>
      </c>
      <c r="AR32" s="293">
        <v>129.19999999999999</v>
      </c>
    </row>
    <row r="33" spans="1:46" ht="13.5" customHeight="1" x14ac:dyDescent="0.15">
      <c r="A33" s="247"/>
      <c r="AK33" s="1107" t="s">
        <v>504</v>
      </c>
      <c r="AL33" s="1108"/>
      <c r="AM33" s="1108"/>
      <c r="AN33" s="1109"/>
      <c r="AO33" s="291" t="s">
        <v>489</v>
      </c>
      <c r="AP33" s="291" t="s">
        <v>489</v>
      </c>
      <c r="AQ33" s="292" t="s">
        <v>489</v>
      </c>
      <c r="AR33" s="293" t="s">
        <v>489</v>
      </c>
    </row>
    <row r="34" spans="1:46" ht="27" customHeight="1" x14ac:dyDescent="0.15">
      <c r="A34" s="247"/>
      <c r="AK34" s="1107" t="s">
        <v>505</v>
      </c>
      <c r="AL34" s="1108"/>
      <c r="AM34" s="1108"/>
      <c r="AN34" s="1109"/>
      <c r="AO34" s="291" t="s">
        <v>489</v>
      </c>
      <c r="AP34" s="291" t="s">
        <v>489</v>
      </c>
      <c r="AQ34" s="292" t="s">
        <v>489</v>
      </c>
      <c r="AR34" s="293" t="s">
        <v>489</v>
      </c>
    </row>
    <row r="35" spans="1:46" ht="27" customHeight="1" x14ac:dyDescent="0.15">
      <c r="A35" s="247"/>
      <c r="AK35" s="1107" t="s">
        <v>506</v>
      </c>
      <c r="AL35" s="1108"/>
      <c r="AM35" s="1108"/>
      <c r="AN35" s="1109"/>
      <c r="AO35" s="291">
        <v>190093</v>
      </c>
      <c r="AP35" s="291">
        <v>30645</v>
      </c>
      <c r="AQ35" s="292">
        <v>26106</v>
      </c>
      <c r="AR35" s="293">
        <v>17.399999999999999</v>
      </c>
    </row>
    <row r="36" spans="1:46" ht="27" customHeight="1" x14ac:dyDescent="0.15">
      <c r="A36" s="247"/>
      <c r="AK36" s="1107" t="s">
        <v>507</v>
      </c>
      <c r="AL36" s="1108"/>
      <c r="AM36" s="1108"/>
      <c r="AN36" s="1109"/>
      <c r="AO36" s="291">
        <v>50840</v>
      </c>
      <c r="AP36" s="291">
        <v>8196</v>
      </c>
      <c r="AQ36" s="292">
        <v>4689</v>
      </c>
      <c r="AR36" s="293">
        <v>74.8</v>
      </c>
    </row>
    <row r="37" spans="1:46" ht="13.5" customHeight="1" x14ac:dyDescent="0.15">
      <c r="A37" s="247"/>
      <c r="AK37" s="1107" t="s">
        <v>508</v>
      </c>
      <c r="AL37" s="1108"/>
      <c r="AM37" s="1108"/>
      <c r="AN37" s="1109"/>
      <c r="AO37" s="291" t="s">
        <v>489</v>
      </c>
      <c r="AP37" s="291" t="s">
        <v>489</v>
      </c>
      <c r="AQ37" s="292">
        <v>554</v>
      </c>
      <c r="AR37" s="293" t="s">
        <v>489</v>
      </c>
    </row>
    <row r="38" spans="1:46" ht="27" customHeight="1" x14ac:dyDescent="0.15">
      <c r="A38" s="247"/>
      <c r="AK38" s="1110" t="s">
        <v>509</v>
      </c>
      <c r="AL38" s="1111"/>
      <c r="AM38" s="1111"/>
      <c r="AN38" s="1112"/>
      <c r="AO38" s="294" t="s">
        <v>489</v>
      </c>
      <c r="AP38" s="294" t="s">
        <v>489</v>
      </c>
      <c r="AQ38" s="295">
        <v>7</v>
      </c>
      <c r="AR38" s="283" t="s">
        <v>489</v>
      </c>
      <c r="AS38" s="290"/>
    </row>
    <row r="39" spans="1:46" x14ac:dyDescent="0.15">
      <c r="A39" s="247"/>
      <c r="AK39" s="1110" t="s">
        <v>510</v>
      </c>
      <c r="AL39" s="1111"/>
      <c r="AM39" s="1111"/>
      <c r="AN39" s="1112"/>
      <c r="AO39" s="291">
        <v>-44274</v>
      </c>
      <c r="AP39" s="291">
        <v>-7138</v>
      </c>
      <c r="AQ39" s="292">
        <v>-2038</v>
      </c>
      <c r="AR39" s="293">
        <v>250.2</v>
      </c>
      <c r="AS39" s="290"/>
    </row>
    <row r="40" spans="1:46" ht="27" customHeight="1" x14ac:dyDescent="0.15">
      <c r="A40" s="247"/>
      <c r="AK40" s="1107" t="s">
        <v>511</v>
      </c>
      <c r="AL40" s="1108"/>
      <c r="AM40" s="1108"/>
      <c r="AN40" s="1109"/>
      <c r="AO40" s="291">
        <v>-901485</v>
      </c>
      <c r="AP40" s="291">
        <v>-145330</v>
      </c>
      <c r="AQ40" s="292">
        <v>-74354</v>
      </c>
      <c r="AR40" s="293">
        <v>95.5</v>
      </c>
      <c r="AS40" s="290"/>
    </row>
    <row r="41" spans="1:46" x14ac:dyDescent="0.15">
      <c r="A41" s="247"/>
      <c r="AK41" s="1113" t="s">
        <v>288</v>
      </c>
      <c r="AL41" s="1114"/>
      <c r="AM41" s="1114"/>
      <c r="AN41" s="1115"/>
      <c r="AO41" s="291">
        <v>476952</v>
      </c>
      <c r="AP41" s="291">
        <v>76891</v>
      </c>
      <c r="AQ41" s="292">
        <v>38106</v>
      </c>
      <c r="AR41" s="293">
        <v>101.8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2457452</v>
      </c>
      <c r="AN51" s="313">
        <v>360119</v>
      </c>
      <c r="AO51" s="314">
        <v>19.600000000000001</v>
      </c>
      <c r="AP51" s="315">
        <v>126525</v>
      </c>
      <c r="AQ51" s="316">
        <v>0.2</v>
      </c>
      <c r="AR51" s="317">
        <v>19.399999999999999</v>
      </c>
    </row>
    <row r="52" spans="1:44" x14ac:dyDescent="0.15">
      <c r="A52" s="247"/>
      <c r="AK52" s="318"/>
      <c r="AL52" s="319" t="s">
        <v>521</v>
      </c>
      <c r="AM52" s="320">
        <v>1692223</v>
      </c>
      <c r="AN52" s="321">
        <v>247981</v>
      </c>
      <c r="AO52" s="322">
        <v>162.1</v>
      </c>
      <c r="AP52" s="323">
        <v>67052</v>
      </c>
      <c r="AQ52" s="324">
        <v>18.100000000000001</v>
      </c>
      <c r="AR52" s="325">
        <v>144</v>
      </c>
    </row>
    <row r="53" spans="1:44" x14ac:dyDescent="0.15">
      <c r="A53" s="247"/>
      <c r="AK53" s="303" t="s">
        <v>522</v>
      </c>
      <c r="AL53" s="304"/>
      <c r="AM53" s="312">
        <v>1290399</v>
      </c>
      <c r="AN53" s="313">
        <v>194016</v>
      </c>
      <c r="AO53" s="314">
        <v>-46.1</v>
      </c>
      <c r="AP53" s="315">
        <v>122054</v>
      </c>
      <c r="AQ53" s="316">
        <v>-3.5</v>
      </c>
      <c r="AR53" s="317">
        <v>-42.6</v>
      </c>
    </row>
    <row r="54" spans="1:44" x14ac:dyDescent="0.15">
      <c r="A54" s="247"/>
      <c r="AK54" s="318"/>
      <c r="AL54" s="319" t="s">
        <v>521</v>
      </c>
      <c r="AM54" s="320">
        <v>339247</v>
      </c>
      <c r="AN54" s="321">
        <v>51007</v>
      </c>
      <c r="AO54" s="322">
        <v>-79.400000000000006</v>
      </c>
      <c r="AP54" s="323">
        <v>68298</v>
      </c>
      <c r="AQ54" s="324">
        <v>1.9</v>
      </c>
      <c r="AR54" s="325">
        <v>-81.3</v>
      </c>
    </row>
    <row r="55" spans="1:44" x14ac:dyDescent="0.15">
      <c r="A55" s="247"/>
      <c r="AK55" s="303" t="s">
        <v>523</v>
      </c>
      <c r="AL55" s="304"/>
      <c r="AM55" s="312">
        <v>853211</v>
      </c>
      <c r="AN55" s="313">
        <v>130660</v>
      </c>
      <c r="AO55" s="314">
        <v>-32.700000000000003</v>
      </c>
      <c r="AP55" s="315">
        <v>111644</v>
      </c>
      <c r="AQ55" s="316">
        <v>-8.5</v>
      </c>
      <c r="AR55" s="317">
        <v>-24.2</v>
      </c>
    </row>
    <row r="56" spans="1:44" x14ac:dyDescent="0.15">
      <c r="A56" s="247"/>
      <c r="AK56" s="318"/>
      <c r="AL56" s="319" t="s">
        <v>521</v>
      </c>
      <c r="AM56" s="320">
        <v>552515</v>
      </c>
      <c r="AN56" s="321">
        <v>84612</v>
      </c>
      <c r="AO56" s="322">
        <v>65.900000000000006</v>
      </c>
      <c r="AP56" s="323">
        <v>66606</v>
      </c>
      <c r="AQ56" s="324">
        <v>-2.5</v>
      </c>
      <c r="AR56" s="325">
        <v>68.400000000000006</v>
      </c>
    </row>
    <row r="57" spans="1:44" x14ac:dyDescent="0.15">
      <c r="A57" s="247"/>
      <c r="AK57" s="303" t="s">
        <v>524</v>
      </c>
      <c r="AL57" s="304"/>
      <c r="AM57" s="312">
        <v>796053</v>
      </c>
      <c r="AN57" s="313">
        <v>124422</v>
      </c>
      <c r="AO57" s="314">
        <v>-4.8</v>
      </c>
      <c r="AP57" s="315">
        <v>127917</v>
      </c>
      <c r="AQ57" s="316">
        <v>14.6</v>
      </c>
      <c r="AR57" s="317">
        <v>-19.399999999999999</v>
      </c>
    </row>
    <row r="58" spans="1:44" x14ac:dyDescent="0.15">
      <c r="A58" s="247"/>
      <c r="AK58" s="318"/>
      <c r="AL58" s="319" t="s">
        <v>521</v>
      </c>
      <c r="AM58" s="320">
        <v>605854</v>
      </c>
      <c r="AN58" s="321">
        <v>94694</v>
      </c>
      <c r="AO58" s="322">
        <v>11.9</v>
      </c>
      <c r="AP58" s="323">
        <v>69746</v>
      </c>
      <c r="AQ58" s="324">
        <v>4.7</v>
      </c>
      <c r="AR58" s="325">
        <v>7.2</v>
      </c>
    </row>
    <row r="59" spans="1:44" x14ac:dyDescent="0.15">
      <c r="A59" s="247"/>
      <c r="AK59" s="303" t="s">
        <v>525</v>
      </c>
      <c r="AL59" s="304"/>
      <c r="AM59" s="312">
        <v>471993</v>
      </c>
      <c r="AN59" s="313">
        <v>76091</v>
      </c>
      <c r="AO59" s="314">
        <v>-38.799999999999997</v>
      </c>
      <c r="AP59" s="315">
        <v>135931</v>
      </c>
      <c r="AQ59" s="316">
        <v>6.3</v>
      </c>
      <c r="AR59" s="317">
        <v>-45.1</v>
      </c>
    </row>
    <row r="60" spans="1:44" x14ac:dyDescent="0.15">
      <c r="A60" s="247"/>
      <c r="AK60" s="318"/>
      <c r="AL60" s="319" t="s">
        <v>521</v>
      </c>
      <c r="AM60" s="320">
        <v>182680</v>
      </c>
      <c r="AN60" s="321">
        <v>29450</v>
      </c>
      <c r="AO60" s="322">
        <v>-68.900000000000006</v>
      </c>
      <c r="AP60" s="323">
        <v>75320</v>
      </c>
      <c r="AQ60" s="324">
        <v>8</v>
      </c>
      <c r="AR60" s="325">
        <v>-76.900000000000006</v>
      </c>
    </row>
    <row r="61" spans="1:44" x14ac:dyDescent="0.15">
      <c r="A61" s="247"/>
      <c r="AK61" s="303" t="s">
        <v>526</v>
      </c>
      <c r="AL61" s="326"/>
      <c r="AM61" s="312">
        <v>1173822</v>
      </c>
      <c r="AN61" s="313">
        <v>177062</v>
      </c>
      <c r="AO61" s="314">
        <v>-20.6</v>
      </c>
      <c r="AP61" s="315">
        <v>124814</v>
      </c>
      <c r="AQ61" s="327">
        <v>1.8</v>
      </c>
      <c r="AR61" s="317">
        <v>-22.4</v>
      </c>
    </row>
    <row r="62" spans="1:44" x14ac:dyDescent="0.15">
      <c r="A62" s="247"/>
      <c r="AK62" s="318"/>
      <c r="AL62" s="319" t="s">
        <v>521</v>
      </c>
      <c r="AM62" s="320">
        <v>674504</v>
      </c>
      <c r="AN62" s="321">
        <v>101549</v>
      </c>
      <c r="AO62" s="322">
        <v>18.3</v>
      </c>
      <c r="AP62" s="323">
        <v>69404</v>
      </c>
      <c r="AQ62" s="324">
        <v>6</v>
      </c>
      <c r="AR62" s="325">
        <v>12.3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vE41/a7L2pULrMd2PQVU7EaN4FefVvAV0RaujKCWAifDHEg/CNH2FKIufZlGQT7ADOpKSERWsm/6XIFb4VA+w==" saltValue="yG2aOOdeerpjciub/COJ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bCkzlMrdFGTePgAjucDh/ykxLvDyEvaueLZe0lEMXka6ELTnhQNfoW+uvOPGehzp3Ll2sjjzlIZn+RIwMavX6A==" saltValue="JE6YnJW/kMBSOqIp1tb6pw==" spinCount="100000"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QknzwUT9q07i/4vhga5dyl2wuHYYwy0/nw0/Pi4Iq3gZ3e30QttutjzSghW03XRTvgwok91UB4r7No+/ascQjw==" saltValue="/iu3AGpf0aqSMl0pWXCmPA==" spinCount="100000"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11.41</v>
      </c>
      <c r="G47" s="12">
        <v>12.38</v>
      </c>
      <c r="H47" s="12">
        <v>11.35</v>
      </c>
      <c r="I47" s="12">
        <v>9.36</v>
      </c>
      <c r="J47" s="13">
        <v>10.63</v>
      </c>
    </row>
    <row r="48" spans="2:10" ht="57.75" customHeight="1" x14ac:dyDescent="0.15">
      <c r="B48" s="14"/>
      <c r="C48" s="1128" t="s">
        <v>4</v>
      </c>
      <c r="D48" s="1128"/>
      <c r="E48" s="1129"/>
      <c r="F48" s="15">
        <v>6.63</v>
      </c>
      <c r="G48" s="16">
        <v>10.17</v>
      </c>
      <c r="H48" s="16">
        <v>8.1199999999999992</v>
      </c>
      <c r="I48" s="16">
        <v>11.81</v>
      </c>
      <c r="J48" s="17">
        <v>5.99</v>
      </c>
    </row>
    <row r="49" spans="2:10" ht="57.75" customHeight="1" thickBot="1" x14ac:dyDescent="0.2">
      <c r="B49" s="18"/>
      <c r="C49" s="1130" t="s">
        <v>5</v>
      </c>
      <c r="D49" s="1130"/>
      <c r="E49" s="1131"/>
      <c r="F49" s="19" t="s">
        <v>533</v>
      </c>
      <c r="G49" s="20">
        <v>1.87</v>
      </c>
      <c r="H49" s="20" t="s">
        <v>534</v>
      </c>
      <c r="I49" s="20" t="s">
        <v>535</v>
      </c>
      <c r="J49" s="21" t="s">
        <v>536</v>
      </c>
    </row>
    <row r="50" spans="2:10" x14ac:dyDescent="0.15"/>
  </sheetData>
  <sheetProtection algorithmName="SHA-512" hashValue="nxm3FhoOc6Soukirg0ZYLh4/Is6k3zTqL26QyZYSoMl+6rI3EN7MEOp0wYD4i9QBtl5Ubbir4V9Bj3mNRAFa6w==" saltValue="JtXXzjioXYapXpoDWSZM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2026-03-13T04:55:13Z</cp:lastPrinted>
  <dcterms:created xsi:type="dcterms:W3CDTF">2026-02-26T09:27:00Z</dcterms:created>
  <dcterms:modified xsi:type="dcterms:W3CDTF">2026-03-19T05:40:43Z</dcterms:modified>
  <cp:category/>
</cp:coreProperties>
</file>