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6_公表・総務省報告\タイトル変更\"/>
    </mc:Choice>
  </mc:AlternateContent>
  <xr:revisionPtr revIDLastSave="0" documentId="13_ncr:1_{B94F7ED8-5015-4C5C-9C62-40DCCCF7CC7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U63" i="12"/>
  <c r="AP63" i="12"/>
  <c r="Q32"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<sst xmlns="http://schemas.openxmlformats.org/spreadsheetml/2006/main" count="1096" uniqueCount="561">
  <si>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</si>
  <si>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</si>
  <si>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</si>
  <si>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</si>
  <si>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</si>
  <si>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</si>
  <si>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</si>
  <si>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</si>
  <si>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</si>
  <si>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</si>
  <si>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</si>
  <si>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</si>
  <si>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</si>
  <si>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</si>
  <si>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</si>
  <si>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</si>
  <si>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</si>
  <si>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</si>
  <si>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</si>
  <si>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</si>
  <si>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</si>
  <si>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</si>
  <si>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</si>
  <si>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</si>
  <si>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</si>
  <si>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</si>
  <si>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</si>
  <si>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</si>
  <si>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</si>
  <si>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</si>
  <si>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</si>
  <si>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</si>
  <si>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</si>
  <si>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</si>
  <si>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</si>
  <si>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</si>
  <si>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</si>
  <si>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</si>
  <si>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</si>
  <si>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</si>
  <si>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</si>
  <si>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</si>
  <si>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</si>
  <si>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</si>
  <si>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</si>
  <si>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</si>
  <si>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</si>
  <si>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</si>
  <si>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</si>
  <si>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</si>
  <si>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</si>
  <si>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</si>
  <si>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</si>
  <si>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</si>
  <si>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</si>
  <si>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</si>
  <si>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</si>
  <si>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</si>
  <si>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</si>
  <si>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</si>
  <si>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</si>
  <si>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</si>
  <si>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</si>
  <si>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</si>
  <si>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</si>
  <si>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</si>
  <si>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</si>
  <si>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</si>
  <si>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</si>
  <si>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</si>
  <si>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</si>
  <si>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</si>
  <si>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</si>
  <si>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</si>
  <si>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</si>
  <si>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</si>
  <si>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</si>
  <si>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</si>
  <si>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</si>
  <si>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</si>
  <si>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</si>
  <si>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</si>
  <si>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</si>
  <si>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</si>
  <si>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</si>
  <si>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</si>
  <si>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</si>
  <si>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</si>
  <si>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</si>
  <si>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</si>
  <si>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</si>
  <si>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</si>
  <si>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</si>
  <si>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</si>
  <si>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戸沢村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</si>
  <si>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</si>
  <si>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</si>
  <si>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</si>
  <si>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</si>
  <si>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</si>
  <si>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</si>
  <si>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</si>
  <si>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</si>
  <si>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</si>
  <si>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</si>
  <si>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</si>
  <si>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</si>
  <si>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</si>
  <si>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</si>
  <si>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</si>
  <si>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</si>
  <si>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</si>
  <si>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</si>
  <si>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</si>
  <si>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</si>
  <si>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</si>
  <si>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</si>
  <si>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</si>
  <si>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</si>
  <si>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</si>
  <si>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</si>
  <si>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</si>
  <si>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</si>
  <si>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</si>
  <si>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</si>
  <si>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</si>
  <si>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</si>
  <si>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</si>
  <si>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</si>
  <si>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</si>
  <si>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</si>
  <si>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</si>
  <si>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</si>
  <si>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</si>
  <si>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</si>
  <si>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</si>
  <si>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</si>
  <si>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</si>
  <si>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</si>
  <si>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</si>
  <si>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</si>
  <si>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</si>
  <si>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</si>
  <si>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</si>
  <si>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</si>
  <si>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</si>
  <si>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</si>
  <si>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</si>
  <si>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</si>
  <si>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</si>
  <si>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</si>
  <si>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</si>
  <si>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</si>
  <si>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</si>
  <si>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</si>
  <si>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</si>
  <si>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</si>
  <si>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</si>
  <si>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</si>
  <si>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</si>
  <si>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</si>
  <si>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</si>
  <si>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</si>
  <si>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</si>
  <si>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</si>
  <si>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</si>
  <si>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</si>
  <si>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</si>
  <si>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</si>
  <si>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</si>
  <si>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</si>
  <si>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</si>
  <si>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</si>
  <si>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</si>
  <si>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</si>
  <si>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</si>
  <si>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</si>
  <si>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</si>
  <si>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</si>
  <si>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</si>
  <si>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</si>
  <si>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</si>
  <si>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</si>
  <si>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</si>
  <si>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</si>
  <si>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</si>
  <si>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</si>
  <si>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</si>
  <si>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</si>
  <si>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</si>
  <si>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</si>
  <si>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</si>
  <si>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</si>
  <si>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</si>
  <si>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</si>
  <si>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</si>
  <si>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</si>
  <si>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</si>
  <si>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</si>
  <si>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</si>
  <si>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</si>
  <si>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</si>
  <si>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</si>
  <si>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</si>
  <si>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山形県戸沢村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</si>
  <si>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</si>
  <si>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</si>
  <si>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</si>
  <si>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</si>
  <si>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</si>
  <si>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</si>
  <si>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</si>
  <si>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</si>
  <si>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</si>
  <si>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</si>
  <si>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</si>
  <si>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</si>
  <si>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</si>
  <si>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</si>
  <si>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</si>
  <si>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</si>
  <si>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</si>
  <si>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</si>
  <si>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</si>
  <si>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</si>
  <si>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</si>
  <si>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</si>
  <si>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</si>
  <si>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</si>
  <si>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</si>
  <si>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</si>
  <si>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</si>
  <si>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</si>
  <si>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</si>
  <si>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</si>
  <si>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</si>
  <si>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</si>
  <si>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</si>
  <si>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</si>
  <si>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</si>
  <si>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</si>
  <si>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</si>
  <si>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</si>
  <si>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</si>
  <si>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</si>
  <si>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</si>
  <si>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</si>
  <si>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</si>
  <si>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</si>
  <si>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</si>
  <si>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</si>
  <si>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</si>
  <si>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</si>
  <si>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</si>
  <si>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</si>
  <si>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</si>
  <si>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</si>
  <si>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</si>
  <si>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</si>
  <si>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</si>
  <si>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</si>
  <si>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</si>
  <si>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</si>
  <si>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</si>
  <si>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</si>
  <si>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</si>
  <si>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</si>
  <si>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</si>
  <si>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</si>
  <si>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</si>
  <si>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</si>
  <si>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</si>
  <si>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</si>
  <si>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</si>
  <si>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</si>
  <si>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</si>
  <si>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</si>
  <si>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</si>
  <si>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</si>
  <si>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</si>
  <si>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</si>
  <si>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</si>
  <si>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</si>
  <si>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</si>
  <si>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</si>
  <si>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</si>
  <si>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</si>
  <si>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</si>
  <si>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</si>
  <si>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</si>
  <si>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</si>
  <si>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</si>
  <si>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</si>
  <si>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</si>
  <si>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</si>
  <si>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</si>
  <si>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</si>
  <si>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</si>
  <si>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</si>
  <si>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</si>
  <si>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</si>
  <si>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</si>
  <si>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</si>
  <si>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</si>
  <si>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</si>
  <si>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</si>
  <si>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</si>
  <si>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</si>
  <si>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</si>
  <si>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</si>
  <si>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</si>
  <si>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</si>
  <si>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</si>
  <si>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</si>
  <si>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</si>
  <si>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</si>
  <si>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</si>
  <si>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</si>
  <si>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</si>
  <si>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</si>
  <si>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</si>
  <si>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</si>
  <si>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</si>
  <si>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</si>
  <si>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</si>
  <si>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</si>
  <si>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</si>
  <si>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</si>
  <si>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</si>
  <si>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</si>
  <si>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</si>
  <si>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</si>
  <si>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</si>
  <si>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</si>
  <si>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</si>
  <si>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</si>
  <si>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</si>
  <si>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</si>
  <si>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</si>
  <si>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</si>
  <si>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</si>
  <si>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</si>
  <si>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</si>
  <si>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</si>
  <si>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</si>
  <si>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</si>
  <si>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</si>
  <si>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</si>
  <si>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</si>
  <si>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</si>
  <si>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</si>
  <si>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</si>
  <si>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</si>
  <si>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</si>
  <si>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</si>
  <si>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山形県戸沢村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</si>
  <si>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</si>
  <si>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</si>
  <si>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</si>
  <si>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</si>
  <si>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</si>
  <si>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</si>
  <si>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</si>
  <si>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</si>
  <si>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</si>
  <si>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</si>
  <si>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</si>
  <si>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</si>
  <si>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</si>
  <si>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</si>
  <si>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</si>
  <si>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</si>
  <si>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</si>
  <si>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</si>
  <si>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</si>
  <si>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</si>
  <si>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</si>
  <si>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</si>
  <si>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</si>
  <si>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</si>
  <si>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</si>
  <si>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</si>
  <si>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</si>
  <si>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</si>
  <si>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</si>
  <si>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</si>
  <si>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</si>
  <si>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</si>
  <si>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</si>
  <si>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</si>
  <si>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</si>
  <si>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</si>
  <si>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</si>
  <si>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</si>
  <si>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</si>
  <si>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</si>
  <si>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</si>
  <si>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</si>
  <si>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</si>
  <si>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</si>
  <si>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</si>
  <si>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</si>
  <si>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</si>
  <si>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</si>
  <si>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</si>
  <si>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</si>
  <si>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</si>
  <si>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</si>
  <si>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</si>
  <si>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</si>
  <si>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</si>
  <si>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</si>
  <si>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</si>
  <si>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</si>
  <si>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</si>
  <si>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</si>
  <si>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</si>
  <si>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</si>
  <si>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</si>
  <si>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</si>
  <si>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</si>
  <si>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</si>
  <si>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</si>
  <si>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</si>
  <si>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</si>
  <si>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</si>
  <si>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</si>
  <si>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</si>
  <si>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</si>
  <si>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</si>
  <si>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</si>
  <si>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</si>
  <si>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</si>
  <si>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</si>
  <si>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</si>
  <si>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</si>
  <si>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</si>
  <si>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</si>
  <si>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</si>
  <si>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</si>
  <si>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</si>
  <si>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</si>
  <si>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</si>
  <si>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</si>
  <si>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</si>
  <si>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</si>
  <si>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</si>
  <si>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</si>
  <si>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</si>
  <si>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</si>
  <si>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</si>
  <si>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</si>
  <si>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</si>
  <si>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</si>
  <si>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</si>
  <si>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</si>
  <si>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</si>
  <si>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</si>
  <si>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</si>
  <si>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</si>
  <si>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</si>
  <si>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</si>
  <si>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</si>
  <si>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</si>
  <si>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</si>
  <si>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</si>
  <si>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</si>
  <si>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</si>
  <si>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</si>
  <si>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</si>
  <si>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</si>
  <si>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</si>
  <si>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</si>
  <si>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</si>
  <si>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</si>
  <si>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</si>
  <si>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</si>
  <si>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</si>
  <si>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</si>
  <si>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</si>
  <si>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</si>
  <si>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</si>
  <si>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</si>
  <si>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</si>
  <si>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</si>
  <si>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</si>
  <si>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</si>
  <si>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</si>
  <si>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</si>
  <si>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</si>
  <si>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</si>
  <si>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</si>
  <si>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</si>
  <si>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</si>
  <si>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</si>
  <si>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</si>
  <si>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</si>
  <si>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</si>
  <si>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</si>
  <si>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</si>
  <si>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</si>
  <si>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</si>
  <si>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</si>
  <si>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</si>
  <si>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</si>
  <si>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</si>
  <si>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</si>
  <si>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</si>
  <si>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</si>
  <si>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</si>
  <si>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</si>
  <si>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</si>
  <si>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</si>
  <si>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</si>
  <si>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</si>
  <si>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</si>
  <si>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</si>
  <si>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</si>
  <si>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</si>
  <si>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</si>
  <si>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</si>
  <si>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</si>
  <si>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</si>
  <si>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</si>
  <si>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</si>
  <si>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</si>
  <si>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</si>
  <si>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</si>
  <si>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</si>
  <si>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</si>
  <si>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0.20</t>
  </si>
  <si>
    <t>一般会計</t>
  </si>
  <si>
    <t>下水道事業会計</t>
  </si>
  <si>
    <t>簡易水道事業会計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</si>
  <si>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</si>
  <si>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</si>
  <si>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</si>
  <si>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</si>
  <si>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</si>
  <si>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</si>
  <si>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</si>
  <si>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</si>
  <si>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</si>
  <si>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</si>
  <si>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株式会社　戸沢村産業振興公社</t>
    <phoneticPr fontId="2"/>
  </si>
  <si>
    <t>-</t>
    <phoneticPr fontId="2"/>
  </si>
  <si>
    <t>-</t>
    <phoneticPr fontId="38"/>
  </si>
  <si>
    <t>村有施設整備基金</t>
    <phoneticPr fontId="5"/>
  </si>
  <si>
    <t>文教施設等整備基金</t>
    <phoneticPr fontId="2"/>
  </si>
  <si>
    <t>ふるさと応援基金</t>
    <phoneticPr fontId="2"/>
  </si>
  <si>
    <t>農業振興基金</t>
    <phoneticPr fontId="2"/>
  </si>
  <si>
    <t>地域振興拠点施設基盤強化基金</t>
    <phoneticPr fontId="2"/>
  </si>
  <si>
    <t>山形県消防補償等組合</t>
    <rPh sb="0" eb="3">
      <t>ヤマガタケン</t>
    </rPh>
    <rPh sb="3" eb="10">
      <t>ショウボウホショウトウクミアイ</t>
    </rPh>
    <phoneticPr fontId="2"/>
  </si>
  <si>
    <t>山形県自治会館管理組合</t>
    <rPh sb="0" eb="3">
      <t>ヤマガタケン</t>
    </rPh>
    <rPh sb="3" eb="7">
      <t>ジチカイカン</t>
    </rPh>
    <rPh sb="7" eb="11">
      <t>カンリクミアイ</t>
    </rPh>
    <phoneticPr fontId="2"/>
  </si>
  <si>
    <t>山形県市町村職員退職手当組合</t>
    <rPh sb="0" eb="3">
      <t>ヤマガタケン</t>
    </rPh>
    <rPh sb="3" eb="12">
      <t>シチョウソンショクインタイショクテアテ</t>
    </rPh>
    <rPh sb="12" eb="14">
      <t>クミアイ</t>
    </rPh>
    <phoneticPr fontId="2"/>
  </si>
  <si>
    <t>山形県市町村交通災害共済組合</t>
    <rPh sb="0" eb="3">
      <t>ヤマガタケン</t>
    </rPh>
    <rPh sb="3" eb="6">
      <t>シチョウソン</t>
    </rPh>
    <rPh sb="6" eb="10">
      <t>コウツウサイガイ</t>
    </rPh>
    <rPh sb="10" eb="14">
      <t>キョウサイクミアイ</t>
    </rPh>
    <phoneticPr fontId="2"/>
  </si>
  <si>
    <t>最上広域市町村圏事務組合</t>
    <rPh sb="0" eb="12">
      <t>モガミコウイキシチョウソンケンジムクミアイ</t>
    </rPh>
    <phoneticPr fontId="2"/>
  </si>
  <si>
    <t>最上地区広域連合（普通会計分）</t>
    <rPh sb="0" eb="8">
      <t>モガミチクコウイキレンゴウ</t>
    </rPh>
    <rPh sb="9" eb="14">
      <t>フツウカイケイブン</t>
    </rPh>
    <phoneticPr fontId="2"/>
  </si>
  <si>
    <t>最上地区広域連合（事業会計分）</t>
    <rPh sb="0" eb="8">
      <t>モガミチクコウイキレンゴウ</t>
    </rPh>
    <rPh sb="9" eb="14">
      <t>ジギョウカイケイブン</t>
    </rPh>
    <phoneticPr fontId="2"/>
  </si>
  <si>
    <t>山形県後期高齢者医療広域連合（普通会計分）</t>
    <rPh sb="0" eb="3">
      <t>ヤマガタケン</t>
    </rPh>
    <rPh sb="3" eb="14">
      <t>コウキコウレイシャイリョウコウイキレンゴウ</t>
    </rPh>
    <rPh sb="15" eb="20">
      <t>フツウカイケイブン</t>
    </rPh>
    <phoneticPr fontId="2"/>
  </si>
  <si>
    <t>山形県後期高齢者医療広域連合（事業会計分）</t>
    <rPh sb="15" eb="17">
      <t>ジギョウ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</si>
</sst>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199E-4A95-87D9-3BC85EF771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196227</c:v>
                </c:pt>
                <c:pt idx="1">
                  <c:v>129041</c:v>
                </c:pt>
                <c:pt idx="2">
                  <c:v>99303</c:v>
                </c:pt>
                <c:pt idx="3">
                  <c:v>114388</c:v>
                </c:pt>
                <c:pt idx="4">
                  <c:v>96902</c:v>
                </c:pt>
              </c:numCache>
            </c:numRef>
          </c:val>
          <c:smooth val="0"/>
          <c:extLst>
            <c:ext xmlns:c16="http://schemas.microsoft.com/office/drawing/2014/chart" uri="{C3380CC4-5D6E-409C-BE32-E72D297353CC}">
              <c16:uniqueId val="{00000001-199E-4A95-87D9-3BC85EF771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16.18</c:v>
                </c:pt>
                <c:pt idx="1">
                  <c:v>19.829999999999998</c:v>
                </c:pt>
                <c:pt idx="2">
                  <c:v>19.61</c:v>
                </c:pt>
                <c:pt idx="3">
                  <c:v>11.94</c:v>
                </c:pt>
                <c:pt idx="4">
                  <c:v>37.869999999999997</c:v>
                </c:pt>
              </c:numCache>
            </c:numRef>
          </c:val>
          <c:extLst>
            <c:ext xmlns:c16="http://schemas.microsoft.com/office/drawing/2014/chart" uri="{C3380CC4-5D6E-409C-BE32-E72D297353CC}">
              <c16:uniqueId val="{00000000-857B-4EBC-A784-9415D82067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33.130000000000003</c:v>
                </c:pt>
                <c:pt idx="1">
                  <c:v>33.909999999999997</c:v>
                </c:pt>
                <c:pt idx="2">
                  <c:v>34.880000000000003</c:v>
                </c:pt>
                <c:pt idx="3">
                  <c:v>38.64</c:v>
                </c:pt>
                <c:pt idx="4">
                  <c:v>27.9</c:v>
                </c:pt>
              </c:numCache>
            </c:numRef>
          </c:val>
          <c:extLst>
            <c:ext xmlns:c16="http://schemas.microsoft.com/office/drawing/2014/chart" uri="{C3380CC4-5D6E-409C-BE32-E72D297353CC}">
              <c16:uniqueId val="{00000001-857B-4EBC-A784-9415D82067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c:v>
                </c:pt>
                <c:pt idx="1">
                  <c:v>8.5</c:v>
                </c:pt>
                <c:pt idx="2">
                  <c:v>-0.2</c:v>
                </c:pt>
                <c:pt idx="3">
                  <c:v>3.67</c:v>
                </c:pt>
                <c:pt idx="4">
                  <c:v>21.73</c:v>
                </c:pt>
              </c:numCache>
            </c:numRef>
          </c:val>
          <c:smooth val="0"/>
          <c:extLst>
            <c:ext xmlns:c16="http://schemas.microsoft.com/office/drawing/2014/chart" uri="{C3380CC4-5D6E-409C-BE32-E72D297353CC}">
              <c16:uniqueId val="{00000002-857B-4EBC-A784-9415D82067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0.76</c:v>
                </c:pt>
                <c:pt idx="2">
                  <c:v>#N/A</c:v>
                </c:pt>
                <c:pt idx="3">
                  <c:v>0.74</c:v>
                </c:pt>
                <c:pt idx="4">
                  <c:v>#N/A</c:v>
                </c:pt>
                <c:pt idx="5">
                  <c:v>2.09</c:v>
                </c:pt>
                <c:pt idx="6">
                  <c:v>0</c:v>
                </c:pt>
                <c:pt idx="7">
                  <c:v>0</c:v>
                </c:pt>
                <c:pt idx="8">
                  <c:v>0</c:v>
                </c:pt>
                <c:pt idx="9">
                  <c:v>0</c:v>
                </c:pt>
              </c:numCache>
            </c:numRef>
          </c:val>
          <c:extLst>
            <c:ext xmlns:c16="http://schemas.microsoft.com/office/drawing/2014/chart" uri="{C3380CC4-5D6E-409C-BE32-E72D297353CC}">
              <c16:uniqueId val="{00000000-A140-4239-9E9D-D6488D73BA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0-4239-9E9D-D6488D73BA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40-4239-9E9D-D6488D73BA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40-4239-9E9D-D6488D73BAD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0.05</c:v>
                </c:pt>
                <c:pt idx="6">
                  <c:v>#N/A</c:v>
                </c:pt>
                <c:pt idx="7">
                  <c:v>0.02</c:v>
                </c:pt>
                <c:pt idx="8">
                  <c:v>#N/A</c:v>
                </c:pt>
                <c:pt idx="9">
                  <c:v>0.02</c:v>
                </c:pt>
              </c:numCache>
            </c:numRef>
          </c:val>
          <c:extLst>
            <c:ext xmlns:c16="http://schemas.microsoft.com/office/drawing/2014/chart" uri="{C3380CC4-5D6E-409C-BE32-E72D297353CC}">
              <c16:uniqueId val="{00000004-A140-4239-9E9D-D6488D73BA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5-A140-4239-9E9D-D6488D73BAD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1.44</c:v>
                </c:pt>
                <c:pt idx="4">
                  <c:v>#N/A</c:v>
                </c:pt>
                <c:pt idx="5">
                  <c:v>1.86</c:v>
                </c:pt>
                <c:pt idx="6">
                  <c:v>#N/A</c:v>
                </c:pt>
                <c:pt idx="7">
                  <c:v>1.1100000000000001</c:v>
                </c:pt>
                <c:pt idx="8">
                  <c:v>#N/A</c:v>
                </c:pt>
                <c:pt idx="9">
                  <c:v>0.6</c:v>
                </c:pt>
              </c:numCache>
            </c:numRef>
          </c:val>
          <c:extLst>
            <c:ext xmlns:c16="http://schemas.microsoft.com/office/drawing/2014/chart" uri="{C3380CC4-5D6E-409C-BE32-E72D297353CC}">
              <c16:uniqueId val="{00000006-A140-4239-9E9D-D6488D73BAD9}"/>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0.61</c:v>
                </c:pt>
                <c:pt idx="8">
                  <c:v>#N/A</c:v>
                </c:pt>
                <c:pt idx="9">
                  <c:v>0.93</c:v>
                </c:pt>
              </c:numCache>
            </c:numRef>
          </c:val>
          <c:extLst>
            <c:ext xmlns:c16="http://schemas.microsoft.com/office/drawing/2014/chart" uri="{C3380CC4-5D6E-409C-BE32-E72D297353CC}">
              <c16:uniqueId val="{00000007-A140-4239-9E9D-D6488D73BAD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0.36</c:v>
                </c:pt>
                <c:pt idx="8">
                  <c:v>#N/A</c:v>
                </c:pt>
                <c:pt idx="9">
                  <c:v>1.37</c:v>
                </c:pt>
              </c:numCache>
            </c:numRef>
          </c:val>
          <c:extLst>
            <c:ext xmlns:c16="http://schemas.microsoft.com/office/drawing/2014/chart" uri="{C3380CC4-5D6E-409C-BE32-E72D297353CC}">
              <c16:uniqueId val="{00000008-A140-4239-9E9D-D6488D73BA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16.170000000000002</c:v>
                </c:pt>
                <c:pt idx="2">
                  <c:v>#N/A</c:v>
                </c:pt>
                <c:pt idx="3">
                  <c:v>19.829999999999998</c:v>
                </c:pt>
                <c:pt idx="4">
                  <c:v>#N/A</c:v>
                </c:pt>
                <c:pt idx="5">
                  <c:v>19.600000000000001</c:v>
                </c:pt>
                <c:pt idx="6">
                  <c:v>#N/A</c:v>
                </c:pt>
                <c:pt idx="7">
                  <c:v>11.94</c:v>
                </c:pt>
                <c:pt idx="8">
                  <c:v>#N/A</c:v>
                </c:pt>
                <c:pt idx="9">
                  <c:v>37.869999999999997</c:v>
                </c:pt>
              </c:numCache>
            </c:numRef>
          </c:val>
          <c:extLst>
            <c:ext xmlns:c16="http://schemas.microsoft.com/office/drawing/2014/chart" uri="{C3380CC4-5D6E-409C-BE32-E72D297353CC}">
              <c16:uniqueId val="{00000009-A140-4239-9E9D-D6488D73BA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446</c:v>
                </c:pt>
                <c:pt idx="5">
                  <c:v>471</c:v>
                </c:pt>
                <c:pt idx="8">
                  <c:v>473</c:v>
                </c:pt>
                <c:pt idx="11">
                  <c:v>512</c:v>
                </c:pt>
                <c:pt idx="14">
                  <c:v>508</c:v>
                </c:pt>
              </c:numCache>
            </c:numRef>
          </c:val>
          <c:extLst>
            <c:ext xmlns:c16="http://schemas.microsoft.com/office/drawing/2014/chart" uri="{C3380CC4-5D6E-409C-BE32-E72D297353CC}">
              <c16:uniqueId val="{00000000-7A75-4446-8616-0D71351351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75-4446-8616-0D71351351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12</c:v>
                </c:pt>
                <c:pt idx="9">
                  <c:v>10</c:v>
                </c:pt>
                <c:pt idx="12">
                  <c:v>10</c:v>
                </c:pt>
              </c:numCache>
            </c:numRef>
          </c:val>
          <c:extLst>
            <c:ext xmlns:c16="http://schemas.microsoft.com/office/drawing/2014/chart" uri="{C3380CC4-5D6E-409C-BE32-E72D297353CC}">
              <c16:uniqueId val="{00000002-7A75-4446-8616-0D71351351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5</c:v>
                </c:pt>
                <c:pt idx="6">
                  <c:v>6</c:v>
                </c:pt>
                <c:pt idx="9">
                  <c:v>6</c:v>
                </c:pt>
                <c:pt idx="12">
                  <c:v>4</c:v>
                </c:pt>
              </c:numCache>
            </c:numRef>
          </c:val>
          <c:extLst>
            <c:ext xmlns:c16="http://schemas.microsoft.com/office/drawing/2014/chart" uri="{C3380CC4-5D6E-409C-BE32-E72D297353CC}">
              <c16:uniqueId val="{00000003-7A75-4446-8616-0D71351351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258</c:v>
                </c:pt>
                <c:pt idx="6">
                  <c:v>254</c:v>
                </c:pt>
                <c:pt idx="9">
                  <c:v>231</c:v>
                </c:pt>
                <c:pt idx="12">
                  <c:v>245</c:v>
                </c:pt>
              </c:numCache>
            </c:numRef>
          </c:val>
          <c:extLst>
            <c:ext xmlns:c16="http://schemas.microsoft.com/office/drawing/2014/chart" uri="{C3380CC4-5D6E-409C-BE32-E72D297353CC}">
              <c16:uniqueId val="{00000004-7A75-4446-8616-0D71351351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75-4446-8616-0D71351351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75-4446-8616-0D71351351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449</c:v>
                </c:pt>
                <c:pt idx="3">
                  <c:v>511</c:v>
                </c:pt>
                <c:pt idx="6">
                  <c:v>545</c:v>
                </c:pt>
                <c:pt idx="9">
                  <c:v>568</c:v>
                </c:pt>
                <c:pt idx="12">
                  <c:v>564</c:v>
                </c:pt>
              </c:numCache>
            </c:numRef>
          </c:val>
          <c:extLst>
            <c:ext xmlns:c16="http://schemas.microsoft.com/office/drawing/2014/chart" uri="{C3380CC4-5D6E-409C-BE32-E72D297353CC}">
              <c16:uniqueId val="{00000007-7A75-4446-8616-0D71351351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246</c:v>
                </c:pt>
                <c:pt idx="2">
                  <c:v>#N/A</c:v>
                </c:pt>
                <c:pt idx="3">
                  <c:v>#N/A</c:v>
                </c:pt>
                <c:pt idx="4">
                  <c:v>303</c:v>
                </c:pt>
                <c:pt idx="5">
                  <c:v>#N/A</c:v>
                </c:pt>
                <c:pt idx="6">
                  <c:v>#N/A</c:v>
                </c:pt>
                <c:pt idx="7">
                  <c:v>344</c:v>
                </c:pt>
                <c:pt idx="8">
                  <c:v>#N/A</c:v>
                </c:pt>
                <c:pt idx="9">
                  <c:v>#N/A</c:v>
                </c:pt>
                <c:pt idx="10">
                  <c:v>303</c:v>
                </c:pt>
                <c:pt idx="11">
                  <c:v>#N/A</c:v>
                </c:pt>
                <c:pt idx="12">
                  <c:v>#N/A</c:v>
                </c:pt>
                <c:pt idx="13">
                  <c:v>315</c:v>
                </c:pt>
                <c:pt idx="14">
                  <c:v>#N/A</c:v>
                </c:pt>
              </c:numCache>
            </c:numRef>
          </c:val>
          <c:smooth val="0"/>
          <c:extLst>
            <c:ext xmlns:c16="http://schemas.microsoft.com/office/drawing/2014/chart" uri="{C3380CC4-5D6E-409C-BE32-E72D297353CC}">
              <c16:uniqueId val="{00000008-7A75-4446-8616-0D71351351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4572</c:v>
                </c:pt>
                <c:pt idx="5">
                  <c:v>4421</c:v>
                </c:pt>
                <c:pt idx="8">
                  <c:v>4458</c:v>
                </c:pt>
                <c:pt idx="11">
                  <c:v>4096</c:v>
                </c:pt>
                <c:pt idx="14">
                  <c:v>3794</c:v>
                </c:pt>
              </c:numCache>
            </c:numRef>
          </c:val>
          <c:extLst>
            <c:ext xmlns:c16="http://schemas.microsoft.com/office/drawing/2014/chart" uri="{C3380CC4-5D6E-409C-BE32-E72D297353CC}">
              <c16:uniqueId val="{00000000-3BD9-46D8-85AA-61B3FCDE35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0</c:v>
                </c:pt>
                <c:pt idx="8">
                  <c:v>103</c:v>
                </c:pt>
                <c:pt idx="11">
                  <c:v>131</c:v>
                </c:pt>
                <c:pt idx="14">
                  <c:v>137</c:v>
                </c:pt>
              </c:numCache>
            </c:numRef>
          </c:val>
          <c:extLst>
            <c:ext xmlns:c16="http://schemas.microsoft.com/office/drawing/2014/chart" uri="{C3380CC4-5D6E-409C-BE32-E72D297353CC}">
              <c16:uniqueId val="{00000001-3BD9-46D8-85AA-61B3FCDE35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1429</c:v>
                </c:pt>
                <c:pt idx="5">
                  <c:v>1601</c:v>
                </c:pt>
                <c:pt idx="8">
                  <c:v>1813</c:v>
                </c:pt>
                <c:pt idx="11">
                  <c:v>2033</c:v>
                </c:pt>
                <c:pt idx="14">
                  <c:v>1564</c:v>
                </c:pt>
              </c:numCache>
            </c:numRef>
          </c:val>
          <c:extLst>
            <c:ext xmlns:c16="http://schemas.microsoft.com/office/drawing/2014/chart" uri="{C3380CC4-5D6E-409C-BE32-E72D297353CC}">
              <c16:uniqueId val="{00000002-3BD9-46D8-85AA-61B3FCDE35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D9-46D8-85AA-61B3FCDE35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D9-46D8-85AA-61B3FCDE35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D9-46D8-85AA-61B3FCDE35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c:v>
                </c:pt>
                <c:pt idx="3">
                  <c:v>357</c:v>
                </c:pt>
                <c:pt idx="6">
                  <c:v>331</c:v>
                </c:pt>
                <c:pt idx="9">
                  <c:v>310</c:v>
                </c:pt>
                <c:pt idx="12">
                  <c:v>292</c:v>
                </c:pt>
              </c:numCache>
            </c:numRef>
          </c:val>
          <c:extLst>
            <c:ext xmlns:c16="http://schemas.microsoft.com/office/drawing/2014/chart" uri="{C3380CC4-5D6E-409C-BE32-E72D297353CC}">
              <c16:uniqueId val="{00000006-3BD9-46D8-85AA-61B3FCDE35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5</c:v>
                </c:pt>
                <c:pt idx="6">
                  <c:v>0</c:v>
                </c:pt>
                <c:pt idx="9">
                  <c:v>0</c:v>
                </c:pt>
                <c:pt idx="12">
                  <c:v>7</c:v>
                </c:pt>
              </c:numCache>
            </c:numRef>
          </c:val>
          <c:extLst>
            <c:ext xmlns:c16="http://schemas.microsoft.com/office/drawing/2014/chart" uri="{C3380CC4-5D6E-409C-BE32-E72D297353CC}">
              <c16:uniqueId val="{00000007-3BD9-46D8-85AA-61B3FCDE35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1988</c:v>
                </c:pt>
                <c:pt idx="3">
                  <c:v>1824</c:v>
                </c:pt>
                <c:pt idx="6">
                  <c:v>1640</c:v>
                </c:pt>
                <c:pt idx="9">
                  <c:v>1422</c:v>
                </c:pt>
                <c:pt idx="12">
                  <c:v>1217</c:v>
                </c:pt>
              </c:numCache>
            </c:numRef>
          </c:val>
          <c:extLst>
            <c:ext xmlns:c16="http://schemas.microsoft.com/office/drawing/2014/chart" uri="{C3380CC4-5D6E-409C-BE32-E72D297353CC}">
              <c16:uniqueId val="{00000008-3BD9-46D8-85AA-61B3FCDE35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470</c:v>
                </c:pt>
                <c:pt idx="9">
                  <c:v>454</c:v>
                </c:pt>
                <c:pt idx="12">
                  <c:v>438</c:v>
                </c:pt>
              </c:numCache>
            </c:numRef>
          </c:val>
          <c:extLst>
            <c:ext xmlns:c16="http://schemas.microsoft.com/office/drawing/2014/chart" uri="{C3380CC4-5D6E-409C-BE32-E72D297353CC}">
              <c16:uniqueId val="{00000009-3BD9-46D8-85AA-61B3FCDE35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5930</c:v>
                </c:pt>
                <c:pt idx="3">
                  <c:v>5839</c:v>
                </c:pt>
                <c:pt idx="6">
                  <c:v>5568</c:v>
                </c:pt>
                <c:pt idx="9">
                  <c:v>5039</c:v>
                </c:pt>
                <c:pt idx="12">
                  <c:v>4612</c:v>
                </c:pt>
              </c:numCache>
            </c:numRef>
          </c:val>
          <c:extLst>
            <c:ext xmlns:c16="http://schemas.microsoft.com/office/drawing/2014/chart" uri="{C3380CC4-5D6E-409C-BE32-E72D297353CC}">
              <c16:uniqueId val="{0000000A-3BD9-46D8-85AA-61B3FCDE35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2248</c:v>
                </c:pt>
                <c:pt idx="2">
                  <c:v>#N/A</c:v>
                </c:pt>
                <c:pt idx="3">
                  <c:v>#N/A</c:v>
                </c:pt>
                <c:pt idx="4">
                  <c:v>2003</c:v>
                </c:pt>
                <c:pt idx="5">
                  <c:v>#N/A</c:v>
                </c:pt>
                <c:pt idx="6">
                  <c:v>#N/A</c:v>
                </c:pt>
                <c:pt idx="7">
                  <c:v>1637</c:v>
                </c:pt>
                <c:pt idx="8">
                  <c:v>#N/A</c:v>
                </c:pt>
                <c:pt idx="9">
                  <c:v>#N/A</c:v>
                </c:pt>
                <c:pt idx="10">
                  <c:v>964</c:v>
                </c:pt>
                <c:pt idx="11">
                  <c:v>#N/A</c:v>
                </c:pt>
                <c:pt idx="12">
                  <c:v>#N/A</c:v>
                </c:pt>
                <c:pt idx="13">
                  <c:v>1070</c:v>
                </c:pt>
                <c:pt idx="14">
                  <c:v>#N/A</c:v>
                </c:pt>
              </c:numCache>
            </c:numRef>
          </c:val>
          <c:smooth val="0"/>
          <c:extLst>
            <c:ext xmlns:c16="http://schemas.microsoft.com/office/drawing/2014/chart" uri="{C3380CC4-5D6E-409C-BE32-E72D297353CC}">
              <c16:uniqueId val="{0000000B-3BD9-46D8-85AA-61B3FCDE35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979</c:v>
                </c:pt>
                <c:pt idx="1">
                  <c:v>1109</c:v>
                </c:pt>
                <c:pt idx="2">
                  <c:v>820</c:v>
                </c:pt>
              </c:numCache>
            </c:numRef>
          </c:val>
          <c:extLst>
            <c:ext xmlns:c16="http://schemas.microsoft.com/office/drawing/2014/chart" uri="{C3380CC4-5D6E-409C-BE32-E72D297353CC}">
              <c16:uniqueId val="{00000000-EF9A-44C8-8CC0-05A77C4486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174</c:v>
                </c:pt>
                <c:pt idx="1">
                  <c:v>196</c:v>
                </c:pt>
                <c:pt idx="2">
                  <c:v>109</c:v>
                </c:pt>
              </c:numCache>
            </c:numRef>
          </c:val>
          <c:extLst>
            <c:ext xmlns:c16="http://schemas.microsoft.com/office/drawing/2014/chart" uri="{C3380CC4-5D6E-409C-BE32-E72D297353CC}">
              <c16:uniqueId val="{00000001-EF9A-44C8-8CC0-05A77C4486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531</c:v>
                </c:pt>
                <c:pt idx="1">
                  <c:v>572</c:v>
                </c:pt>
                <c:pt idx="2">
                  <c:v>493</c:v>
                </c:pt>
              </c:numCache>
            </c:numRef>
          </c:val>
          <c:extLst>
            <c:ext xmlns:c16="http://schemas.microsoft.com/office/drawing/2014/chart" uri="{C3380CC4-5D6E-409C-BE32-E72D297353CC}">
              <c16:uniqueId val="{00000002-EF9A-44C8-8CC0-05A77C4486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山形県戸沢村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公共施設改修事業や戸沢中学校給食厨房設備整備事業に係る元金償還が完了したことにより元利償還金等は微減となったが、前年度実施した繰上償還の影響等により、実質公債費比率の分子は増加した。令和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発生した大規模豪雨災害への対応として、今後、災害復旧事業債等の発行増が見込まれる。これに伴う将来の公債費負担の増加を考慮し、特定財源の確保や基金の有効活用など、中長期的な視点に立った規律ある財政運営を継続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山形県戸沢村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建設地方債の新規発行抑制及び学校教育施設整備事業に係る地方債の繰上償還により地方債現在高は減少している。また、公営企業債等見込額についても、改良事業などがある程度完了し減少傾向にあるため、将来負担額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今後も公債費等義務的経費の削減を中心とする行財政改革を進め、財政の健全化に努める。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山形県戸沢村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当初予算編成においては例年財政調整基金等を取崩しているが、令和</a:t>
          </a:r>
          <a:r>
            <a:rPr lang="en-US" altLang="ja-JP" sz="1400" kern="0">
              <a:effectLst/>
              <a:ea typeface="ＭＳ Ｐゴシック" panose="020B0600070205080204" pitchFamily="50" charset="-128"/>
              <a:cs typeface="ＭＳ Ｐゴシック" panose="020B0600070205080204" pitchFamily="50" charset="-128"/>
            </a:rPr>
            <a:t>6</a:t>
          </a:r>
          <a:r>
            <a:rPr lang="ja-JP" altLang="ja-JP" sz="1400" kern="0">
              <a:effectLst/>
              <a:ea typeface="ＭＳ Ｐゴシック" panose="020B0600070205080204" pitchFamily="50" charset="-128"/>
              <a:cs typeface="ＭＳ Ｐゴシック" panose="020B0600070205080204" pitchFamily="50" charset="-128"/>
            </a:rPr>
            <a:t>年</a:t>
          </a:r>
          <a:r>
            <a:rPr lang="en-US" altLang="ja-JP" sz="1400" kern="0">
              <a:effectLst/>
              <a:ea typeface="ＭＳ Ｐゴシック" panose="020B0600070205080204" pitchFamily="50" charset="-128"/>
              <a:cs typeface="ＭＳ Ｐゴシック" panose="020B0600070205080204" pitchFamily="50" charset="-128"/>
            </a:rPr>
            <a:t>7</a:t>
          </a:r>
          <a:r>
            <a:rPr lang="ja-JP" altLang="ja-JP" sz="1400" kern="0">
              <a:effectLst/>
              <a:ea typeface="ＭＳ Ｐゴシック" panose="020B0600070205080204" pitchFamily="50" charset="-128"/>
              <a:cs typeface="ＭＳ Ｐゴシック" panose="020B0600070205080204" pitchFamily="50" charset="-128"/>
            </a:rPr>
            <a:t>月に発生した豪雨災害への対応として財政調整基金の取崩しが生じたことに加え、ふるさと応援基金・村有施設整備基金の財源繰り入れなどが重なり、基金全体で</a:t>
          </a:r>
          <a:r>
            <a:rPr lang="en-US" altLang="ja-JP" sz="1400" kern="0">
              <a:effectLst/>
              <a:ea typeface="ＭＳ Ｐゴシック" panose="020B0600070205080204" pitchFamily="50" charset="-128"/>
              <a:cs typeface="ＭＳ Ｐゴシック" panose="020B0600070205080204" pitchFamily="50" charset="-128"/>
            </a:rPr>
            <a:t>457</a:t>
          </a:r>
          <a:r>
            <a:rPr lang="ja-JP" altLang="ja-JP" sz="1400" kern="0">
              <a:effectLst/>
              <a:ea typeface="ＭＳ Ｐゴシック" panose="020B0600070205080204" pitchFamily="50" charset="-128"/>
              <a:cs typeface="ＭＳ Ｐゴシック" panose="020B0600070205080204" pitchFamily="50" charset="-128"/>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村有施設の改修・解体・集約化、少子高齢化対策、基幹産業振興施策などに備えるため、中長期的な事業計画に応じた積み立てを行えるよう努めていく。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村有施設整備基金：施設の建設及び改修、維持管理などの資金に充てる。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ふるさと応援基金：ふるさと納税の寄付目的に応じて、観光振興や教育振興などの資金に充てる。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文教施設等整備基金：文教施設の建設及び改修、維持管理などの資金に充てる。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農業振興基金：農業経営の安定と生産力向上に向け、水田畑地化及び園芸作物等、農業の振興に係る事業に要する経費に充当する。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地域振興拠点施設基盤強化基金：経年による戸沢村地域振興拠点施設の安定的な維持運営・長寿命化に係る事業に要する経費に充当する。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村有施設整備基金：村有施設の改修事業の実施に伴う財源繰り入れ（</a:t>
          </a:r>
          <a:r>
            <a:rPr lang="en-US" altLang="ja-JP" sz="1400" kern="0">
              <a:effectLst/>
              <a:ea typeface="ＭＳ Ｐゴシック" panose="020B0600070205080204" pitchFamily="50" charset="-128"/>
              <a:cs typeface="ＭＳ Ｐゴシック" panose="020B0600070205080204" pitchFamily="50" charset="-128"/>
            </a:rPr>
            <a:t>30</a:t>
          </a:r>
          <a:r>
            <a:rPr lang="ja-JP" altLang="ja-JP" sz="1400" kern="0">
              <a:effectLst/>
              <a:ea typeface="ＭＳ Ｐゴシック" panose="020B0600070205080204" pitchFamily="50" charset="-128"/>
              <a:cs typeface="ＭＳ Ｐゴシック" panose="020B0600070205080204" pitchFamily="50" charset="-128"/>
            </a:rPr>
            <a:t>百万円）による減</a:t>
          </a:r>
          <a:br>
            <a:rPr lang="en-US" altLang="ja-JP" sz="1400" kern="0">
              <a:effectLst/>
              <a:ea typeface="ＭＳ Ｐゴシック" panose="020B0600070205080204" pitchFamily="50" charset="-128"/>
              <a:cs typeface="ＭＳ Ｐゴシック" panose="020B0600070205080204" pitchFamily="50" charset="-128"/>
            </a:rPr>
          </a:br>
          <a:r>
            <a:rPr lang="ja-JP" altLang="ja-JP" sz="1400" kern="0">
              <a:effectLst/>
              <a:ea typeface="ＭＳ Ｐゴシック" panose="020B0600070205080204" pitchFamily="50" charset="-128"/>
              <a:cs typeface="ＭＳ Ｐゴシック" panose="020B0600070205080204" pitchFamily="50" charset="-128"/>
            </a:rPr>
            <a:t>ふるさと応援基金：ふるさと納税額の</a:t>
          </a:r>
          <a:r>
            <a:rPr lang="en-US" altLang="ja-JP" sz="1400" kern="0">
              <a:effectLst/>
              <a:ea typeface="ＭＳ Ｐゴシック" panose="020B0600070205080204" pitchFamily="50" charset="-128"/>
              <a:cs typeface="ＭＳ Ｐゴシック" panose="020B0600070205080204" pitchFamily="50" charset="-128"/>
            </a:rPr>
            <a:t>1/2</a:t>
          </a:r>
          <a:r>
            <a:rPr lang="ja-JP" altLang="ja-JP" sz="1400" kern="0">
              <a:effectLst/>
              <a:ea typeface="ＭＳ Ｐゴシック" panose="020B0600070205080204" pitchFamily="50" charset="-128"/>
              <a:cs typeface="ＭＳ Ｐゴシック" panose="020B0600070205080204" pitchFamily="50" charset="-128"/>
            </a:rPr>
            <a:t>を積み立てることとしており、積立金（</a:t>
          </a:r>
          <a:r>
            <a:rPr lang="en-US" altLang="ja-JP" sz="1400" kern="0">
              <a:effectLst/>
              <a:ea typeface="ＭＳ Ｐゴシック" panose="020B0600070205080204" pitchFamily="50" charset="-128"/>
              <a:cs typeface="ＭＳ Ｐゴシック" panose="020B0600070205080204" pitchFamily="50" charset="-128"/>
            </a:rPr>
            <a:t>30</a:t>
          </a:r>
          <a:r>
            <a:rPr lang="ja-JP" altLang="ja-JP" sz="1400" kern="0">
              <a:effectLst/>
              <a:ea typeface="ＭＳ Ｐゴシック" panose="020B0600070205080204" pitchFamily="50" charset="-128"/>
              <a:cs typeface="ＭＳ Ｐゴシック" panose="020B0600070205080204" pitchFamily="50" charset="-128"/>
            </a:rPr>
            <a:t>百万円）による増の一方、観光振興事業・教育振興事業等の実施に伴う財源繰り入れ（</a:t>
          </a:r>
          <a:r>
            <a:rPr lang="en-US" altLang="ja-JP" sz="1400" kern="0">
              <a:effectLst/>
              <a:ea typeface="ＭＳ Ｐゴシック" panose="020B0600070205080204" pitchFamily="50" charset="-128"/>
              <a:cs typeface="ＭＳ Ｐゴシック" panose="020B0600070205080204" pitchFamily="50" charset="-128"/>
            </a:rPr>
            <a:t>100</a:t>
          </a:r>
          <a:r>
            <a:rPr lang="ja-JP" altLang="ja-JP" sz="1400" kern="0">
              <a:effectLst/>
              <a:ea typeface="ＭＳ Ｐゴシック" panose="020B0600070205080204" pitchFamily="50" charset="-128"/>
              <a:cs typeface="ＭＳ Ｐゴシック" panose="020B0600070205080204" pitchFamily="50" charset="-128"/>
            </a:rPr>
            <a:t>百万円）による減</a:t>
          </a:r>
          <a:br>
            <a:rPr lang="en-US" altLang="ja-JP" sz="1400" kern="0">
              <a:effectLst/>
              <a:ea typeface="ＭＳ Ｐゴシック" panose="020B0600070205080204" pitchFamily="50" charset="-128"/>
              <a:cs typeface="ＭＳ Ｐゴシック" panose="020B0600070205080204" pitchFamily="50" charset="-128"/>
            </a:rPr>
          </a:br>
          <a:r>
            <a:rPr lang="ja-JP" altLang="ja-JP" sz="1400" kern="0">
              <a:effectLst/>
              <a:ea typeface="ＭＳ Ｐゴシック" panose="020B0600070205080204" pitchFamily="50" charset="-128"/>
              <a:cs typeface="ＭＳ Ｐゴシック" panose="020B0600070205080204" pitchFamily="50" charset="-128"/>
            </a:rPr>
            <a:t>スポーツ振興基金：スポーツ振興事業の実施に伴う財源繰り入れ（</a:t>
          </a:r>
          <a:r>
            <a:rPr lang="en-US" altLang="ja-JP" sz="1400" kern="0">
              <a:effectLst/>
              <a:ea typeface="ＭＳ Ｐゴシック" panose="020B0600070205080204" pitchFamily="50" charset="-128"/>
              <a:cs typeface="ＭＳ Ｐゴシック" panose="020B0600070205080204" pitchFamily="50" charset="-128"/>
            </a:rPr>
            <a:t>1</a:t>
          </a:r>
          <a:r>
            <a:rPr lang="ja-JP" altLang="ja-JP" sz="1400" kern="0">
              <a:effectLst/>
              <a:ea typeface="ＭＳ Ｐゴシック" panose="020B0600070205080204" pitchFamily="50" charset="-128"/>
              <a:cs typeface="ＭＳ Ｐゴシック" panose="020B0600070205080204" pitchFamily="50" charset="-128"/>
            </a:rPr>
            <a:t>百万円）による減</a:t>
          </a:r>
          <a:br>
            <a:rPr lang="en-US" altLang="ja-JP" sz="1400" kern="0">
              <a:effectLst/>
              <a:ea typeface="ＭＳ Ｐゴシック" panose="020B0600070205080204" pitchFamily="50" charset="-128"/>
              <a:cs typeface="ＭＳ Ｐゴシック" panose="020B0600070205080204" pitchFamily="50" charset="-128"/>
            </a:rPr>
          </a:br>
          <a:r>
            <a:rPr lang="ja-JP" altLang="ja-JP" sz="1400" kern="0">
              <a:effectLst/>
              <a:ea typeface="ＭＳ Ｐゴシック" panose="020B0600070205080204" pitchFamily="50" charset="-128"/>
              <a:cs typeface="ＭＳ Ｐゴシック" panose="020B0600070205080204" pitchFamily="50" charset="-128"/>
            </a:rPr>
            <a:t>森林環境贈与税基金：森林環境譲与税の受け入れによる積立（</a:t>
          </a:r>
          <a:r>
            <a:rPr lang="en-US" altLang="ja-JP" sz="1400" kern="0">
              <a:effectLst/>
              <a:ea typeface="ＭＳ Ｐゴシック" panose="020B0600070205080204" pitchFamily="50" charset="-128"/>
              <a:cs typeface="ＭＳ Ｐゴシック" panose="020B0600070205080204" pitchFamily="50" charset="-128"/>
            </a:rPr>
            <a:t>16</a:t>
          </a:r>
          <a:r>
            <a:rPr lang="ja-JP" altLang="ja-JP" sz="1400" kern="0">
              <a:effectLst/>
              <a:ea typeface="ＭＳ Ｐゴシック" panose="020B0600070205080204" pitchFamily="50" charset="-128"/>
              <a:cs typeface="ＭＳ Ｐゴシック" panose="020B0600070205080204" pitchFamily="50" charset="-128"/>
            </a:rPr>
            <a:t>百万円）の一方、事業実施に伴う財源繰り入れ（</a:t>
          </a:r>
          <a:r>
            <a:rPr lang="en-US" altLang="ja-JP" sz="1400" kern="0">
              <a:effectLst/>
              <a:ea typeface="ＭＳ Ｐゴシック" panose="020B0600070205080204" pitchFamily="50" charset="-128"/>
              <a:cs typeface="ＭＳ Ｐゴシック" panose="020B0600070205080204" pitchFamily="50" charset="-128"/>
            </a:rPr>
            <a:t>4</a:t>
          </a:r>
          <a:r>
            <a:rPr lang="ja-JP" altLang="ja-JP" sz="1400" kern="0">
              <a:effectLst/>
              <a:ea typeface="ＭＳ Ｐゴシック" panose="020B0600070205080204" pitchFamily="50" charset="-128"/>
              <a:cs typeface="ＭＳ Ｐゴシック" panose="020B0600070205080204" pitchFamily="50" charset="-128"/>
            </a:rPr>
            <a:t>百万円）による減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村有施設の改修・解体・集約化、少子高齢化対策、基幹産業振興施策などに備えるため、中長期的な事業計画に応じた積み立てを行えるよう努めていく。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令和</a:t>
          </a:r>
          <a:r>
            <a:rPr lang="en-US" altLang="ja-JP" sz="1400" kern="0">
              <a:effectLst/>
              <a:ea typeface="ＭＳ Ｐゴシック" panose="020B0600070205080204" pitchFamily="50" charset="-128"/>
              <a:cs typeface="ＭＳ Ｐゴシック" panose="020B0600070205080204" pitchFamily="50" charset="-128"/>
            </a:rPr>
            <a:t>6</a:t>
          </a:r>
          <a:r>
            <a:rPr lang="ja-JP" altLang="ja-JP" sz="1400" kern="0">
              <a:effectLst/>
              <a:ea typeface="ＭＳ Ｐゴシック" panose="020B0600070205080204" pitchFamily="50" charset="-128"/>
              <a:cs typeface="ＭＳ Ｐゴシック" panose="020B0600070205080204" pitchFamily="50" charset="-128"/>
            </a:rPr>
            <a:t>年</a:t>
          </a:r>
          <a:r>
            <a:rPr lang="en-US" altLang="ja-JP" sz="1400" kern="0">
              <a:effectLst/>
              <a:ea typeface="ＭＳ Ｐゴシック" panose="020B0600070205080204" pitchFamily="50" charset="-128"/>
              <a:cs typeface="ＭＳ Ｐゴシック" panose="020B0600070205080204" pitchFamily="50" charset="-128"/>
            </a:rPr>
            <a:t>7</a:t>
          </a:r>
          <a:r>
            <a:rPr lang="ja-JP" altLang="ja-JP" sz="1400" kern="0">
              <a:effectLst/>
              <a:ea typeface="ＭＳ Ｐゴシック" panose="020B0600070205080204" pitchFamily="50" charset="-128"/>
              <a:cs typeface="ＭＳ Ｐゴシック" panose="020B0600070205080204" pitchFamily="50" charset="-128"/>
            </a:rPr>
            <a:t>月豪雨災害への対応に伴う財源繰り入れを含め、取崩額が</a:t>
          </a:r>
          <a:r>
            <a:rPr lang="en-US" altLang="ja-JP" sz="1400" kern="0">
              <a:effectLst/>
              <a:ea typeface="ＭＳ Ｐゴシック" panose="020B0600070205080204" pitchFamily="50" charset="-128"/>
              <a:cs typeface="ＭＳ Ｐゴシック" panose="020B0600070205080204" pitchFamily="50" charset="-128"/>
            </a:rPr>
            <a:t>290</a:t>
          </a:r>
          <a:r>
            <a:rPr lang="ja-JP" altLang="ja-JP" sz="1400" kern="0">
              <a:effectLst/>
              <a:ea typeface="ＭＳ Ｐゴシック" panose="020B0600070205080204" pitchFamily="50" charset="-128"/>
              <a:cs typeface="ＭＳ Ｐゴシック" panose="020B0600070205080204" pitchFamily="50" charset="-128"/>
            </a:rPr>
            <a:t>百万円となったことが主な要因として、前年度末残高（</a:t>
          </a:r>
          <a:r>
            <a:rPr lang="en-US" altLang="ja-JP" sz="1400" kern="0">
              <a:effectLst/>
              <a:ea typeface="ＭＳ Ｐゴシック" panose="020B0600070205080204" pitchFamily="50" charset="-128"/>
              <a:cs typeface="ＭＳ Ｐゴシック" panose="020B0600070205080204" pitchFamily="50" charset="-128"/>
            </a:rPr>
            <a:t>1,109</a:t>
          </a:r>
          <a:r>
            <a:rPr lang="ja-JP" altLang="ja-JP" sz="1400" kern="0">
              <a:effectLst/>
              <a:ea typeface="ＭＳ Ｐゴシック" panose="020B0600070205080204" pitchFamily="50" charset="-128"/>
              <a:cs typeface="ＭＳ Ｐゴシック" panose="020B0600070205080204" pitchFamily="50" charset="-128"/>
            </a:rPr>
            <a:t>百万円）から</a:t>
          </a:r>
          <a:r>
            <a:rPr lang="en-US" altLang="ja-JP" sz="1400" kern="0">
              <a:effectLst/>
              <a:ea typeface="ＭＳ Ｐゴシック" panose="020B0600070205080204" pitchFamily="50" charset="-128"/>
              <a:cs typeface="ＭＳ Ｐゴシック" panose="020B0600070205080204" pitchFamily="50" charset="-128"/>
            </a:rPr>
            <a:t>290</a:t>
          </a:r>
          <a:r>
            <a:rPr lang="ja-JP" altLang="ja-JP" sz="1400" kern="0">
              <a:effectLst/>
              <a:ea typeface="ＭＳ Ｐゴシック" panose="020B0600070205080204" pitchFamily="50" charset="-128"/>
              <a:cs typeface="ＭＳ Ｐゴシック" panose="020B0600070205080204" pitchFamily="50" charset="-128"/>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大規模災害の発生など不測の事態に備えるため、過去の実績も踏まえ、</a:t>
          </a:r>
          <a:r>
            <a:rPr lang="en-US" altLang="ja-JP" sz="1400" kern="0">
              <a:effectLst/>
              <a:ea typeface="ＭＳ Ｐゴシック" panose="020B0600070205080204" pitchFamily="50" charset="-128"/>
              <a:cs typeface="ＭＳ Ｐゴシック" panose="020B0600070205080204" pitchFamily="50" charset="-128"/>
            </a:rPr>
            <a:t>10</a:t>
          </a:r>
          <a:r>
            <a:rPr lang="ja-JP" altLang="ja-JP" sz="1400" kern="0">
              <a:effectLst/>
              <a:ea typeface="ＭＳ Ｐゴシック" panose="020B0600070205080204" pitchFamily="50" charset="-128"/>
              <a:cs typeface="ＭＳ Ｐゴシック" panose="020B0600070205080204" pitchFamily="50" charset="-128"/>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令和</a:t>
          </a:r>
          <a:r>
            <a:rPr lang="en-US" altLang="ja-JP" sz="1400" kern="0">
              <a:effectLst/>
              <a:ea typeface="ＭＳ Ｐゴシック" panose="020B0600070205080204" pitchFamily="50" charset="-128"/>
              <a:cs typeface="ＭＳ Ｐゴシック" panose="020B0600070205080204" pitchFamily="50" charset="-128"/>
            </a:rPr>
            <a:t>6</a:t>
          </a:r>
          <a:r>
            <a:rPr lang="ja-JP" altLang="ja-JP" sz="1400" kern="0">
              <a:effectLst/>
              <a:ea typeface="ＭＳ Ｐゴシック" panose="020B0600070205080204" pitchFamily="50" charset="-128"/>
              <a:cs typeface="ＭＳ Ｐゴシック" panose="020B0600070205080204" pitchFamily="50" charset="-128"/>
            </a:rPr>
            <a:t>年度においては</a:t>
          </a:r>
          <a:r>
            <a:rPr lang="en-US" altLang="ja-JP" sz="1400" kern="0">
              <a:effectLst/>
              <a:ea typeface="ＭＳ Ｐゴシック" panose="020B0600070205080204" pitchFamily="50" charset="-128"/>
              <a:cs typeface="ＭＳ Ｐゴシック" panose="020B0600070205080204" pitchFamily="50" charset="-128"/>
            </a:rPr>
            <a:t>70</a:t>
          </a:r>
          <a:r>
            <a:rPr lang="ja-JP" altLang="ja-JP" sz="1400" kern="0">
              <a:effectLst/>
              <a:ea typeface="ＭＳ Ｐゴシック" panose="020B0600070205080204" pitchFamily="50" charset="-128"/>
              <a:cs typeface="ＭＳ Ｐゴシック" panose="020B0600070205080204" pitchFamily="50" charset="-128"/>
            </a:rPr>
            <a:t>百万円の積立を行った一方、地方債の計画的な償還に充てるため</a:t>
          </a:r>
          <a:r>
            <a:rPr lang="en-US" altLang="ja-JP" sz="1400" kern="0">
              <a:effectLst/>
              <a:ea typeface="ＭＳ Ｐゴシック" panose="020B0600070205080204" pitchFamily="50" charset="-128"/>
              <a:cs typeface="ＭＳ Ｐゴシック" panose="020B0600070205080204" pitchFamily="50" charset="-128"/>
            </a:rPr>
            <a:t>158</a:t>
          </a:r>
          <a:r>
            <a:rPr lang="ja-JP" altLang="ja-JP" sz="1400" kern="0">
              <a:effectLst/>
              <a:ea typeface="ＭＳ Ｐゴシック" panose="020B0600070205080204" pitchFamily="50" charset="-128"/>
              <a:cs typeface="ＭＳ Ｐゴシック" panose="020B0600070205080204" pitchFamily="50" charset="-128"/>
            </a:rPr>
            <a:t>百万円を取崩したことにより、前年度末残高（</a:t>
          </a:r>
          <a:r>
            <a:rPr lang="en-US" altLang="ja-JP" sz="1400" kern="0">
              <a:effectLst/>
              <a:ea typeface="ＭＳ Ｐゴシック" panose="020B0600070205080204" pitchFamily="50" charset="-128"/>
              <a:cs typeface="ＭＳ Ｐゴシック" panose="020B0600070205080204" pitchFamily="50" charset="-128"/>
            </a:rPr>
            <a:t>196</a:t>
          </a:r>
          <a:r>
            <a:rPr lang="ja-JP" altLang="ja-JP" sz="1400" kern="0">
              <a:effectLst/>
              <a:ea typeface="ＭＳ Ｐゴシック" panose="020B0600070205080204" pitchFamily="50" charset="-128"/>
              <a:cs typeface="ＭＳ Ｐゴシック" panose="020B0600070205080204" pitchFamily="50" charset="-128"/>
            </a:rPr>
            <a:t>百万円）から</a:t>
          </a:r>
          <a:r>
            <a:rPr lang="en-US" altLang="ja-JP" sz="1400" kern="0">
              <a:effectLst/>
              <a:ea typeface="ＭＳ Ｐゴシック" panose="020B0600070205080204" pitchFamily="50" charset="-128"/>
              <a:cs typeface="ＭＳ Ｐゴシック" panose="020B0600070205080204" pitchFamily="50" charset="-128"/>
            </a:rPr>
            <a:t>87</a:t>
          </a:r>
          <a:r>
            <a:rPr lang="ja-JP" altLang="ja-JP" sz="1400" kern="0">
              <a:effectLst/>
              <a:ea typeface="ＭＳ Ｐゴシック" panose="020B0600070205080204" pitchFamily="50" charset="-128"/>
              <a:cs typeface="ＭＳ Ｐゴシック" panose="020B0600070205080204" pitchFamily="50" charset="-128"/>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kern="0">
              <a:effectLst/>
              <a:ea typeface="ＭＳ Ｐゴシック" panose="020B0600070205080204" pitchFamily="50" charset="-128"/>
              <a:cs typeface="ＭＳ Ｐゴシック" panose="020B0600070205080204" pitchFamily="50" charset="-128"/>
            </a:rPr>
            <a:t>令和</a:t>
          </a:r>
          <a:r>
            <a:rPr lang="en-US" altLang="ja-JP" sz="1400" kern="0">
              <a:effectLst/>
              <a:ea typeface="ＭＳ Ｐゴシック" panose="020B0600070205080204" pitchFamily="50" charset="-128"/>
              <a:cs typeface="ＭＳ Ｐゴシック" panose="020B0600070205080204" pitchFamily="50" charset="-128"/>
            </a:rPr>
            <a:t>10</a:t>
          </a:r>
          <a:r>
            <a:rPr lang="ja-JP" altLang="ja-JP" sz="1400" kern="0">
              <a:effectLst/>
              <a:ea typeface="ＭＳ Ｐゴシック" panose="020B0600070205080204" pitchFamily="50" charset="-128"/>
              <a:cs typeface="ＭＳ Ｐゴシック" panose="020B0600070205080204" pitchFamily="50" charset="-128"/>
            </a:rPr>
            <a:t>年度に地方債償還額のピークを迎える予定であるため、それに備えて計画的に積立を行うこととしている。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山形県戸沢村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3,796
261.31
6,521,028
5,252,144
1,112,611
2,937,908
4,611,562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前年度から増減はなかったが、依然として人口は減少傾向にあり、少子高齢化に加えて労働人口の減少がみられる。固定資産税全体で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収となっている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幹産業である農業の低迷等による自主財源の税収に目立った伸びはないため、低い値で推移していると考える。また、農業以外の主要産業も村内には少なく、税収の増加を見込むのは厳しい状況である。今後においては、事務事業の見直しと、経費削減に努め村政運営していく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している。人件費が増加し、物件費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・公債費・繰出金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が減少している。歳入に関しては、地方税</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軽自動車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税は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している。また、地方交付税は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円の増加となっているが、結果として経常収支比率は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62</xdr:row>
      <xdr:rowOff>15494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2957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15494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2126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162814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40010"/>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61</xdr:row>
      <xdr:rowOff>133858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40010"/>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人事委員会勧告、外部への出向解除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、災害対応による人件費の増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により、人件費は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78,515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災害救助費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28,631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総務費委託料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アナログ規制の点検見直し支援業務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災害廃棄物処理手数料</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33,329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となり、結果として人件費・物件費等は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73870</xdr:rowOff>
    </xdr:from>
    <xdr:to>
      <xdr:col>23</xdr:col>
      <xdr:colOff>133350</xdr:colOff>
      <xdr:row>82</xdr:row>
      <xdr:rowOff>153479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2770"/>
          <a:ext cx="838200" cy="7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73870</xdr:rowOff>
    </xdr:from>
    <xdr:to>
      <xdr:col>19</xdr:col>
      <xdr:colOff>133350</xdr:colOff>
      <xdr:row>82</xdr:row>
      <xdr:rowOff>96197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32770"/>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71182</xdr:rowOff>
    </xdr:from>
    <xdr:to>
      <xdr:col>15</xdr:col>
      <xdr:colOff>82550</xdr:colOff>
      <xdr:row>82</xdr:row>
      <xdr:rowOff>96197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0082"/>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56414</xdr:rowOff>
    </xdr:from>
    <xdr:to>
      <xdr:col>11</xdr:col>
      <xdr:colOff>31750</xdr:colOff>
      <xdr:row>82</xdr:row>
      <xdr:rowOff>71182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5314"/>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102679</xdr:rowOff>
    </xdr:from>
    <xdr:to>
      <xdr:col>23</xdr:col>
      <xdr:colOff>184150</xdr:colOff>
      <xdr:row>83</xdr:row>
      <xdr:rowOff>32829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119206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23070</xdr:rowOff>
    </xdr:from>
    <xdr:to>
      <xdr:col>19</xdr:col>
      <xdr:colOff>184150</xdr:colOff>
      <xdr:row>82</xdr:row>
      <xdr:rowOff>124670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134847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5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45397</xdr:rowOff>
    </xdr:from>
    <xdr:to>
      <xdr:col>15</xdr:col>
      <xdr:colOff>133350</xdr:colOff>
      <xdr:row>82</xdr:row>
      <xdr:rowOff>146997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20382</xdr:rowOff>
    </xdr:from>
    <xdr:to>
      <xdr:col>11</xdr:col>
      <xdr:colOff>82550</xdr:colOff>
      <xdr:row>82</xdr:row>
      <xdr:rowOff>121982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132159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5614</xdr:rowOff>
    </xdr:from>
    <xdr:to>
      <xdr:col>7</xdr:col>
      <xdr:colOff>31750</xdr:colOff>
      <xdr:row>82</xdr:row>
      <xdr:rowOff>107214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117391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3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している。類似団体と比較すると、高い水準になっている。団塊の世代の職員の定年退職を起因として、管理職の昇任年齢が引き下がっているのも要因として考えられる。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56445</xdr:rowOff>
    </xdr:from>
    <xdr:to>
      <xdr:col>81</xdr:col>
      <xdr:colOff>44450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3154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89</xdr:row>
      <xdr:rowOff>96661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60789"/>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87</xdr:row>
      <xdr:rowOff>144639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52461"/>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87</xdr:row>
      <xdr:rowOff>37395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5246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5645</xdr:rowOff>
    </xdr:from>
    <xdr:to>
      <xdr:col>81</xdr:col>
      <xdr:colOff>95250</xdr:colOff>
      <xdr:row>89</xdr:row>
      <xdr:rowOff>107245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72972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定員に関しては、より良い住民サービスを提供するため、一般行政職の採用を実施したことにより、昨年度と比べて増加している。加えて、人口も昨年度に比べ減少していることから、ポイントが増加したと考えられ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156305</xdr:rowOff>
    </xdr:from>
    <xdr:to>
      <xdr:col>81</xdr:col>
      <xdr:colOff>44450</xdr:colOff>
      <xdr:row>61</xdr:row>
      <xdr:rowOff>12806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43305"/>
          <a:ext cx="838200" cy="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148262</xdr:rowOff>
    </xdr:from>
    <xdr:to>
      <xdr:col>77</xdr:col>
      <xdr:colOff>44450</xdr:colOff>
      <xdr:row>60</xdr:row>
      <xdr:rowOff>156305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35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126343</xdr:rowOff>
    </xdr:from>
    <xdr:to>
      <xdr:col>72</xdr:col>
      <xdr:colOff>203200</xdr:colOff>
      <xdr:row>60</xdr:row>
      <xdr:rowOff>148262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13343"/>
          <a:ext cx="889000" cy="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113072</xdr:rowOff>
    </xdr:from>
    <xdr:to>
      <xdr:col>68</xdr:col>
      <xdr:colOff>152400</xdr:colOff>
      <xdr:row>60</xdr:row>
      <xdr:rowOff>126343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0007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133456</xdr:rowOff>
    </xdr:from>
    <xdr:to>
      <xdr:col>81</xdr:col>
      <xdr:colOff>95250</xdr:colOff>
      <xdr:row>61</xdr:row>
      <xdr:rowOff>63606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105533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9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105505</xdr:rowOff>
    </xdr:from>
    <xdr:to>
      <xdr:col>77</xdr:col>
      <xdr:colOff>95250</xdr:colOff>
      <xdr:row>61</xdr:row>
      <xdr:rowOff>35655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20432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7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97462</xdr:rowOff>
    </xdr:from>
    <xdr:to>
      <xdr:col>73</xdr:col>
      <xdr:colOff>44450</xdr:colOff>
      <xdr:row>61</xdr:row>
      <xdr:rowOff>27612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7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75543</xdr:rowOff>
    </xdr:from>
    <xdr:to>
      <xdr:col>68</xdr:col>
      <xdr:colOff>203200</xdr:colOff>
      <xdr:row>61</xdr:row>
      <xdr:rowOff>5693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161920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4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ポイント増加しており、類似団体全国平均・山形県平均を上回っている。要因としては、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年度臨時財政対策債や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過疎対策事業債、経営体育成基盤整備事業などに係る起債の償還開始に伴うものと分析する。今後も公債費は増加する見込みがあるため、起債依存型の事業実施の見直しや、繰上償還の実施など、公債費の適正化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19413</xdr:rowOff>
    </xdr:from>
    <xdr:to>
      <xdr:col>81</xdr:col>
      <xdr:colOff>44450</xdr:colOff>
      <xdr:row>43</xdr:row>
      <xdr:rowOff>26307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9176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149497</xdr:rowOff>
    </xdr:from>
    <xdr:to>
      <xdr:col>77</xdr:col>
      <xdr:colOff>44450</xdr:colOff>
      <xdr:row>43</xdr:row>
      <xdr:rowOff>19413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5039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66766</xdr:rowOff>
    </xdr:from>
    <xdr:to>
      <xdr:col>72</xdr:col>
      <xdr:colOff>203200</xdr:colOff>
      <xdr:row>42</xdr:row>
      <xdr:rowOff>149497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6766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169273</xdr:rowOff>
    </xdr:from>
    <xdr:to>
      <xdr:col>68</xdr:col>
      <xdr:colOff>152400</xdr:colOff>
      <xdr:row>42</xdr:row>
      <xdr:rowOff>66766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987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140063</xdr:rowOff>
    </xdr:from>
    <xdr:to>
      <xdr:col>77</xdr:col>
      <xdr:colOff>95250</xdr:colOff>
      <xdr:row>43</xdr:row>
      <xdr:rowOff>70213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54990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2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98697</xdr:rowOff>
    </xdr:from>
    <xdr:to>
      <xdr:col>73</xdr:col>
      <xdr:colOff>44450</xdr:colOff>
      <xdr:row>43</xdr:row>
      <xdr:rowOff>28847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13624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8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15966</xdr:rowOff>
    </xdr:from>
    <xdr:to>
      <xdr:col>68</xdr:col>
      <xdr:colOff>203200</xdr:colOff>
      <xdr:row>42</xdr:row>
      <xdr:rowOff>117566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102343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118473</xdr:rowOff>
    </xdr:from>
    <xdr:to>
      <xdr:col>64</xdr:col>
      <xdr:colOff>152400</xdr:colOff>
      <xdr:row>42</xdr:row>
      <xdr:rowOff>48623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33400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戸沢中学校校舎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改築事業（校舎・給食施設）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に係る起債を繰上償還した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にも関わらず</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年度豪雨災害に伴う歳出や地方債の増加等により、</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では高い値である。引き続き、事業規模を縮小し、基金への積立てなどを積極的に行うことで償還可能財源を増やしながら、地方債現在高の上昇も続く中ではあるが、事業の適正化を図り財政健全化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28857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087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934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42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28857</xdr:rowOff>
    </xdr:from>
    <xdr:to>
      <xdr:col>81</xdr:col>
      <xdr:colOff>133350</xdr:colOff>
      <xdr:row>20</xdr:row>
      <xdr:rowOff>28857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4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2963</xdr:rowOff>
    </xdr:from>
    <xdr:to>
      <xdr:col>81</xdr:col>
      <xdr:colOff>44450</xdr:colOff>
      <xdr:row>17</xdr:row>
      <xdr:rowOff>45861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917613"/>
          <a:ext cx="8382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2963</xdr:rowOff>
    </xdr:from>
    <xdr:to>
      <xdr:col>77</xdr:col>
      <xdr:colOff>44450</xdr:colOff>
      <xdr:row>19</xdr:row>
      <xdr:rowOff>51505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17613"/>
          <a:ext cx="889000" cy="39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51505</xdr:rowOff>
    </xdr:from>
    <xdr:to>
      <xdr:col>72</xdr:col>
      <xdr:colOff>203200</xdr:colOff>
      <xdr:row>20</xdr:row>
      <xdr:rowOff>65052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309055"/>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65052</xdr:rowOff>
    </xdr:from>
    <xdr:to>
      <xdr:col>68</xdr:col>
      <xdr:colOff>152400</xdr:colOff>
      <xdr:row>21</xdr:row>
      <xdr:rowOff>150989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494052"/>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166511</xdr:rowOff>
    </xdr:from>
    <xdr:to>
      <xdr:col>81</xdr:col>
      <xdr:colOff>95250</xdr:colOff>
      <xdr:row>17</xdr:row>
      <xdr:rowOff>96661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138588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8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123613</xdr:rowOff>
    </xdr:from>
    <xdr:to>
      <xdr:col>77</xdr:col>
      <xdr:colOff>95250</xdr:colOff>
      <xdr:row>17</xdr:row>
      <xdr:rowOff>53763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38540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5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705</xdr:rowOff>
    </xdr:from>
    <xdr:to>
      <xdr:col>73</xdr:col>
      <xdr:colOff>44450</xdr:colOff>
      <xdr:row>19</xdr:row>
      <xdr:rowOff>102305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2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87082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34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14252</xdr:rowOff>
    </xdr:from>
    <xdr:to>
      <xdr:col>68</xdr:col>
      <xdr:colOff>203200</xdr:colOff>
      <xdr:row>20</xdr:row>
      <xdr:rowOff>115852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4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100629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2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100189</xdr:rowOff>
    </xdr:from>
    <xdr:to>
      <xdr:col>64</xdr:col>
      <xdr:colOff>152400</xdr:colOff>
      <xdr:row>22</xdr:row>
      <xdr:rowOff>30339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70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15116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78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山形県戸沢村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3,796
261.31
6,521,028
5,252,144
1,112,611
2,937,908
4,611,562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ポイント増加し、類似団体平均を上回っている。人事委員会勧告、外部への出向解除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、災害対応</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により人件費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78,515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％）増加したことが要因と考えられる。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8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ポイント減少している。各種システムの改修経費の減少（自治体システム標準化支援委託料等）、物価高騰による単価の上昇や各施設の修繕費の増加が要因だと考える。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37846</xdr:rowOff>
    </xdr:from>
    <xdr:to>
      <xdr:col>82</xdr:col>
      <xdr:colOff>107950</xdr:colOff>
      <xdr:row>13</xdr:row>
      <xdr:rowOff>133858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26669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14</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627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28702</xdr:rowOff>
    </xdr:from>
    <xdr:to>
      <xdr:col>73</xdr:col>
      <xdr:colOff>180975</xdr:colOff>
      <xdr:row>14</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575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28702</xdr:rowOff>
    </xdr:from>
    <xdr:to>
      <xdr:col>69</xdr:col>
      <xdr:colOff>92075</xdr:colOff>
      <xdr:row>13</xdr:row>
      <xdr:rowOff>83566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575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158496</xdr:rowOff>
    </xdr:from>
    <xdr:to>
      <xdr:col>82</xdr:col>
      <xdr:colOff>158750</xdr:colOff>
      <xdr:row>13</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67073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83058</xdr:rowOff>
    </xdr:from>
    <xdr:to>
      <xdr:col>78</xdr:col>
      <xdr:colOff>120650</xdr:colOff>
      <xdr:row>14</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23385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149352</xdr:rowOff>
    </xdr:from>
    <xdr:to>
      <xdr:col>69</xdr:col>
      <xdr:colOff>142875</xdr:colOff>
      <xdr:row>13</xdr:row>
      <xdr:rowOff>79502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89679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7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32766</xdr:rowOff>
    </xdr:from>
    <xdr:to>
      <xdr:col>65</xdr:col>
      <xdr:colOff>53975</xdr:colOff>
      <xdr:row>13</xdr:row>
      <xdr:rowOff>134366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144543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している。例年、類似団体平均よりも低くなっているが、今後も事業の適正化を図り続けながら、財政健全化に努めていく。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104140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56</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9386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2938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ポイントの減少となっている。災害に伴い地方交付税が</a:t>
          </a:r>
          <a:r>
            <a:rPr kumimoji="1" lang="en-US" altLang="ja-JP" sz="1300">
              <a:latin typeface="ＭＳ Ｐゴシック" panose="020B0600070205080204" pitchFamily="50" charset="-128"/>
              <a:ea typeface="ＭＳ Ｐゴシック" panose="020B0600070205080204" pitchFamily="50" charset="-128"/>
            </a:rPr>
            <a:t>821,058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の増加となっていることが、経常収支比率が減少した大きな要因のひとつと考える。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153670</xdr:rowOff>
    </xdr:from>
    <xdr:to>
      <xdr:col>82</xdr:col>
      <xdr:colOff>107950</xdr:colOff>
      <xdr:row>54</xdr:row>
      <xdr:rowOff>43180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240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43180</xdr:rowOff>
    </xdr:from>
    <xdr:to>
      <xdr:col>78</xdr:col>
      <xdr:colOff>69850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301480"/>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79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102870</xdr:rowOff>
    </xdr:from>
    <xdr:to>
      <xdr:col>82</xdr:col>
      <xdr:colOff>158750</xdr:colOff>
      <xdr:row>54</xdr:row>
      <xdr:rowOff>33020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0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163830</xdr:rowOff>
    </xdr:from>
    <xdr:to>
      <xdr:col>78</xdr:col>
      <xdr:colOff>120650</xdr:colOff>
      <xdr:row>54</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104157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1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ポイント減少している。しかし実績ベースで見ると、補助金や負担金</a:t>
          </a:r>
          <a:r>
            <a:rPr kumimoji="1" lang="en-US" altLang="ja-JP" sz="1300">
              <a:latin typeface="ＭＳ Ｐゴシック" panose="020B0600070205080204" pitchFamily="50" charset="-128"/>
              <a:ea typeface="ＭＳ Ｐゴシック" panose="020B0600070205080204" pitchFamily="50" charset="-128"/>
            </a:rPr>
            <a:t>229,711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年豪雨災害に伴う災害見舞金・生活家電等購入補助金等</a:t>
          </a:r>
          <a:r>
            <a:rPr kumimoji="1" lang="ja-JP" altLang="en-US" sz="1300">
              <a:latin typeface="ＭＳ Ｐゴシック" panose="020B0600070205080204" pitchFamily="50" charset="-128"/>
              <a:ea typeface="ＭＳ Ｐゴシック" panose="020B0600070205080204" pitchFamily="50" charset="-128"/>
            </a:rPr>
            <a:t>）となっている。災害に伴い他の経費についても軒並み増加したことから、補助費自体は増加し、経常収支比率が減少したことの要因と考える。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67564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5780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38</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89472"/>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千円の減少となっているため、経常収支比率も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ポイント減少している。大きな要因としては、過疎債（戸沢中学校給食厨房設備整備事業など）や臨時財政対策債の償還完了に伴うものと考えられる。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54611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33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76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49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ポイント下回っている。公債費以外で経常経費に占める割合が大きいのは、人件費・物件費・補助費等となっている。類似団体平均を下回ってはいるが、適正な水準の維持に努めていく。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117856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065761"/>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117856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60020"/>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600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山形県戸沢村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36301</xdr:rowOff>
    </xdr:from>
    <xdr:to>
      <xdr:col>29</xdr:col>
      <xdr:colOff>127000</xdr:colOff>
      <xdr:row>17</xdr:row>
      <xdr:rowOff>103949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8576"/>
          <a:ext cx="647700" cy="6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21078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3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103949</xdr:rowOff>
    </xdr:from>
    <xdr:to>
      <xdr:col>26</xdr:col>
      <xdr:colOff>50800</xdr:colOff>
      <xdr:row>17</xdr:row>
      <xdr:rowOff>136794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6224"/>
          <a:ext cx="698500" cy="32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136794</xdr:rowOff>
    </xdr:from>
    <xdr:to>
      <xdr:col>22</xdr:col>
      <xdr:colOff>114300</xdr:colOff>
      <xdr:row>17</xdr:row>
      <xdr:rowOff>154480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9069"/>
          <a:ext cx="698500" cy="17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154480</xdr:rowOff>
    </xdr:from>
    <xdr:to>
      <xdr:col>18</xdr:col>
      <xdr:colOff>177800</xdr:colOff>
      <xdr:row>18</xdr:row>
      <xdr:rowOff>1129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6755"/>
          <a:ext cx="698500" cy="1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156951</xdr:rowOff>
    </xdr:from>
    <xdr:to>
      <xdr:col>29</xdr:col>
      <xdr:colOff>177800</xdr:colOff>
      <xdr:row>17</xdr:row>
      <xdr:rowOff>87101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2028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53149</xdr:rowOff>
    </xdr:from>
    <xdr:to>
      <xdr:col>26</xdr:col>
      <xdr:colOff>101600</xdr:colOff>
      <xdr:row>17</xdr:row>
      <xdr:rowOff>154749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5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164926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4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85994</xdr:rowOff>
    </xdr:from>
    <xdr:to>
      <xdr:col>22</xdr:col>
      <xdr:colOff>165100</xdr:colOff>
      <xdr:row>18</xdr:row>
      <xdr:rowOff>16144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26321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103680</xdr:rowOff>
    </xdr:from>
    <xdr:to>
      <xdr:col>19</xdr:col>
      <xdr:colOff>38100</xdr:colOff>
      <xdr:row>18</xdr:row>
      <xdr:rowOff>33830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44007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3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121779</xdr:rowOff>
    </xdr:from>
    <xdr:to>
      <xdr:col>15</xdr:col>
      <xdr:colOff>101600</xdr:colOff>
      <xdr:row>18</xdr:row>
      <xdr:rowOff>51929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4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36706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287563</xdr:rowOff>
    </xdr:from>
    <xdr:to>
      <xdr:col>29</xdr:col>
      <xdr:colOff>127000</xdr:colOff>
      <xdr:row>35</xdr:row>
      <xdr:rowOff>320750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97913"/>
          <a:ext cx="647700" cy="3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271549</xdr:rowOff>
    </xdr:from>
    <xdr:to>
      <xdr:col>26</xdr:col>
      <xdr:colOff>50800</xdr:colOff>
      <xdr:row>35</xdr:row>
      <xdr:rowOff>320750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81899"/>
          <a:ext cx="698500" cy="49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271549</xdr:rowOff>
    </xdr:from>
    <xdr:to>
      <xdr:col>22</xdr:col>
      <xdr:colOff>114300</xdr:colOff>
      <xdr:row>35</xdr:row>
      <xdr:rowOff>341650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81899"/>
          <a:ext cx="698500" cy="70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341650</xdr:rowOff>
    </xdr:from>
    <xdr:to>
      <xdr:col>18</xdr:col>
      <xdr:colOff>177800</xdr:colOff>
      <xdr:row>36</xdr:row>
      <xdr:rowOff>88870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52000"/>
          <a:ext cx="698500" cy="90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236763</xdr:rowOff>
    </xdr:from>
    <xdr:to>
      <xdr:col>29</xdr:col>
      <xdr:colOff>177800</xdr:colOff>
      <xdr:row>35</xdr:row>
      <xdr:rowOff>338363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4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81840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9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269950</xdr:rowOff>
    </xdr:from>
    <xdr:to>
      <xdr:col>26</xdr:col>
      <xdr:colOff>101600</xdr:colOff>
      <xdr:row>36</xdr:row>
      <xdr:rowOff>28650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8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38827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4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220749</xdr:rowOff>
    </xdr:from>
    <xdr:to>
      <xdr:col>22</xdr:col>
      <xdr:colOff>165100</xdr:colOff>
      <xdr:row>35</xdr:row>
      <xdr:rowOff>322349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3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332526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9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290850</xdr:rowOff>
    </xdr:from>
    <xdr:to>
      <xdr:col>19</xdr:col>
      <xdr:colOff>38100</xdr:colOff>
      <xdr:row>36</xdr:row>
      <xdr:rowOff>49550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0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59727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38070</xdr:rowOff>
    </xdr:from>
    <xdr:to>
      <xdr:col>15</xdr:col>
      <xdr:colOff>101600</xdr:colOff>
      <xdr:row>36</xdr:row>
      <xdr:rowOff>139670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9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149847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山形県戸沢村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3,796
261.31
6,521,028
5,252,144
1,112,611
2,937,908
4,611,562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46412</xdr:rowOff>
    </xdr:from>
    <xdr:to>
      <xdr:col>24</xdr:col>
      <xdr:colOff>63500</xdr:colOff>
      <xdr:row>36</xdr:row>
      <xdr:rowOff>102791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18612"/>
          <a:ext cx="838200" cy="5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102791</xdr:rowOff>
    </xdr:from>
    <xdr:to>
      <xdr:col>19</xdr:col>
      <xdr:colOff>177800</xdr:colOff>
      <xdr:row>36</xdr:row>
      <xdr:rowOff>130604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7499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130604</xdr:rowOff>
    </xdr:from>
    <xdr:to>
      <xdr:col>15</xdr:col>
      <xdr:colOff>50800</xdr:colOff>
      <xdr:row>36</xdr:row>
      <xdr:rowOff>152626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2804"/>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152626</xdr:rowOff>
    </xdr:from>
    <xdr:to>
      <xdr:col>10</xdr:col>
      <xdr:colOff>114300</xdr:colOff>
      <xdr:row>36</xdr:row>
      <xdr:rowOff>170574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4826"/>
          <a:ext cx="88900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167062</xdr:rowOff>
    </xdr:from>
    <xdr:to>
      <xdr:col>24</xdr:col>
      <xdr:colOff>114300</xdr:colOff>
      <xdr:row>36</xdr:row>
      <xdr:rowOff>97212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18489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1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51991</xdr:rowOff>
    </xdr:from>
    <xdr:to>
      <xdr:col>20</xdr:col>
      <xdr:colOff>38100</xdr:colOff>
      <xdr:row>36</xdr:row>
      <xdr:rowOff>153591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170118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79804</xdr:rowOff>
    </xdr:from>
    <xdr:to>
      <xdr:col>15</xdr:col>
      <xdr:colOff>101600</xdr:colOff>
      <xdr:row>37</xdr:row>
      <xdr:rowOff>9954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26481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2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101826</xdr:rowOff>
    </xdr:from>
    <xdr:to>
      <xdr:col>10</xdr:col>
      <xdr:colOff>165100</xdr:colOff>
      <xdr:row>37</xdr:row>
      <xdr:rowOff>31976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48503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119774</xdr:rowOff>
    </xdr:from>
    <xdr:to>
      <xdr:col>6</xdr:col>
      <xdr:colOff>38100</xdr:colOff>
      <xdr:row>37</xdr:row>
      <xdr:rowOff>49924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106914</xdr:rowOff>
    </xdr:from>
    <xdr:to>
      <xdr:col>24</xdr:col>
      <xdr:colOff>63500</xdr:colOff>
      <xdr:row>58</xdr:row>
      <xdr:rowOff>19688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9564"/>
          <a:ext cx="838200" cy="8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159838</xdr:rowOff>
    </xdr:from>
    <xdr:to>
      <xdr:col>19</xdr:col>
      <xdr:colOff>177800</xdr:colOff>
      <xdr:row>58</xdr:row>
      <xdr:rowOff>19688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2488"/>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159838</xdr:rowOff>
    </xdr:from>
    <xdr:to>
      <xdr:col>15</xdr:col>
      <xdr:colOff>50800</xdr:colOff>
      <xdr:row>58</xdr:row>
      <xdr:rowOff>26760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2488"/>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26760</xdr:rowOff>
    </xdr:from>
    <xdr:to>
      <xdr:col>10</xdr:col>
      <xdr:colOff>114300</xdr:colOff>
      <xdr:row>58</xdr:row>
      <xdr:rowOff>26876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0860"/>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56114</xdr:rowOff>
    </xdr:from>
    <xdr:to>
      <xdr:col>24</xdr:col>
      <xdr:colOff>114300</xdr:colOff>
      <xdr:row>57</xdr:row>
      <xdr:rowOff>157714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34541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140338</xdr:rowOff>
    </xdr:from>
    <xdr:to>
      <xdr:col>20</xdr:col>
      <xdr:colOff>38100</xdr:colOff>
      <xdr:row>58</xdr:row>
      <xdr:rowOff>70488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61615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0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109038</xdr:rowOff>
    </xdr:from>
    <xdr:to>
      <xdr:col>15</xdr:col>
      <xdr:colOff>101600</xdr:colOff>
      <xdr:row>58</xdr:row>
      <xdr:rowOff>39188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30315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7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147410</xdr:rowOff>
    </xdr:from>
    <xdr:to>
      <xdr:col>10</xdr:col>
      <xdr:colOff>165100</xdr:colOff>
      <xdr:row>58</xdr:row>
      <xdr:rowOff>77560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68687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147526</xdr:rowOff>
    </xdr:from>
    <xdr:to>
      <xdr:col>6</xdr:col>
      <xdr:colOff>38100</xdr:colOff>
      <xdr:row>58</xdr:row>
      <xdr:rowOff>77676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68803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48791</xdr:rowOff>
    </xdr:from>
    <xdr:to>
      <xdr:col>24</xdr:col>
      <xdr:colOff>63500</xdr:colOff>
      <xdr:row>77</xdr:row>
      <xdr:rowOff>19329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78991"/>
          <a:ext cx="838200" cy="14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151532</xdr:rowOff>
    </xdr:from>
    <xdr:to>
      <xdr:col>19</xdr:col>
      <xdr:colOff>177800</xdr:colOff>
      <xdr:row>77</xdr:row>
      <xdr:rowOff>19329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10282"/>
          <a:ext cx="889000" cy="2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131635</xdr:rowOff>
    </xdr:from>
    <xdr:to>
      <xdr:col>15</xdr:col>
      <xdr:colOff>50800</xdr:colOff>
      <xdr:row>75</xdr:row>
      <xdr:rowOff>151532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90385"/>
          <a:ext cx="889000" cy="1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131635</xdr:rowOff>
    </xdr:from>
    <xdr:to>
      <xdr:col>10</xdr:col>
      <xdr:colOff>114300</xdr:colOff>
      <xdr:row>76</xdr:row>
      <xdr:rowOff>60083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90385"/>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169441</xdr:rowOff>
    </xdr:from>
    <xdr:to>
      <xdr:col>24</xdr:col>
      <xdr:colOff>114300</xdr:colOff>
      <xdr:row>76</xdr:row>
      <xdr:rowOff>99591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20867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7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139979</xdr:rowOff>
    </xdr:from>
    <xdr:to>
      <xdr:col>20</xdr:col>
      <xdr:colOff>38100</xdr:colOff>
      <xdr:row>77</xdr:row>
      <xdr:rowOff>70129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86655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4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100733</xdr:rowOff>
    </xdr:from>
    <xdr:to>
      <xdr:col>15</xdr:col>
      <xdr:colOff>101600</xdr:colOff>
      <xdr:row>76</xdr:row>
      <xdr:rowOff>30882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59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47410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3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80835</xdr:rowOff>
    </xdr:from>
    <xdr:to>
      <xdr:col>10</xdr:col>
      <xdr:colOff>165100</xdr:colOff>
      <xdr:row>76</xdr:row>
      <xdr:rowOff>10985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27512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9283</xdr:rowOff>
    </xdr:from>
    <xdr:to>
      <xdr:col>6</xdr:col>
      <xdr:colOff>38100</xdr:colOff>
      <xdr:row>76</xdr:row>
      <xdr:rowOff>110883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3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127410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1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91791</xdr:rowOff>
    </xdr:from>
    <xdr:to>
      <xdr:col>24</xdr:col>
      <xdr:colOff>63500</xdr:colOff>
      <xdr:row>96</xdr:row>
      <xdr:rowOff>130110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50991"/>
          <a:ext cx="8382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130110</xdr:rowOff>
    </xdr:from>
    <xdr:to>
      <xdr:col>19</xdr:col>
      <xdr:colOff>177800</xdr:colOff>
      <xdr:row>97</xdr:row>
      <xdr:rowOff>81483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89310"/>
          <a:ext cx="889000" cy="12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135781</xdr:rowOff>
    </xdr:from>
    <xdr:to>
      <xdr:col>15</xdr:col>
      <xdr:colOff>50800</xdr:colOff>
      <xdr:row>97</xdr:row>
      <xdr:rowOff>81483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4981"/>
          <a:ext cx="889000" cy="1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135781</xdr:rowOff>
    </xdr:from>
    <xdr:to>
      <xdr:col>10</xdr:col>
      <xdr:colOff>114300</xdr:colOff>
      <xdr:row>98</xdr:row>
      <xdr:rowOff>16387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4981"/>
          <a:ext cx="889000" cy="22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40991</xdr:rowOff>
    </xdr:from>
    <xdr:to>
      <xdr:col>24</xdr:col>
      <xdr:colOff>114300</xdr:colOff>
      <xdr:row>96</xdr:row>
      <xdr:rowOff>142591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19418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79310</xdr:rowOff>
    </xdr:from>
    <xdr:to>
      <xdr:col>20</xdr:col>
      <xdr:colOff>38100</xdr:colOff>
      <xdr:row>97</xdr:row>
      <xdr:rowOff>9460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30683</xdr:rowOff>
    </xdr:from>
    <xdr:to>
      <xdr:col>15</xdr:col>
      <xdr:colOff>101600</xdr:colOff>
      <xdr:row>97</xdr:row>
      <xdr:rowOff>132283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123410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84981</xdr:rowOff>
    </xdr:from>
    <xdr:to>
      <xdr:col>10</xdr:col>
      <xdr:colOff>165100</xdr:colOff>
      <xdr:row>97</xdr:row>
      <xdr:rowOff>15131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137037</xdr:rowOff>
    </xdr:from>
    <xdr:to>
      <xdr:col>6</xdr:col>
      <xdr:colOff>38100</xdr:colOff>
      <xdr:row>98</xdr:row>
      <xdr:rowOff>67187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58314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51367</xdr:rowOff>
    </xdr:from>
    <xdr:to>
      <xdr:col>55</xdr:col>
      <xdr:colOff>0</xdr:colOff>
      <xdr:row>36</xdr:row>
      <xdr:rowOff>33575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52117"/>
          <a:ext cx="838200" cy="1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33575</xdr:rowOff>
    </xdr:from>
    <xdr:to>
      <xdr:col>50</xdr:col>
      <xdr:colOff>114300</xdr:colOff>
      <xdr:row>37</xdr:row>
      <xdr:rowOff>11624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05775"/>
          <a:ext cx="889000" cy="14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11624</xdr:rowOff>
    </xdr:from>
    <xdr:to>
      <xdr:col>45</xdr:col>
      <xdr:colOff>177800</xdr:colOff>
      <xdr:row>37</xdr:row>
      <xdr:rowOff>40675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5274"/>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100680</xdr:rowOff>
    </xdr:from>
    <xdr:to>
      <xdr:col>41</xdr:col>
      <xdr:colOff>50800</xdr:colOff>
      <xdr:row>37</xdr:row>
      <xdr:rowOff>40675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01430"/>
          <a:ext cx="889000" cy="28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567</xdr:rowOff>
    </xdr:from>
    <xdr:to>
      <xdr:col>55</xdr:col>
      <xdr:colOff>50800</xdr:colOff>
      <xdr:row>35</xdr:row>
      <xdr:rowOff>102167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23444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5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154225</xdr:rowOff>
    </xdr:from>
    <xdr:to>
      <xdr:col>50</xdr:col>
      <xdr:colOff>165100</xdr:colOff>
      <xdr:row>36</xdr:row>
      <xdr:rowOff>84375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100902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3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132274</xdr:rowOff>
    </xdr:from>
    <xdr:to>
      <xdr:col>46</xdr:col>
      <xdr:colOff>38100</xdr:colOff>
      <xdr:row>37</xdr:row>
      <xdr:rowOff>62424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9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161325</xdr:rowOff>
    </xdr:from>
    <xdr:to>
      <xdr:col>41</xdr:col>
      <xdr:colOff>101600</xdr:colOff>
      <xdr:row>37</xdr:row>
      <xdr:rowOff>91475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3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82602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49880</xdr:rowOff>
    </xdr:from>
    <xdr:to>
      <xdr:col>36</xdr:col>
      <xdr:colOff>165100</xdr:colOff>
      <xdr:row>35</xdr:row>
      <xdr:rowOff>151480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142607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868</xdr:rowOff>
    </xdr:from>
    <xdr:to>
      <xdr:col>55</xdr:col>
      <xdr:colOff>0</xdr:colOff>
      <xdr:row>59</xdr:row>
      <xdr:rowOff>7531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16418"/>
          <a:ext cx="8382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868</xdr:rowOff>
    </xdr:from>
    <xdr:to>
      <xdr:col>50</xdr:col>
      <xdr:colOff>114300</xdr:colOff>
      <xdr:row>59</xdr:row>
      <xdr:rowOff>6616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16418"/>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166736</xdr:rowOff>
    </xdr:from>
    <xdr:to>
      <xdr:col>45</xdr:col>
      <xdr:colOff>177800</xdr:colOff>
      <xdr:row>59</xdr:row>
      <xdr:rowOff>6616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110836"/>
          <a:ext cx="889000" cy="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141138</xdr:rowOff>
    </xdr:from>
    <xdr:to>
      <xdr:col>41</xdr:col>
      <xdr:colOff>50800</xdr:colOff>
      <xdr:row>58</xdr:row>
      <xdr:rowOff>166736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85238"/>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128181</xdr:rowOff>
    </xdr:from>
    <xdr:to>
      <xdr:col>55</xdr:col>
      <xdr:colOff>50800</xdr:colOff>
      <xdr:row>59</xdr:row>
      <xdr:rowOff>58331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121518</xdr:rowOff>
    </xdr:from>
    <xdr:to>
      <xdr:col>50</xdr:col>
      <xdr:colOff>165100</xdr:colOff>
      <xdr:row>59</xdr:row>
      <xdr:rowOff>51668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6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42795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5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127266</xdr:rowOff>
    </xdr:from>
    <xdr:to>
      <xdr:col>46</xdr:col>
      <xdr:colOff>38100</xdr:colOff>
      <xdr:row>59</xdr:row>
      <xdr:rowOff>57416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48543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115936</xdr:rowOff>
    </xdr:from>
    <xdr:to>
      <xdr:col>41</xdr:col>
      <xdr:colOff>101600</xdr:colOff>
      <xdr:row>59</xdr:row>
      <xdr:rowOff>46086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37213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5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90338</xdr:rowOff>
    </xdr:from>
    <xdr:to>
      <xdr:col>36</xdr:col>
      <xdr:colOff>165100</xdr:colOff>
      <xdr:row>59</xdr:row>
      <xdr:rowOff>20488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3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11615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2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66912</xdr:rowOff>
    </xdr:from>
    <xdr:to>
      <xdr:col>55</xdr:col>
      <xdr:colOff>0</xdr:colOff>
      <xdr:row>78</xdr:row>
      <xdr:rowOff>90767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40012"/>
          <a:ext cx="838200" cy="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90767</xdr:rowOff>
    </xdr:from>
    <xdr:to>
      <xdr:col>50</xdr:col>
      <xdr:colOff>114300</xdr:colOff>
      <xdr:row>78</xdr:row>
      <xdr:rowOff>112430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63867"/>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99896</xdr:rowOff>
    </xdr:from>
    <xdr:to>
      <xdr:col>45</xdr:col>
      <xdr:colOff>177800</xdr:colOff>
      <xdr:row>78</xdr:row>
      <xdr:rowOff>112430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2996"/>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99896</xdr:rowOff>
    </xdr:from>
    <xdr:to>
      <xdr:col>41</xdr:col>
      <xdr:colOff>50800</xdr:colOff>
      <xdr:row>78</xdr:row>
      <xdr:rowOff>134045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2996"/>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16112</xdr:rowOff>
    </xdr:from>
    <xdr:to>
      <xdr:col>55</xdr:col>
      <xdr:colOff>50800</xdr:colOff>
      <xdr:row>78</xdr:row>
      <xdr:rowOff>117712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102489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39967</xdr:rowOff>
    </xdr:from>
    <xdr:to>
      <xdr:col>50</xdr:col>
      <xdr:colOff>165100</xdr:colOff>
      <xdr:row>78</xdr:row>
      <xdr:rowOff>141567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1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132694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0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61630</xdr:rowOff>
    </xdr:from>
    <xdr:to>
      <xdr:col>46</xdr:col>
      <xdr:colOff>38100</xdr:colOff>
      <xdr:row>78</xdr:row>
      <xdr:rowOff>163230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154357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49096</xdr:rowOff>
    </xdr:from>
    <xdr:to>
      <xdr:col>41</xdr:col>
      <xdr:colOff>101600</xdr:colOff>
      <xdr:row>78</xdr:row>
      <xdr:rowOff>150696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141823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83245</xdr:rowOff>
    </xdr:from>
    <xdr:to>
      <xdr:col>36</xdr:col>
      <xdr:colOff>165100</xdr:colOff>
      <xdr:row>79</xdr:row>
      <xdr:rowOff>13395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124440</xdr:rowOff>
    </xdr:from>
    <xdr:to>
      <xdr:col>55</xdr:col>
      <xdr:colOff>0</xdr:colOff>
      <xdr:row>98</xdr:row>
      <xdr:rowOff>30246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55090"/>
          <a:ext cx="8382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124440</xdr:rowOff>
    </xdr:from>
    <xdr:to>
      <xdr:col>50</xdr:col>
      <xdr:colOff>114300</xdr:colOff>
      <xdr:row>97</xdr:row>
      <xdr:rowOff>153014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55090"/>
          <a:ext cx="889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113514</xdr:rowOff>
    </xdr:from>
    <xdr:to>
      <xdr:col>45</xdr:col>
      <xdr:colOff>177800</xdr:colOff>
      <xdr:row>97</xdr:row>
      <xdr:rowOff>153014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44164"/>
          <a:ext cx="889000" cy="3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108350</xdr:rowOff>
    </xdr:from>
    <xdr:to>
      <xdr:col>41</xdr:col>
      <xdr:colOff>50800</xdr:colOff>
      <xdr:row>97</xdr:row>
      <xdr:rowOff>113514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67550"/>
          <a:ext cx="889000" cy="17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150896</xdr:rowOff>
    </xdr:from>
    <xdr:to>
      <xdr:col>55</xdr:col>
      <xdr:colOff>50800</xdr:colOff>
      <xdr:row>98</xdr:row>
      <xdr:rowOff>81046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65823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73640</xdr:rowOff>
    </xdr:from>
    <xdr:to>
      <xdr:col>50</xdr:col>
      <xdr:colOff>165100</xdr:colOff>
      <xdr:row>98</xdr:row>
      <xdr:rowOff>3790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166367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102214</xdr:rowOff>
    </xdr:from>
    <xdr:to>
      <xdr:col>46</xdr:col>
      <xdr:colOff>38100</xdr:colOff>
      <xdr:row>98</xdr:row>
      <xdr:rowOff>32364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23491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2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62714</xdr:rowOff>
    </xdr:from>
    <xdr:to>
      <xdr:col>41</xdr:col>
      <xdr:colOff>101600</xdr:colOff>
      <xdr:row>97</xdr:row>
      <xdr:rowOff>164314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155441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57550</xdr:rowOff>
    </xdr:from>
    <xdr:to>
      <xdr:col>36</xdr:col>
      <xdr:colOff>165100</xdr:colOff>
      <xdr:row>96</xdr:row>
      <xdr:rowOff>159150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4227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9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90018</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262218"/>
          <a:ext cx="838200" cy="46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19866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169018</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84118"/>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145384</xdr:rowOff>
    </xdr:from>
    <xdr:to>
      <xdr:col>71</xdr:col>
      <xdr:colOff>177800</xdr:colOff>
      <xdr:row>38</xdr:row>
      <xdr:rowOff>169018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60484"/>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39218</xdr:rowOff>
    </xdr:from>
    <xdr:to>
      <xdr:col>85</xdr:col>
      <xdr:colOff>177800</xdr:colOff>
      <xdr:row>36</xdr:row>
      <xdr:rowOff>140818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2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62095</xdr:rowOff>
    </xdr:from>
    <xdr:ext cx="599010"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06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118218</xdr:rowOff>
    </xdr:from>
    <xdr:to>
      <xdr:col>72</xdr:col>
      <xdr:colOff>38100</xdr:colOff>
      <xdr:row>39</xdr:row>
      <xdr:rowOff>48368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39495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7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94584</xdr:rowOff>
    </xdr:from>
    <xdr:to>
      <xdr:col>67</xdr:col>
      <xdr:colOff>101600</xdr:colOff>
      <xdr:row>39</xdr:row>
      <xdr:rowOff>24734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15861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7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53256</xdr:rowOff>
    </xdr:from>
    <xdr:to>
      <xdr:col>85</xdr:col>
      <xdr:colOff>127000</xdr:colOff>
      <xdr:row>76</xdr:row>
      <xdr:rowOff>53538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83456"/>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53256</xdr:rowOff>
    </xdr:from>
    <xdr:to>
      <xdr:col>81</xdr:col>
      <xdr:colOff>50800</xdr:colOff>
      <xdr:row>77</xdr:row>
      <xdr:rowOff>5268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83456"/>
          <a:ext cx="889000" cy="1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5268</xdr:rowOff>
    </xdr:from>
    <xdr:to>
      <xdr:col>76</xdr:col>
      <xdr:colOff>114300</xdr:colOff>
      <xdr:row>77</xdr:row>
      <xdr:rowOff>32237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06918"/>
          <a:ext cx="88900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32237</xdr:rowOff>
    </xdr:from>
    <xdr:to>
      <xdr:col>71</xdr:col>
      <xdr:colOff>177800</xdr:colOff>
      <xdr:row>77</xdr:row>
      <xdr:rowOff>73758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33887"/>
          <a:ext cx="889000" cy="4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2738</xdr:rowOff>
    </xdr:from>
    <xdr:to>
      <xdr:col>85</xdr:col>
      <xdr:colOff>177800</xdr:colOff>
      <xdr:row>76</xdr:row>
      <xdr:rowOff>104338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25616</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8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2456</xdr:rowOff>
    </xdr:from>
    <xdr:to>
      <xdr:col>81</xdr:col>
      <xdr:colOff>101600</xdr:colOff>
      <xdr:row>76</xdr:row>
      <xdr:rowOff>104056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120582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80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125918</xdr:rowOff>
    </xdr:from>
    <xdr:to>
      <xdr:col>76</xdr:col>
      <xdr:colOff>165100</xdr:colOff>
      <xdr:row>77</xdr:row>
      <xdr:rowOff>56068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72594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93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152887</xdr:rowOff>
    </xdr:from>
    <xdr:to>
      <xdr:col>72</xdr:col>
      <xdr:colOff>38100</xdr:colOff>
      <xdr:row>77</xdr:row>
      <xdr:rowOff>83037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74164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2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22958</xdr:rowOff>
    </xdr:from>
    <xdr:to>
      <xdr:col>67</xdr:col>
      <xdr:colOff>101600</xdr:colOff>
      <xdr:row>77</xdr:row>
      <xdr:rowOff>124558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2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115685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1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24702</xdr:rowOff>
    </xdr:from>
    <xdr:to>
      <xdr:col>85</xdr:col>
      <xdr:colOff>127000</xdr:colOff>
      <xdr:row>98</xdr:row>
      <xdr:rowOff>64770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483902"/>
          <a:ext cx="838200" cy="38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24702</xdr:rowOff>
    </xdr:from>
    <xdr:to>
      <xdr:col>81</xdr:col>
      <xdr:colOff>50800</xdr:colOff>
      <xdr:row>97</xdr:row>
      <xdr:rowOff>15478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483902"/>
          <a:ext cx="889000" cy="16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15478</xdr:rowOff>
    </xdr:from>
    <xdr:to>
      <xdr:col>76</xdr:col>
      <xdr:colOff>114300</xdr:colOff>
      <xdr:row>97</xdr:row>
      <xdr:rowOff>16556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46128"/>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16556</xdr:rowOff>
    </xdr:from>
    <xdr:to>
      <xdr:col>71</xdr:col>
      <xdr:colOff>177800</xdr:colOff>
      <xdr:row>98</xdr:row>
      <xdr:rowOff>50893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47206"/>
          <a:ext cx="889000" cy="20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13970</xdr:rowOff>
    </xdr:from>
    <xdr:to>
      <xdr:col>85</xdr:col>
      <xdr:colOff>177800</xdr:colOff>
      <xdr:row>98</xdr:row>
      <xdr:rowOff>115570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100347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145352</xdr:rowOff>
    </xdr:from>
    <xdr:to>
      <xdr:col>81</xdr:col>
      <xdr:colOff>101600</xdr:colOff>
      <xdr:row>96</xdr:row>
      <xdr:rowOff>75502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92029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0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136128</xdr:rowOff>
    </xdr:from>
    <xdr:to>
      <xdr:col>76</xdr:col>
      <xdr:colOff>165100</xdr:colOff>
      <xdr:row>97</xdr:row>
      <xdr:rowOff>66278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57405</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68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137206</xdr:rowOff>
    </xdr:from>
    <xdr:to>
      <xdr:col>72</xdr:col>
      <xdr:colOff>38100</xdr:colOff>
      <xdr:row>97</xdr:row>
      <xdr:rowOff>67356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58483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68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xdr:rowOff>
    </xdr:from>
    <xdr:to>
      <xdr:col>67</xdr:col>
      <xdr:colOff>101600</xdr:colOff>
      <xdr:row>98</xdr:row>
      <xdr:rowOff>101693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92820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80332</xdr:rowOff>
    </xdr:from>
    <xdr:to>
      <xdr:col>116</xdr:col>
      <xdr:colOff>63500</xdr:colOff>
      <xdr:row>58</xdr:row>
      <xdr:rowOff>82528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24432"/>
          <a:ext cx="8382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82528</xdr:rowOff>
    </xdr:from>
    <xdr:to>
      <xdr:col>111</xdr:col>
      <xdr:colOff>177800</xdr:colOff>
      <xdr:row>58</xdr:row>
      <xdr:rowOff>83556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26628"/>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83556</xdr:rowOff>
    </xdr:from>
    <xdr:to>
      <xdr:col>107</xdr:col>
      <xdr:colOff>50800</xdr:colOff>
      <xdr:row>58</xdr:row>
      <xdr:rowOff>85088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2765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85088</xdr:rowOff>
    </xdr:from>
    <xdr:to>
      <xdr:col>102</xdr:col>
      <xdr:colOff>114300</xdr:colOff>
      <xdr:row>58</xdr:row>
      <xdr:rowOff>86825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2918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29532</xdr:rowOff>
    </xdr:from>
    <xdr:to>
      <xdr:col>116</xdr:col>
      <xdr:colOff>114300</xdr:colOff>
      <xdr:row>58</xdr:row>
      <xdr:rowOff>131132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115909</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31728</xdr:rowOff>
    </xdr:from>
    <xdr:to>
      <xdr:col>112</xdr:col>
      <xdr:colOff>38100</xdr:colOff>
      <xdr:row>58</xdr:row>
      <xdr:rowOff>133328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124455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6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32756</xdr:rowOff>
    </xdr:from>
    <xdr:to>
      <xdr:col>107</xdr:col>
      <xdr:colOff>101600</xdr:colOff>
      <xdr:row>58</xdr:row>
      <xdr:rowOff>134356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125483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34288</xdr:rowOff>
    </xdr:from>
    <xdr:to>
      <xdr:col>102</xdr:col>
      <xdr:colOff>165100</xdr:colOff>
      <xdr:row>58</xdr:row>
      <xdr:rowOff>135888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127015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36025</xdr:rowOff>
    </xdr:from>
    <xdr:to>
      <xdr:col>98</xdr:col>
      <xdr:colOff>38100</xdr:colOff>
      <xdr:row>58</xdr:row>
      <xdr:rowOff>137625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128752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151653</xdr:rowOff>
    </xdr:from>
    <xdr:to>
      <xdr:col>116</xdr:col>
      <xdr:colOff>63500</xdr:colOff>
      <xdr:row>75</xdr:row>
      <xdr:rowOff>162745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10403"/>
          <a:ext cx="8382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69824</xdr:rowOff>
    </xdr:from>
    <xdr:to>
      <xdr:col>111</xdr:col>
      <xdr:colOff>177800</xdr:colOff>
      <xdr:row>75</xdr:row>
      <xdr:rowOff>162745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242774"/>
          <a:ext cx="889000" cy="7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69824</xdr:rowOff>
    </xdr:from>
    <xdr:to>
      <xdr:col>107</xdr:col>
      <xdr:colOff>50800</xdr:colOff>
      <xdr:row>71</xdr:row>
      <xdr:rowOff>110450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242774"/>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110450</xdr:rowOff>
    </xdr:from>
    <xdr:to>
      <xdr:col>102</xdr:col>
      <xdr:colOff>114300</xdr:colOff>
      <xdr:row>72</xdr:row>
      <xdr:rowOff>99989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83400"/>
          <a:ext cx="889000" cy="16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146901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100853</xdr:rowOff>
    </xdr:from>
    <xdr:to>
      <xdr:col>116</xdr:col>
      <xdr:colOff>114300</xdr:colOff>
      <xdr:row>76</xdr:row>
      <xdr:rowOff>31003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79280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111945</xdr:rowOff>
    </xdr:from>
    <xdr:to>
      <xdr:col>112</xdr:col>
      <xdr:colOff>38100</xdr:colOff>
      <xdr:row>76</xdr:row>
      <xdr:rowOff>42095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33222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19024</xdr:rowOff>
    </xdr:from>
    <xdr:to>
      <xdr:col>107</xdr:col>
      <xdr:colOff>101600</xdr:colOff>
      <xdr:row>71</xdr:row>
      <xdr:rowOff>120624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137151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6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59650</xdr:rowOff>
    </xdr:from>
    <xdr:to>
      <xdr:col>102</xdr:col>
      <xdr:colOff>165100</xdr:colOff>
      <xdr:row>71</xdr:row>
      <xdr:rowOff>161250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6327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00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49189</xdr:rowOff>
    </xdr:from>
    <xdr:to>
      <xdr:col>98</xdr:col>
      <xdr:colOff>38100</xdr:colOff>
      <xdr:row>72</xdr:row>
      <xdr:rowOff>150789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3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167316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1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歳出決算総額は、住民一人当たり</a:t>
          </a:r>
          <a:r>
            <a:rPr kumimoji="1" lang="en-US" altLang="ja-JP" sz="1100">
              <a:solidFill>
                <a:schemeClr val="tx1"/>
              </a:solidFill>
              <a:effectLst/>
              <a:latin typeface="+mn-lt"/>
              <a:ea typeface="+mn-ea"/>
              <a:cs typeface="+mn-cs"/>
            </a:rPr>
            <a:t>1,364</a:t>
          </a:r>
          <a:r>
            <a:rPr kumimoji="1" lang="ja-JP" altLang="ja-JP" sz="1100">
              <a:solidFill>
                <a:schemeClr val="tx1"/>
              </a:solidFill>
              <a:effectLst/>
              <a:latin typeface="+mn-lt"/>
              <a:ea typeface="+mn-ea"/>
              <a:cs typeface="+mn-cs"/>
            </a:rPr>
            <a:t>千円となっており、前年度と比べて</a:t>
          </a:r>
          <a:r>
            <a:rPr kumimoji="1" lang="en-US" altLang="ja-JP" sz="1100">
              <a:solidFill>
                <a:schemeClr val="tx1"/>
              </a:solidFill>
              <a:effectLst/>
              <a:latin typeface="+mn-lt"/>
              <a:ea typeface="+mn-ea"/>
              <a:cs typeface="+mn-cs"/>
            </a:rPr>
            <a:t>106</a:t>
          </a:r>
          <a:r>
            <a:rPr kumimoji="1" lang="ja-JP" altLang="ja-JP" sz="1100">
              <a:solidFill>
                <a:schemeClr val="tx1"/>
              </a:solidFill>
              <a:effectLst/>
              <a:latin typeface="+mn-lt"/>
              <a:ea typeface="+mn-ea"/>
              <a:cs typeface="+mn-cs"/>
            </a:rPr>
            <a:t>千円増額である。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人件費は、住民一人当たり</a:t>
          </a:r>
          <a:r>
            <a:rPr kumimoji="1" lang="en-US" altLang="ja-JP" sz="1100">
              <a:solidFill>
                <a:schemeClr val="tx1"/>
              </a:solidFill>
              <a:effectLst/>
              <a:latin typeface="+mn-lt"/>
              <a:ea typeface="+mn-ea"/>
              <a:cs typeface="+mn-cs"/>
            </a:rPr>
            <a:t>268,970</a:t>
          </a:r>
          <a:r>
            <a:rPr kumimoji="1" lang="ja-JP" altLang="ja-JP" sz="1100">
              <a:solidFill>
                <a:schemeClr val="tx1"/>
              </a:solidFill>
              <a:effectLst/>
              <a:latin typeface="+mn-lt"/>
              <a:ea typeface="+mn-ea"/>
              <a:cs typeface="+mn-cs"/>
            </a:rPr>
            <a:t>円となっており、前年度と比べて</a:t>
          </a:r>
          <a:r>
            <a:rPr kumimoji="1" lang="en-US" altLang="ja-JP" sz="1100">
              <a:solidFill>
                <a:schemeClr val="tx1"/>
              </a:solidFill>
              <a:effectLst/>
              <a:latin typeface="+mn-lt"/>
              <a:ea typeface="+mn-ea"/>
              <a:cs typeface="+mn-cs"/>
            </a:rPr>
            <a:t>29,595</a:t>
          </a:r>
          <a:r>
            <a:rPr kumimoji="1" lang="ja-JP" altLang="ja-JP" sz="1100">
              <a:solidFill>
                <a:schemeClr val="tx1"/>
              </a:solidFill>
              <a:effectLst/>
              <a:latin typeface="+mn-lt"/>
              <a:ea typeface="+mn-ea"/>
              <a:cs typeface="+mn-cs"/>
            </a:rPr>
            <a:t>円増額である。要因として、人事委員会勧告、外部への出向解除</a:t>
          </a:r>
          <a:r>
            <a:rPr kumimoji="1" lang="ja-JP" altLang="en-US" sz="1100">
              <a:solidFill>
                <a:schemeClr val="tx1"/>
              </a:solidFill>
              <a:effectLst/>
              <a:latin typeface="+mn-lt"/>
              <a:ea typeface="+mn-ea"/>
              <a:cs typeface="+mn-cs"/>
            </a:rPr>
            <a:t>、災害対応</a:t>
          </a:r>
          <a:r>
            <a:rPr kumimoji="1" lang="ja-JP" altLang="ja-JP" sz="1100">
              <a:solidFill>
                <a:schemeClr val="tx1"/>
              </a:solidFill>
              <a:effectLst/>
              <a:latin typeface="+mn-lt"/>
              <a:ea typeface="+mn-ea"/>
              <a:cs typeface="+mn-cs"/>
            </a:rPr>
            <a:t>による増額が考えられる。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補助費等は、住民一人当たり</a:t>
          </a:r>
          <a:r>
            <a:rPr kumimoji="1" lang="en-US" altLang="ja-JP" sz="1100">
              <a:solidFill>
                <a:schemeClr val="tx1"/>
              </a:solidFill>
              <a:effectLst/>
              <a:latin typeface="+mn-lt"/>
              <a:ea typeface="+mn-ea"/>
              <a:cs typeface="+mn-cs"/>
            </a:rPr>
            <a:t>263,641</a:t>
          </a:r>
          <a:r>
            <a:rPr kumimoji="1" lang="ja-JP" altLang="ja-JP" sz="1100">
              <a:solidFill>
                <a:schemeClr val="tx1"/>
              </a:solidFill>
              <a:effectLst/>
              <a:latin typeface="+mn-lt"/>
              <a:ea typeface="+mn-ea"/>
              <a:cs typeface="+mn-cs"/>
            </a:rPr>
            <a:t>円となっており、前年度と比べて</a:t>
          </a:r>
          <a:r>
            <a:rPr kumimoji="1" lang="en-US" altLang="ja-JP" sz="1100">
              <a:solidFill>
                <a:schemeClr val="tx1"/>
              </a:solidFill>
              <a:effectLst/>
              <a:latin typeface="+mn-lt"/>
              <a:ea typeface="+mn-ea"/>
              <a:cs typeface="+mn-cs"/>
            </a:rPr>
            <a:t>67,217</a:t>
          </a:r>
          <a:r>
            <a:rPr kumimoji="1" lang="ja-JP" altLang="ja-JP" sz="1100">
              <a:solidFill>
                <a:schemeClr val="tx1"/>
              </a:solidFill>
              <a:effectLst/>
              <a:latin typeface="+mn-lt"/>
              <a:ea typeface="+mn-ea"/>
              <a:cs typeface="+mn-cs"/>
            </a:rPr>
            <a:t>円増額である。要因としては、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令和６年７月豪雨</a:t>
          </a:r>
          <a:r>
            <a:rPr kumimoji="1" lang="ja-JP" altLang="ja-JP" sz="1100" b="0" i="0" baseline="0">
              <a:solidFill>
                <a:schemeClr val="tx1"/>
              </a:solidFill>
              <a:effectLst/>
              <a:latin typeface="+mn-lt"/>
              <a:ea typeface="+mn-ea"/>
              <a:cs typeface="+mn-cs"/>
            </a:rPr>
            <a:t>に伴う災害見舞金・生活家電等購入補助金等</a:t>
          </a:r>
          <a:r>
            <a:rPr kumimoji="1" lang="ja-JP" altLang="en-US" sz="1100" b="0" i="0" baseline="0">
              <a:solidFill>
                <a:schemeClr val="tx1"/>
              </a:solidFill>
              <a:effectLst/>
              <a:latin typeface="+mn-lt"/>
              <a:ea typeface="+mn-ea"/>
              <a:cs typeface="+mn-cs"/>
            </a:rPr>
            <a:t>が皆増した</a:t>
          </a:r>
          <a:r>
            <a:rPr kumimoji="1" lang="ja-JP" altLang="ja-JP" sz="1100">
              <a:solidFill>
                <a:schemeClr val="tx1"/>
              </a:solidFill>
              <a:effectLst/>
              <a:latin typeface="+mn-lt"/>
              <a:ea typeface="+mn-ea"/>
              <a:cs typeface="+mn-cs"/>
            </a:rPr>
            <a:t>ことなどが考えられる。</a:t>
          </a:r>
          <a:endParaRPr lang="ja-JP" altLang="ja-JP" sz="1400">
            <a:solidFill>
              <a:schemeClr val="tx1"/>
            </a:solidFill>
            <a:effectLst/>
          </a:endParaRPr>
        </a:p>
        <a:p>
          <a:r>
            <a:rPr kumimoji="1" lang="ja-JP" altLang="en-US" sz="1100">
              <a:solidFill>
                <a:schemeClr val="tx1"/>
              </a:solidFill>
              <a:effectLst/>
              <a:latin typeface="+mn-lt"/>
              <a:ea typeface="+mn-ea"/>
              <a:cs typeface="+mn-cs"/>
            </a:rPr>
            <a:t>災害復旧事業費</a:t>
          </a:r>
          <a:r>
            <a:rPr kumimoji="1" lang="ja-JP" altLang="ja-JP" sz="1100">
              <a:solidFill>
                <a:schemeClr val="tx1"/>
              </a:solidFill>
              <a:effectLst/>
              <a:latin typeface="+mn-lt"/>
              <a:ea typeface="+mn-ea"/>
              <a:cs typeface="+mn-cs"/>
            </a:rPr>
            <a:t>は、住民一人当たり</a:t>
          </a:r>
          <a:r>
            <a:rPr kumimoji="1" lang="en-US" altLang="ja-JP" sz="1100">
              <a:solidFill>
                <a:schemeClr val="tx1"/>
              </a:solidFill>
              <a:effectLst/>
              <a:latin typeface="+mn-lt"/>
              <a:ea typeface="+mn-ea"/>
              <a:cs typeface="+mn-cs"/>
            </a:rPr>
            <a:t>123,040</a:t>
          </a:r>
          <a:r>
            <a:rPr kumimoji="1" lang="ja-JP" altLang="ja-JP" sz="1100">
              <a:solidFill>
                <a:schemeClr val="tx1"/>
              </a:solidFill>
              <a:effectLst/>
              <a:latin typeface="+mn-lt"/>
              <a:ea typeface="+mn-ea"/>
              <a:cs typeface="+mn-cs"/>
            </a:rPr>
            <a:t>円となっており、前年と比べて</a:t>
          </a:r>
          <a:r>
            <a:rPr kumimoji="1" lang="ja-JP" altLang="en-US" sz="1100">
              <a:solidFill>
                <a:schemeClr val="tx1"/>
              </a:solidFill>
              <a:effectLst/>
              <a:latin typeface="+mn-lt"/>
              <a:ea typeface="+mn-ea"/>
              <a:cs typeface="+mn-cs"/>
            </a:rPr>
            <a:t>皆増</a:t>
          </a:r>
          <a:r>
            <a:rPr kumimoji="1" lang="ja-JP" altLang="ja-JP" sz="1100">
              <a:solidFill>
                <a:schemeClr val="tx1"/>
              </a:solidFill>
              <a:effectLst/>
              <a:latin typeface="+mn-lt"/>
              <a:ea typeface="+mn-ea"/>
              <a:cs typeface="+mn-cs"/>
            </a:rPr>
            <a:t>である。要因として、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令和６年７月豪雨</a:t>
          </a:r>
          <a:r>
            <a:rPr kumimoji="1" lang="ja-JP" altLang="ja-JP" sz="1100">
              <a:solidFill>
                <a:schemeClr val="tx1"/>
              </a:solidFill>
              <a:effectLst/>
              <a:latin typeface="+mn-lt"/>
              <a:ea typeface="+mn-ea"/>
              <a:cs typeface="+mn-cs"/>
            </a:rPr>
            <a:t>が考えられる。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普通建設事業費は、住民一人当たり</a:t>
          </a:r>
          <a:r>
            <a:rPr kumimoji="1" lang="en-US" altLang="ja-JP" sz="1100">
              <a:solidFill>
                <a:schemeClr val="tx1"/>
              </a:solidFill>
              <a:effectLst/>
              <a:latin typeface="+mn-lt"/>
              <a:ea typeface="+mn-ea"/>
              <a:cs typeface="+mn-cs"/>
            </a:rPr>
            <a:t>96,902</a:t>
          </a:r>
          <a:r>
            <a:rPr kumimoji="1" lang="ja-JP" altLang="ja-JP" sz="1100">
              <a:solidFill>
                <a:schemeClr val="tx1"/>
              </a:solidFill>
              <a:effectLst/>
              <a:latin typeface="+mn-lt"/>
              <a:ea typeface="+mn-ea"/>
              <a:cs typeface="+mn-cs"/>
            </a:rPr>
            <a:t>円となっており、前年比</a:t>
          </a:r>
          <a:r>
            <a:rPr kumimoji="1" lang="en-US" altLang="ja-JP" sz="1100">
              <a:solidFill>
                <a:schemeClr val="tx1"/>
              </a:solidFill>
              <a:effectLst/>
              <a:latin typeface="+mn-lt"/>
              <a:ea typeface="+mn-ea"/>
              <a:cs typeface="+mn-cs"/>
            </a:rPr>
            <a:t>17,486</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額である。要因として</a:t>
          </a:r>
          <a:r>
            <a:rPr kumimoji="1" lang="ja-JP" altLang="en-US" sz="1100">
              <a:solidFill>
                <a:schemeClr val="tx1"/>
              </a:solidFill>
              <a:effectLst/>
              <a:latin typeface="+mn-lt"/>
              <a:ea typeface="+mn-ea"/>
              <a:cs typeface="+mn-cs"/>
            </a:rPr>
            <a:t>、災害復旧事業により当初予定していた工事が実施できなかったこと</a:t>
          </a:r>
          <a:r>
            <a:rPr kumimoji="1" lang="ja-JP" altLang="ja-JP" sz="1100">
              <a:solidFill>
                <a:schemeClr val="tx1"/>
              </a:solidFill>
              <a:effectLst/>
              <a:latin typeface="+mn-lt"/>
              <a:ea typeface="+mn-ea"/>
              <a:cs typeface="+mn-cs"/>
            </a:rPr>
            <a:t>が考えられる。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扶助費は、住民一人当たり</a:t>
          </a:r>
          <a:r>
            <a:rPr kumimoji="1" lang="en-US" altLang="ja-JP" sz="1100">
              <a:solidFill>
                <a:schemeClr val="tx1"/>
              </a:solidFill>
              <a:effectLst/>
              <a:latin typeface="+mn-lt"/>
              <a:ea typeface="+mn-ea"/>
              <a:cs typeface="+mn-cs"/>
            </a:rPr>
            <a:t>77,901</a:t>
          </a:r>
          <a:r>
            <a:rPr kumimoji="1" lang="ja-JP" altLang="ja-JP" sz="1100">
              <a:solidFill>
                <a:schemeClr val="tx1"/>
              </a:solidFill>
              <a:effectLst/>
              <a:latin typeface="+mn-lt"/>
              <a:ea typeface="+mn-ea"/>
              <a:cs typeface="+mn-cs"/>
            </a:rPr>
            <a:t>円となっており、前年と比べて</a:t>
          </a:r>
          <a:r>
            <a:rPr kumimoji="1" lang="en-US" altLang="ja-JP" sz="1100">
              <a:solidFill>
                <a:schemeClr val="tx1"/>
              </a:solidFill>
              <a:effectLst/>
              <a:latin typeface="+mn-lt"/>
              <a:ea typeface="+mn-ea"/>
              <a:cs typeface="+mn-cs"/>
            </a:rPr>
            <a:t>3,520</a:t>
          </a:r>
          <a:r>
            <a:rPr kumimoji="1" lang="ja-JP" altLang="ja-JP" sz="1100">
              <a:solidFill>
                <a:schemeClr val="tx1"/>
              </a:solidFill>
              <a:effectLst/>
              <a:latin typeface="+mn-lt"/>
              <a:ea typeface="+mn-ea"/>
              <a:cs typeface="+mn-cs"/>
            </a:rPr>
            <a:t>円の増額である。要因として、</a:t>
          </a:r>
          <a:r>
            <a:rPr kumimoji="1" lang="ja-JP" altLang="en-US" sz="1100">
              <a:solidFill>
                <a:schemeClr val="tx1"/>
              </a:solidFill>
              <a:effectLst/>
              <a:latin typeface="+mn-lt"/>
              <a:ea typeface="+mn-ea"/>
              <a:cs typeface="+mn-cs"/>
            </a:rPr>
            <a:t>低所得者支援及び定額減税補足給付金</a:t>
          </a:r>
          <a:r>
            <a:rPr kumimoji="1" lang="ja-JP" altLang="ja-JP" sz="1100">
              <a:solidFill>
                <a:schemeClr val="tx1"/>
              </a:solidFill>
              <a:effectLst/>
              <a:latin typeface="+mn-lt"/>
              <a:ea typeface="+mn-ea"/>
              <a:cs typeface="+mn-cs"/>
            </a:rPr>
            <a:t>による増額が考えられる。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山形県戸沢村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3,796
261.31
6,521,028
5,252,144
1,112,611
2,937,908
4,611,562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99169</xdr:rowOff>
    </xdr:from>
    <xdr:to>
      <xdr:col>24</xdr:col>
      <xdr:colOff>63500</xdr:colOff>
      <xdr:row>36</xdr:row>
      <xdr:rowOff>110371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71369"/>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110371</xdr:rowOff>
    </xdr:from>
    <xdr:to>
      <xdr:col>19</xdr:col>
      <xdr:colOff>177800</xdr:colOff>
      <xdr:row>36</xdr:row>
      <xdr:rowOff>131470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82571"/>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131470</xdr:rowOff>
    </xdr:from>
    <xdr:to>
      <xdr:col>15</xdr:col>
      <xdr:colOff>50800</xdr:colOff>
      <xdr:row>36</xdr:row>
      <xdr:rowOff>131539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0367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131539</xdr:rowOff>
    </xdr:from>
    <xdr:to>
      <xdr:col>10</xdr:col>
      <xdr:colOff>114300</xdr:colOff>
      <xdr:row>36</xdr:row>
      <xdr:rowOff>142672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03739"/>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48369</xdr:rowOff>
    </xdr:from>
    <xdr:to>
      <xdr:col>24</xdr:col>
      <xdr:colOff>114300</xdr:colOff>
      <xdr:row>36</xdr:row>
      <xdr:rowOff>149969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26796</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9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59571</xdr:rowOff>
    </xdr:from>
    <xdr:to>
      <xdr:col>20</xdr:col>
      <xdr:colOff>38100</xdr:colOff>
      <xdr:row>36</xdr:row>
      <xdr:rowOff>161171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152298</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2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80670</xdr:rowOff>
    </xdr:from>
    <xdr:to>
      <xdr:col>15</xdr:col>
      <xdr:colOff>101600</xdr:colOff>
      <xdr:row>37</xdr:row>
      <xdr:rowOff>10820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1947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80739</xdr:rowOff>
    </xdr:from>
    <xdr:to>
      <xdr:col>10</xdr:col>
      <xdr:colOff>165100</xdr:colOff>
      <xdr:row>37</xdr:row>
      <xdr:rowOff>10889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27416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0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91872</xdr:rowOff>
    </xdr:from>
    <xdr:to>
      <xdr:col>6</xdr:col>
      <xdr:colOff>38100</xdr:colOff>
      <xdr:row>37</xdr:row>
      <xdr:rowOff>22022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96804</xdr:rowOff>
    </xdr:from>
    <xdr:to>
      <xdr:col>24</xdr:col>
      <xdr:colOff>63500</xdr:colOff>
      <xdr:row>58</xdr:row>
      <xdr:rowOff>81433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9454"/>
          <a:ext cx="838200" cy="15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96804</xdr:rowOff>
    </xdr:from>
    <xdr:to>
      <xdr:col>19</xdr:col>
      <xdr:colOff>177800</xdr:colOff>
      <xdr:row>57</xdr:row>
      <xdr:rowOff>163601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9454"/>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154176</xdr:rowOff>
    </xdr:from>
    <xdr:to>
      <xdr:col>15</xdr:col>
      <xdr:colOff>50800</xdr:colOff>
      <xdr:row>57</xdr:row>
      <xdr:rowOff>163601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26826"/>
          <a:ext cx="8890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103880</xdr:rowOff>
    </xdr:from>
    <xdr:to>
      <xdr:col>10</xdr:col>
      <xdr:colOff>114300</xdr:colOff>
      <xdr:row>57</xdr:row>
      <xdr:rowOff>154176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6530"/>
          <a:ext cx="889000" cy="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30633</xdr:rowOff>
    </xdr:from>
    <xdr:to>
      <xdr:col>24</xdr:col>
      <xdr:colOff>114300</xdr:colOff>
      <xdr:row>58</xdr:row>
      <xdr:rowOff>132233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117010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46004</xdr:rowOff>
    </xdr:from>
    <xdr:to>
      <xdr:col>20</xdr:col>
      <xdr:colOff>38100</xdr:colOff>
      <xdr:row>57</xdr:row>
      <xdr:rowOff>147604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164131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9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112801</xdr:rowOff>
    </xdr:from>
    <xdr:to>
      <xdr:col>15</xdr:col>
      <xdr:colOff>101600</xdr:colOff>
      <xdr:row>58</xdr:row>
      <xdr:rowOff>42951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34078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103376</xdr:rowOff>
    </xdr:from>
    <xdr:to>
      <xdr:col>10</xdr:col>
      <xdr:colOff>165100</xdr:colOff>
      <xdr:row>58</xdr:row>
      <xdr:rowOff>33526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24653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6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53080</xdr:rowOff>
    </xdr:from>
    <xdr:to>
      <xdr:col>6</xdr:col>
      <xdr:colOff>38100</xdr:colOff>
      <xdr:row>57</xdr:row>
      <xdr:rowOff>154680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145807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1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54597</xdr:rowOff>
    </xdr:from>
    <xdr:to>
      <xdr:col>24</xdr:col>
      <xdr:colOff>63500</xdr:colOff>
      <xdr:row>75</xdr:row>
      <xdr:rowOff>147678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41897"/>
          <a:ext cx="838200" cy="2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39104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26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147678</xdr:rowOff>
    </xdr:from>
    <xdr:to>
      <xdr:col>19</xdr:col>
      <xdr:colOff>177800</xdr:colOff>
      <xdr:row>76</xdr:row>
      <xdr:rowOff>64939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06428"/>
          <a:ext cx="889000" cy="8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26735</xdr:rowOff>
    </xdr:from>
    <xdr:to>
      <xdr:col>15</xdr:col>
      <xdr:colOff>50800</xdr:colOff>
      <xdr:row>76</xdr:row>
      <xdr:rowOff>64939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56935"/>
          <a:ext cx="889000" cy="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26735</xdr:rowOff>
    </xdr:from>
    <xdr:to>
      <xdr:col>10</xdr:col>
      <xdr:colOff>114300</xdr:colOff>
      <xdr:row>76</xdr:row>
      <xdr:rowOff>144614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56935"/>
          <a:ext cx="889000" cy="1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3797</xdr:rowOff>
    </xdr:from>
    <xdr:to>
      <xdr:col>24</xdr:col>
      <xdr:colOff>114300</xdr:colOff>
      <xdr:row>74</xdr:row>
      <xdr:rowOff>105397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26674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4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96878</xdr:rowOff>
    </xdr:from>
    <xdr:to>
      <xdr:col>20</xdr:col>
      <xdr:colOff>38100</xdr:colOff>
      <xdr:row>76</xdr:row>
      <xdr:rowOff>27028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18155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4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14139</xdr:rowOff>
    </xdr:from>
    <xdr:to>
      <xdr:col>15</xdr:col>
      <xdr:colOff>101600</xdr:colOff>
      <xdr:row>76</xdr:row>
      <xdr:rowOff>115739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106866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147385</xdr:rowOff>
    </xdr:from>
    <xdr:to>
      <xdr:col>10</xdr:col>
      <xdr:colOff>165100</xdr:colOff>
      <xdr:row>76</xdr:row>
      <xdr:rowOff>77535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68662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9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93814</xdr:rowOff>
    </xdr:from>
    <xdr:to>
      <xdr:col>6</xdr:col>
      <xdr:colOff>38100</xdr:colOff>
      <xdr:row>77</xdr:row>
      <xdr:rowOff>23964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1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57697</xdr:rowOff>
    </xdr:from>
    <xdr:to>
      <xdr:col>24</xdr:col>
      <xdr:colOff>63500</xdr:colOff>
      <xdr:row>97</xdr:row>
      <xdr:rowOff>155280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8347"/>
          <a:ext cx="838200" cy="9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137832</xdr:rowOff>
    </xdr:from>
    <xdr:to>
      <xdr:col>19</xdr:col>
      <xdr:colOff>177800</xdr:colOff>
      <xdr:row>97</xdr:row>
      <xdr:rowOff>155280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68482"/>
          <a:ext cx="889000" cy="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118250</xdr:rowOff>
    </xdr:from>
    <xdr:to>
      <xdr:col>15</xdr:col>
      <xdr:colOff>50800</xdr:colOff>
      <xdr:row>97</xdr:row>
      <xdr:rowOff>137832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48900"/>
          <a:ext cx="8890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118250</xdr:rowOff>
    </xdr:from>
    <xdr:to>
      <xdr:col>10</xdr:col>
      <xdr:colOff>114300</xdr:colOff>
      <xdr:row>98</xdr:row>
      <xdr:rowOff>17872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8900"/>
          <a:ext cx="889000" cy="7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6897</xdr:rowOff>
    </xdr:from>
    <xdr:to>
      <xdr:col>24</xdr:col>
      <xdr:colOff>114300</xdr:colOff>
      <xdr:row>97</xdr:row>
      <xdr:rowOff>108497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29774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104480</xdr:rowOff>
    </xdr:from>
    <xdr:to>
      <xdr:col>20</xdr:col>
      <xdr:colOff>38100</xdr:colOff>
      <xdr:row>98</xdr:row>
      <xdr:rowOff>34630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25757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2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87032</xdr:rowOff>
    </xdr:from>
    <xdr:to>
      <xdr:col>15</xdr:col>
      <xdr:colOff>101600</xdr:colOff>
      <xdr:row>98</xdr:row>
      <xdr:rowOff>17182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8309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67450</xdr:rowOff>
    </xdr:from>
    <xdr:to>
      <xdr:col>10</xdr:col>
      <xdr:colOff>165100</xdr:colOff>
      <xdr:row>97</xdr:row>
      <xdr:rowOff>169050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160177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138522</xdr:rowOff>
    </xdr:from>
    <xdr:to>
      <xdr:col>6</xdr:col>
      <xdr:colOff>38100</xdr:colOff>
      <xdr:row>98</xdr:row>
      <xdr:rowOff>68672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59799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46863</xdr:rowOff>
    </xdr:from>
    <xdr:to>
      <xdr:col>55</xdr:col>
      <xdr:colOff>0</xdr:colOff>
      <xdr:row>37</xdr:row>
      <xdr:rowOff>63627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90513"/>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63627</xdr:rowOff>
    </xdr:from>
    <xdr:to>
      <xdr:col>50</xdr:col>
      <xdr:colOff>114300</xdr:colOff>
      <xdr:row>37</xdr:row>
      <xdr:rowOff>75057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072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75057</xdr:rowOff>
    </xdr:from>
    <xdr:to>
      <xdr:col>45</xdr:col>
      <xdr:colOff>177800</xdr:colOff>
      <xdr:row>37</xdr:row>
      <xdr:rowOff>83693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18707"/>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56642</xdr:rowOff>
    </xdr:from>
    <xdr:to>
      <xdr:col>41</xdr:col>
      <xdr:colOff>50800</xdr:colOff>
      <xdr:row>37</xdr:row>
      <xdr:rowOff>83693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0029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167513</xdr:rowOff>
    </xdr:from>
    <xdr:to>
      <xdr:col>55</xdr:col>
      <xdr:colOff>50800</xdr:colOff>
      <xdr:row>37</xdr:row>
      <xdr:rowOff>97663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18940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xdr:rowOff>
    </xdr:from>
    <xdr:to>
      <xdr:col>50</xdr:col>
      <xdr:colOff>165100</xdr:colOff>
      <xdr:row>37</xdr:row>
      <xdr:rowOff>114427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130954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3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24257</xdr:rowOff>
    </xdr:from>
    <xdr:to>
      <xdr:col>46</xdr:col>
      <xdr:colOff>38100</xdr:colOff>
      <xdr:row>37</xdr:row>
      <xdr:rowOff>125857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142384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32893</xdr:rowOff>
    </xdr:from>
    <xdr:to>
      <xdr:col>41</xdr:col>
      <xdr:colOff>101600</xdr:colOff>
      <xdr:row>37</xdr:row>
      <xdr:rowOff>134493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151020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5842</xdr:rowOff>
    </xdr:from>
    <xdr:to>
      <xdr:col>36</xdr:col>
      <xdr:colOff>165100</xdr:colOff>
      <xdr:row>37</xdr:row>
      <xdr:rowOff>107442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123969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16378</xdr:rowOff>
    </xdr:from>
    <xdr:to>
      <xdr:col>55</xdr:col>
      <xdr:colOff>0</xdr:colOff>
      <xdr:row>59</xdr:row>
      <xdr:rowOff>21396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1928"/>
          <a:ext cx="8382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7685</xdr:rowOff>
    </xdr:from>
    <xdr:to>
      <xdr:col>50</xdr:col>
      <xdr:colOff>114300</xdr:colOff>
      <xdr:row>59</xdr:row>
      <xdr:rowOff>21396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3235"/>
          <a:ext cx="889000" cy="1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7685</xdr:rowOff>
    </xdr:from>
    <xdr:to>
      <xdr:col>45</xdr:col>
      <xdr:colOff>177800</xdr:colOff>
      <xdr:row>59</xdr:row>
      <xdr:rowOff>8316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3235"/>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2373</xdr:rowOff>
    </xdr:from>
    <xdr:to>
      <xdr:col>41</xdr:col>
      <xdr:colOff>50800</xdr:colOff>
      <xdr:row>59</xdr:row>
      <xdr:rowOff>8316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1792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137028</xdr:rowOff>
    </xdr:from>
    <xdr:to>
      <xdr:col>55</xdr:col>
      <xdr:colOff>50800</xdr:colOff>
      <xdr:row>59</xdr:row>
      <xdr:rowOff>67178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142046</xdr:rowOff>
    </xdr:from>
    <xdr:to>
      <xdr:col>50</xdr:col>
      <xdr:colOff>165100</xdr:colOff>
      <xdr:row>59</xdr:row>
      <xdr:rowOff>72196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63323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128335</xdr:rowOff>
    </xdr:from>
    <xdr:to>
      <xdr:col>46</xdr:col>
      <xdr:colOff>38100</xdr:colOff>
      <xdr:row>59</xdr:row>
      <xdr:rowOff>58485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49612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128966</xdr:rowOff>
    </xdr:from>
    <xdr:to>
      <xdr:col>41</xdr:col>
      <xdr:colOff>101600</xdr:colOff>
      <xdr:row>59</xdr:row>
      <xdr:rowOff>59116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50243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123023</xdr:rowOff>
    </xdr:from>
    <xdr:to>
      <xdr:col>36</xdr:col>
      <xdr:colOff>165100</xdr:colOff>
      <xdr:row>59</xdr:row>
      <xdr:rowOff>53173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44300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15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128312</xdr:rowOff>
    </xdr:from>
    <xdr:to>
      <xdr:col>55</xdr:col>
      <xdr:colOff>0</xdr:colOff>
      <xdr:row>78</xdr:row>
      <xdr:rowOff>153515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1412"/>
          <a:ext cx="8382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125564</xdr:rowOff>
    </xdr:from>
    <xdr:to>
      <xdr:col>50</xdr:col>
      <xdr:colOff>114300</xdr:colOff>
      <xdr:row>78</xdr:row>
      <xdr:rowOff>153515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98664"/>
          <a:ext cx="889000" cy="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125564</xdr:rowOff>
    </xdr:from>
    <xdr:to>
      <xdr:col>45</xdr:col>
      <xdr:colOff>177800</xdr:colOff>
      <xdr:row>78</xdr:row>
      <xdr:rowOff>166887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98664"/>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137033</xdr:rowOff>
    </xdr:from>
    <xdr:to>
      <xdr:col>41</xdr:col>
      <xdr:colOff>50800</xdr:colOff>
      <xdr:row>78</xdr:row>
      <xdr:rowOff>166887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0133"/>
          <a:ext cx="889000" cy="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77512</xdr:rowOff>
    </xdr:from>
    <xdr:to>
      <xdr:col>55</xdr:col>
      <xdr:colOff>50800</xdr:colOff>
      <xdr:row>79</xdr:row>
      <xdr:rowOff>7662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163889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102715</xdr:rowOff>
    </xdr:from>
    <xdr:to>
      <xdr:col>50</xdr:col>
      <xdr:colOff>165100</xdr:colOff>
      <xdr:row>79</xdr:row>
      <xdr:rowOff>32865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23992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6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74764</xdr:rowOff>
    </xdr:from>
    <xdr:to>
      <xdr:col>46</xdr:col>
      <xdr:colOff>38100</xdr:colOff>
      <xdr:row>79</xdr:row>
      <xdr:rowOff>4914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167491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4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116087</xdr:rowOff>
    </xdr:from>
    <xdr:to>
      <xdr:col>41</xdr:col>
      <xdr:colOff>101600</xdr:colOff>
      <xdr:row>79</xdr:row>
      <xdr:rowOff>46237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37364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8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86233</xdr:rowOff>
    </xdr:from>
    <xdr:to>
      <xdr:col>36</xdr:col>
      <xdr:colOff>165100</xdr:colOff>
      <xdr:row>79</xdr:row>
      <xdr:rowOff>16383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7510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125523</xdr:rowOff>
    </xdr:from>
    <xdr:to>
      <xdr:col>55</xdr:col>
      <xdr:colOff>0</xdr:colOff>
      <xdr:row>96</xdr:row>
      <xdr:rowOff>144618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84723"/>
          <a:ext cx="8382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144618</xdr:rowOff>
    </xdr:from>
    <xdr:to>
      <xdr:col>50</xdr:col>
      <xdr:colOff>114300</xdr:colOff>
      <xdr:row>97</xdr:row>
      <xdr:rowOff>3888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03818"/>
          <a:ext cx="8890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3888</xdr:rowOff>
    </xdr:from>
    <xdr:to>
      <xdr:col>45</xdr:col>
      <xdr:colOff>177800</xdr:colOff>
      <xdr:row>97</xdr:row>
      <xdr:rowOff>54356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34538"/>
          <a:ext cx="889000" cy="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38968</xdr:rowOff>
    </xdr:from>
    <xdr:to>
      <xdr:col>41</xdr:col>
      <xdr:colOff>50800</xdr:colOff>
      <xdr:row>97</xdr:row>
      <xdr:rowOff>54356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69618"/>
          <a:ext cx="889000" cy="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74723</xdr:rowOff>
    </xdr:from>
    <xdr:to>
      <xdr:col>55</xdr:col>
      <xdr:colOff>50800</xdr:colOff>
      <xdr:row>97</xdr:row>
      <xdr:rowOff>4873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53150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1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93818</xdr:rowOff>
    </xdr:from>
    <xdr:to>
      <xdr:col>50</xdr:col>
      <xdr:colOff>165100</xdr:colOff>
      <xdr:row>97</xdr:row>
      <xdr:rowOff>23968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5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15095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6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124538</xdr:rowOff>
    </xdr:from>
    <xdr:to>
      <xdr:col>46</xdr:col>
      <xdr:colOff>38100</xdr:colOff>
      <xdr:row>97</xdr:row>
      <xdr:rowOff>54688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45815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67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3556</xdr:rowOff>
    </xdr:from>
    <xdr:to>
      <xdr:col>41</xdr:col>
      <xdr:colOff>101600</xdr:colOff>
      <xdr:row>97</xdr:row>
      <xdr:rowOff>105156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96283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72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159618</xdr:rowOff>
    </xdr:from>
    <xdr:to>
      <xdr:col>36</xdr:col>
      <xdr:colOff>165100</xdr:colOff>
      <xdr:row>97</xdr:row>
      <xdr:rowOff>89768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80895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7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73932</xdr:rowOff>
    </xdr:from>
    <xdr:to>
      <xdr:col>85</xdr:col>
      <xdr:colOff>127000</xdr:colOff>
      <xdr:row>37</xdr:row>
      <xdr:rowOff>130861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7582"/>
          <a:ext cx="838200" cy="5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130861</xdr:rowOff>
    </xdr:from>
    <xdr:to>
      <xdr:col>81</xdr:col>
      <xdr:colOff>50800</xdr:colOff>
      <xdr:row>37</xdr:row>
      <xdr:rowOff>149240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4511"/>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149240</xdr:rowOff>
    </xdr:from>
    <xdr:to>
      <xdr:col>76</xdr:col>
      <xdr:colOff>114300</xdr:colOff>
      <xdr:row>37</xdr:row>
      <xdr:rowOff>159687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2890"/>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127356</xdr:rowOff>
    </xdr:from>
    <xdr:to>
      <xdr:col>71</xdr:col>
      <xdr:colOff>177800</xdr:colOff>
      <xdr:row>37</xdr:row>
      <xdr:rowOff>159687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1006"/>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23132</xdr:rowOff>
    </xdr:from>
    <xdr:to>
      <xdr:col>85</xdr:col>
      <xdr:colOff>177800</xdr:colOff>
      <xdr:row>37</xdr:row>
      <xdr:rowOff>124732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80061</xdr:rowOff>
    </xdr:from>
    <xdr:to>
      <xdr:col>81</xdr:col>
      <xdr:colOff>101600</xdr:colOff>
      <xdr:row>38</xdr:row>
      <xdr:rowOff>10210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3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98440</xdr:rowOff>
    </xdr:from>
    <xdr:to>
      <xdr:col>76</xdr:col>
      <xdr:colOff>165100</xdr:colOff>
      <xdr:row>38</xdr:row>
      <xdr:rowOff>28591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2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19718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108887</xdr:rowOff>
    </xdr:from>
    <xdr:to>
      <xdr:col>72</xdr:col>
      <xdr:colOff>38100</xdr:colOff>
      <xdr:row>38</xdr:row>
      <xdr:rowOff>39037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30164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76556</xdr:rowOff>
    </xdr:from>
    <xdr:to>
      <xdr:col>67</xdr:col>
      <xdr:colOff>101600</xdr:colOff>
      <xdr:row>38</xdr:row>
      <xdr:rowOff>6706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169283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74030</xdr:rowOff>
    </xdr:from>
    <xdr:to>
      <xdr:col>85</xdr:col>
      <xdr:colOff>127000</xdr:colOff>
      <xdr:row>57</xdr:row>
      <xdr:rowOff>150549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46680"/>
          <a:ext cx="838200" cy="7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150549</xdr:rowOff>
    </xdr:from>
    <xdr:to>
      <xdr:col>81</xdr:col>
      <xdr:colOff>50800</xdr:colOff>
      <xdr:row>57</xdr:row>
      <xdr:rowOff>169826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3199"/>
          <a:ext cx="8890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161953</xdr:rowOff>
    </xdr:from>
    <xdr:to>
      <xdr:col>76</xdr:col>
      <xdr:colOff>114300</xdr:colOff>
      <xdr:row>57</xdr:row>
      <xdr:rowOff>169826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34603"/>
          <a:ext cx="8890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143299</xdr:rowOff>
    </xdr:from>
    <xdr:to>
      <xdr:col>71</xdr:col>
      <xdr:colOff>177800</xdr:colOff>
      <xdr:row>57</xdr:row>
      <xdr:rowOff>161953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15949"/>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23230</xdr:rowOff>
    </xdr:from>
    <xdr:to>
      <xdr:col>85</xdr:col>
      <xdr:colOff>177800</xdr:colOff>
      <xdr:row>57</xdr:row>
      <xdr:rowOff>124830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99749</xdr:rowOff>
    </xdr:from>
    <xdr:to>
      <xdr:col>81</xdr:col>
      <xdr:colOff>101600</xdr:colOff>
      <xdr:row>58</xdr:row>
      <xdr:rowOff>29899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21026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119026</xdr:rowOff>
    </xdr:from>
    <xdr:to>
      <xdr:col>76</xdr:col>
      <xdr:colOff>165100</xdr:colOff>
      <xdr:row>58</xdr:row>
      <xdr:rowOff>49176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40303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8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111153</xdr:rowOff>
    </xdr:from>
    <xdr:to>
      <xdr:col>72</xdr:col>
      <xdr:colOff>38100</xdr:colOff>
      <xdr:row>58</xdr:row>
      <xdr:rowOff>41303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32430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92499</xdr:rowOff>
    </xdr:from>
    <xdr:to>
      <xdr:col>67</xdr:col>
      <xdr:colOff>101600</xdr:colOff>
      <xdr:row>58</xdr:row>
      <xdr:rowOff>22649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13776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90018</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120218"/>
          <a:ext cx="838200" cy="46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19866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9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169018</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42118"/>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145385</xdr:rowOff>
    </xdr:from>
    <xdr:to>
      <xdr:col>71</xdr:col>
      <xdr:colOff>177800</xdr:colOff>
      <xdr:row>78</xdr:row>
      <xdr:rowOff>169018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8485"/>
          <a:ext cx="889000" cy="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39218</xdr:rowOff>
    </xdr:from>
    <xdr:to>
      <xdr:col>85</xdr:col>
      <xdr:colOff>177800</xdr:colOff>
      <xdr:row>76</xdr:row>
      <xdr:rowOff>140818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0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62095</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118218</xdr:rowOff>
    </xdr:from>
    <xdr:to>
      <xdr:col>72</xdr:col>
      <xdr:colOff>38100</xdr:colOff>
      <xdr:row>79</xdr:row>
      <xdr:rowOff>48368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39495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5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94585</xdr:rowOff>
    </xdr:from>
    <xdr:to>
      <xdr:col>67</xdr:col>
      <xdr:colOff>101600</xdr:colOff>
      <xdr:row>79</xdr:row>
      <xdr:rowOff>24735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15862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56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53256</xdr:rowOff>
    </xdr:from>
    <xdr:to>
      <xdr:col>85</xdr:col>
      <xdr:colOff>127000</xdr:colOff>
      <xdr:row>96</xdr:row>
      <xdr:rowOff>53538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12456"/>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53256</xdr:rowOff>
    </xdr:from>
    <xdr:to>
      <xdr:col>81</xdr:col>
      <xdr:colOff>50800</xdr:colOff>
      <xdr:row>97</xdr:row>
      <xdr:rowOff>5268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2456"/>
          <a:ext cx="889000" cy="1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5268</xdr:rowOff>
    </xdr:from>
    <xdr:to>
      <xdr:col>76</xdr:col>
      <xdr:colOff>114300</xdr:colOff>
      <xdr:row>97</xdr:row>
      <xdr:rowOff>32237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35918"/>
          <a:ext cx="88900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32237</xdr:rowOff>
    </xdr:from>
    <xdr:to>
      <xdr:col>71</xdr:col>
      <xdr:colOff>177800</xdr:colOff>
      <xdr:row>97</xdr:row>
      <xdr:rowOff>73758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62887"/>
          <a:ext cx="889000" cy="4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2738</xdr:rowOff>
    </xdr:from>
    <xdr:to>
      <xdr:col>85</xdr:col>
      <xdr:colOff>177800</xdr:colOff>
      <xdr:row>96</xdr:row>
      <xdr:rowOff>104338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25615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2456</xdr:rowOff>
    </xdr:from>
    <xdr:to>
      <xdr:col>81</xdr:col>
      <xdr:colOff>101600</xdr:colOff>
      <xdr:row>96</xdr:row>
      <xdr:rowOff>104056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120583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125918</xdr:rowOff>
    </xdr:from>
    <xdr:to>
      <xdr:col>76</xdr:col>
      <xdr:colOff>165100</xdr:colOff>
      <xdr:row>97</xdr:row>
      <xdr:rowOff>56068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72595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6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152887</xdr:rowOff>
    </xdr:from>
    <xdr:to>
      <xdr:col>72</xdr:col>
      <xdr:colOff>38100</xdr:colOff>
      <xdr:row>97</xdr:row>
      <xdr:rowOff>83037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74164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0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22958</xdr:rowOff>
    </xdr:from>
    <xdr:to>
      <xdr:col>67</xdr:col>
      <xdr:colOff>101600</xdr:colOff>
      <xdr:row>97</xdr:row>
      <xdr:rowOff>124558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115685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4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241,173</a:t>
          </a:r>
          <a:r>
            <a:rPr kumimoji="1" lang="ja-JP" altLang="ja-JP" sz="1100">
              <a:solidFill>
                <a:schemeClr val="dk1"/>
              </a:solidFill>
              <a:effectLst/>
              <a:latin typeface="+mn-lt"/>
              <a:ea typeface="+mn-ea"/>
              <a:cs typeface="+mn-cs"/>
            </a:rPr>
            <a:t>円で、前年度と比べて</a:t>
          </a:r>
          <a:r>
            <a:rPr kumimoji="1" lang="en-US" altLang="ja-JP" sz="1100">
              <a:solidFill>
                <a:schemeClr val="dk1"/>
              </a:solidFill>
              <a:effectLst/>
              <a:latin typeface="+mn-lt"/>
              <a:ea typeface="+mn-ea"/>
              <a:cs typeface="+mn-cs"/>
            </a:rPr>
            <a:t>163,862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額となっている。要因としては、公園整備工事・庁舎屋上防水改修工事</a:t>
          </a:r>
          <a:r>
            <a:rPr kumimoji="1" lang="ja-JP" altLang="en-US" sz="1100">
              <a:solidFill>
                <a:schemeClr val="dk1"/>
              </a:solidFill>
              <a:effectLst/>
              <a:latin typeface="+mn-lt"/>
              <a:ea typeface="+mn-ea"/>
              <a:cs typeface="+mn-cs"/>
            </a:rPr>
            <a:t>が完了したこと</a:t>
          </a:r>
          <a:r>
            <a:rPr kumimoji="1" lang="ja-JP" altLang="ja-JP" sz="1100">
              <a:solidFill>
                <a:schemeClr val="dk1"/>
              </a:solidFill>
              <a:effectLst/>
              <a:latin typeface="+mn-lt"/>
              <a:ea typeface="+mn-ea"/>
              <a:cs typeface="+mn-cs"/>
            </a:rPr>
            <a:t>によるものと考えられる。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268,614</a:t>
          </a:r>
          <a:r>
            <a:rPr kumimoji="1" lang="ja-JP" altLang="ja-JP" sz="1100">
              <a:solidFill>
                <a:schemeClr val="dk1"/>
              </a:solidFill>
              <a:effectLst/>
              <a:latin typeface="+mn-lt"/>
              <a:ea typeface="+mn-ea"/>
              <a:cs typeface="+mn-cs"/>
            </a:rPr>
            <a:t>円で、前年度と比べて</a:t>
          </a:r>
          <a:r>
            <a:rPr kumimoji="1" lang="en-US" altLang="ja-JP" sz="1100">
              <a:solidFill>
                <a:schemeClr val="dk1"/>
              </a:solidFill>
              <a:effectLst/>
              <a:latin typeface="+mn-lt"/>
              <a:ea typeface="+mn-ea"/>
              <a:cs typeface="+mn-cs"/>
            </a:rPr>
            <a:t>57,859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額となっている。要因としては、</a:t>
          </a:r>
          <a:r>
            <a:rPr kumimoji="1" lang="ja-JP" altLang="en-US" sz="1100">
              <a:solidFill>
                <a:schemeClr val="dk1"/>
              </a:solidFill>
              <a:effectLst/>
              <a:latin typeface="+mn-lt"/>
              <a:ea typeface="+mn-ea"/>
              <a:cs typeface="+mn-cs"/>
            </a:rPr>
            <a:t>令和６年７月豪雨への対応に伴う災害救助事業費の皆増</a:t>
          </a:r>
          <a:r>
            <a:rPr kumimoji="1" lang="ja-JP" altLang="ja-JP" sz="1100">
              <a:solidFill>
                <a:schemeClr val="dk1"/>
              </a:solidFill>
              <a:effectLst/>
              <a:latin typeface="+mn-lt"/>
              <a:ea typeface="+mn-ea"/>
              <a:cs typeface="+mn-cs"/>
            </a:rPr>
            <a:t>による増額が考えられる。</a:t>
          </a:r>
          <a:endParaRPr lang="ja-JP" altLang="ja-JP" sz="1400">
            <a:effectLst/>
          </a:endParaRPr>
        </a:p>
        <a:p>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22,989</a:t>
          </a:r>
          <a:r>
            <a:rPr kumimoji="1" lang="ja-JP" altLang="ja-JP" sz="1100">
              <a:solidFill>
                <a:schemeClr val="dk1"/>
              </a:solidFill>
              <a:effectLst/>
              <a:latin typeface="+mn-lt"/>
              <a:ea typeface="+mn-ea"/>
              <a:cs typeface="+mn-cs"/>
            </a:rPr>
            <a:t>円で、前年度と比べて</a:t>
          </a:r>
          <a:r>
            <a:rPr kumimoji="1" lang="en-US" altLang="ja-JP" sz="1100">
              <a:solidFill>
                <a:schemeClr val="dk1"/>
              </a:solidFill>
              <a:effectLst/>
              <a:latin typeface="+mn-lt"/>
              <a:ea typeface="+mn-ea"/>
              <a:cs typeface="+mn-cs"/>
            </a:rPr>
            <a:t>6,615</a:t>
          </a:r>
          <a:r>
            <a:rPr kumimoji="1" lang="ja-JP" altLang="ja-JP" sz="1100">
              <a:solidFill>
                <a:schemeClr val="dk1"/>
              </a:solidFill>
              <a:effectLst/>
              <a:latin typeface="+mn-lt"/>
              <a:ea typeface="+mn-ea"/>
              <a:cs typeface="+mn-cs"/>
            </a:rPr>
            <a:t>円の減額となっている。要因としては、とざわ商品券配布事業費負担金などの減額が考えられる。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123,040</a:t>
          </a:r>
          <a:r>
            <a:rPr kumimoji="1" lang="ja-JP" altLang="en-US" sz="1100">
              <a:solidFill>
                <a:schemeClr val="dk1"/>
              </a:solidFill>
              <a:effectLst/>
              <a:latin typeface="+mn-lt"/>
              <a:ea typeface="+mn-ea"/>
              <a:cs typeface="+mn-cs"/>
            </a:rPr>
            <a:t>円で、前年度と比べて</a:t>
          </a:r>
          <a:r>
            <a:rPr kumimoji="1" lang="en-US" altLang="ja-JP" sz="1100">
              <a:solidFill>
                <a:schemeClr val="dk1"/>
              </a:solidFill>
              <a:effectLst/>
              <a:latin typeface="+mn-lt"/>
              <a:ea typeface="+mn-ea"/>
              <a:cs typeface="+mn-cs"/>
            </a:rPr>
            <a:t>123,040</a:t>
          </a:r>
          <a:r>
            <a:rPr kumimoji="1" lang="ja-JP" altLang="en-US" sz="1100">
              <a:solidFill>
                <a:schemeClr val="dk1"/>
              </a:solidFill>
              <a:effectLst/>
              <a:latin typeface="+mn-lt"/>
              <a:ea typeface="+mn-ea"/>
              <a:cs typeface="+mn-cs"/>
            </a:rPr>
            <a:t>円の皆増となっている。要因としては、令和６年７月豪雨への対応に伴う農地・農業用施設災害復旧事業、林業用施設災害復旧事業の増によるもの。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山形県戸沢村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当初予算編成時においては、財政調整基金の取崩しなどを含め編成しているが、最低水準の取崩しに努めている。</a:t>
          </a:r>
          <a:endParaRPr lang="ja-JP" altLang="ja-JP" sz="1400">
            <a:effectLst/>
          </a:endParaRPr>
        </a:p>
        <a:p>
          <a:r>
            <a:rPr kumimoji="1" lang="ja-JP" altLang="ja-JP" sz="1100">
              <a:solidFill>
                <a:schemeClr val="dk1"/>
              </a:solidFill>
              <a:effectLst/>
              <a:latin typeface="+mn-lt"/>
              <a:ea typeface="+mn-ea"/>
              <a:cs typeface="+mn-cs"/>
            </a:rPr>
            <a:t>また、行財政改革を着実に進めていることから、実質収支額は継続的に黒字を確保している。財政調整基金残高は、</a:t>
          </a:r>
          <a:r>
            <a:rPr kumimoji="1" lang="ja-JP" altLang="en-US" sz="1100">
              <a:solidFill>
                <a:schemeClr val="dk1"/>
              </a:solidFill>
              <a:effectLst/>
              <a:latin typeface="+mn-lt"/>
              <a:ea typeface="+mn-ea"/>
              <a:cs typeface="+mn-cs"/>
            </a:rPr>
            <a:t>令和６年７月豪雨に伴い取崩しを行ったため</a:t>
          </a:r>
          <a:r>
            <a:rPr kumimoji="1" lang="ja-JP" altLang="ja-JP" sz="1100">
              <a:solidFill>
                <a:schemeClr val="dk1"/>
              </a:solidFill>
              <a:effectLst/>
              <a:latin typeface="+mn-lt"/>
              <a:ea typeface="+mn-ea"/>
              <a:cs typeface="+mn-cs"/>
            </a:rPr>
            <a:t>、標準財政規模比</a:t>
          </a:r>
          <a:r>
            <a:rPr kumimoji="1" lang="ja-JP" altLang="en-US"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27.90</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山形県戸沢村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年度においては、普通税全体で</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％の減収となったが、地方交付税が</a:t>
          </a:r>
          <a:r>
            <a:rPr kumimoji="1" lang="en-US" altLang="ja-JP" sz="1400">
              <a:latin typeface="ＭＳ ゴシック" pitchFamily="49" charset="-128"/>
              <a:ea typeface="ＭＳ ゴシック" pitchFamily="49" charset="-128"/>
            </a:rPr>
            <a:t>31.7</a:t>
          </a:r>
          <a:r>
            <a:rPr kumimoji="1" lang="ja-JP" altLang="en-US" sz="1400">
              <a:latin typeface="ＭＳ ゴシック" pitchFamily="49" charset="-128"/>
              <a:ea typeface="ＭＳ ゴシック" pitchFamily="49" charset="-128"/>
            </a:rPr>
            <a:t>％の増収、国庫支出金についても</a:t>
          </a:r>
          <a:r>
            <a:rPr kumimoji="1" lang="en-US" altLang="ja-JP" sz="1400">
              <a:latin typeface="ＭＳ ゴシック" pitchFamily="49" charset="-128"/>
              <a:ea typeface="ＭＳ ゴシック" pitchFamily="49" charset="-128"/>
            </a:rPr>
            <a:t>49.1</a:t>
          </a:r>
          <a:r>
            <a:rPr kumimoji="1" lang="ja-JP" altLang="en-US" sz="1400">
              <a:latin typeface="ＭＳ ゴシック" pitchFamily="49" charset="-128"/>
              <a:ea typeface="ＭＳ ゴシック" pitchFamily="49" charset="-128"/>
            </a:rPr>
            <a:t>％の増収となっており、一般会計については標準財政規模が</a:t>
          </a:r>
          <a:r>
            <a:rPr kumimoji="1" lang="en-US" altLang="ja-JP" sz="1400">
              <a:latin typeface="ＭＳ ゴシック" pitchFamily="49" charset="-128"/>
              <a:ea typeface="ＭＳ ゴシック" pitchFamily="49" charset="-128"/>
            </a:rPr>
            <a:t>25.93</a:t>
          </a:r>
          <a:r>
            <a:rPr kumimoji="1" lang="ja-JP" altLang="en-US" sz="1400">
              <a:latin typeface="ＭＳ ゴシック" pitchFamily="49" charset="-128"/>
              <a:ea typeface="ＭＳ ゴシック" pitchFamily="49" charset="-128"/>
            </a:rPr>
            <a:t>％の増と、</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黒字額は大幅に増加している。今回の実質黒字額の増は令和６年７月豪雨に伴う交付税の増・国庫補助金の増が原因と考えられる。村の全会計に係る実質赤字額及び資金の不足額はないが、今後も各会計とも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6521028</v>
      </c>
      <c r="BO4" s="436"/>
      <c r="BP4" s="436"/>
      <c r="BQ4" s="436"/>
      <c r="BR4" s="436"/>
      <c r="BS4" s="436"/>
      <c r="BT4" s="436"/>
      <c r="BU4" s="437"/>
      <c r="BV4" s="435">
        <v>5425109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37.9</v>
      </c>
      <c r="CU4" s="576"/>
      <c r="CV4" s="576"/>
      <c r="CW4" s="576"/>
      <c r="CX4" s="576"/>
      <c r="CY4" s="576"/>
      <c r="CZ4" s="576"/>
      <c r="DA4" s="577"/>
      <c r="DB4" s="575">
        <v>11.9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5252144</v>
      </c>
      <c r="BO5" s="407"/>
      <c r="BP5" s="407"/>
      <c r="BQ5" s="407"/>
      <c r="BR5" s="407"/>
      <c r="BS5" s="407"/>
      <c r="BT5" s="407"/>
      <c r="BU5" s="408"/>
      <c r="BV5" s="406">
        <v>5028425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79.5</v>
      </c>
      <c r="CU5" s="404"/>
      <c r="CV5" s="404"/>
      <c r="CW5" s="404"/>
      <c r="CX5" s="404"/>
      <c r="CY5" s="404"/>
      <c r="CZ5" s="404"/>
      <c r="DA5" s="405"/>
      <c r="DB5" s="403">
        <v>81.900000000000006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1268884</v>
      </c>
      <c r="BO6" s="407"/>
      <c r="BP6" s="407"/>
      <c r="BQ6" s="407"/>
      <c r="BR6" s="407"/>
      <c r="BS6" s="407"/>
      <c r="BT6" s="407"/>
      <c r="BU6" s="408"/>
      <c r="BV6" s="406">
        <v>396684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79.599999999999994</v>
      </c>
      <c r="CU6" s="550"/>
      <c r="CV6" s="550"/>
      <c r="CW6" s="550"/>
      <c r="CX6" s="550"/>
      <c r="CY6" s="550"/>
      <c r="CZ6" s="550"/>
      <c r="DA6" s="551"/>
      <c r="DB6" s="549">
        <v>81.900000000000006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156273</v>
      </c>
      <c r="BO7" s="407"/>
      <c r="BP7" s="407"/>
      <c r="BQ7" s="407"/>
      <c r="BR7" s="407"/>
      <c r="BS7" s="407"/>
      <c r="BT7" s="407"/>
      <c r="BU7" s="408"/>
      <c r="BV7" s="406">
        <v>53871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2937908</v>
      </c>
      <c r="CU7" s="407"/>
      <c r="CV7" s="407"/>
      <c r="CW7" s="407"/>
      <c r="CX7" s="407"/>
      <c r="CY7" s="407"/>
      <c r="CZ7" s="407"/>
      <c r="DA7" s="408"/>
      <c r="DB7" s="406">
        <v>2870579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1112611</v>
      </c>
      <c r="BO8" s="407"/>
      <c r="BP8" s="407"/>
      <c r="BQ8" s="407"/>
      <c r="BR8" s="407"/>
      <c r="BS8" s="407"/>
      <c r="BT8" s="407"/>
      <c r="BU8" s="408"/>
      <c r="BV8" s="406">
        <v>342813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4199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769798</v>
      </c>
      <c r="BO9" s="407"/>
      <c r="BP9" s="407"/>
      <c r="BQ9" s="407"/>
      <c r="BR9" s="407"/>
      <c r="BS9" s="407"/>
      <c r="BT9" s="407"/>
      <c r="BU9" s="408"/>
      <c r="BV9" s="406">
        <v>-207592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17.399999999999999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4773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266</v>
      </c>
      <c r="BO10" s="407"/>
      <c r="BP10" s="407"/>
      <c r="BQ10" s="407"/>
      <c r="BR10" s="407"/>
      <c r="BS10" s="407"/>
      <c r="BT10" s="407"/>
      <c r="BU10" s="408"/>
      <c r="BV10" s="406">
        <v>430261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158467</v>
      </c>
      <c r="BO11" s="407"/>
      <c r="BP11" s="407"/>
      <c r="BQ11" s="407"/>
      <c r="BR11" s="407"/>
      <c r="BS11" s="407"/>
      <c r="BT11" s="407"/>
      <c r="BU11" s="408"/>
      <c r="BV11" s="406">
        <v>182805</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3850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290000</v>
      </c>
      <c r="BO12" s="407"/>
      <c r="BP12" s="407"/>
      <c r="BQ12" s="407"/>
      <c r="BR12" s="407"/>
      <c r="BS12" s="407"/>
      <c r="BT12" s="407"/>
      <c r="BU12" s="408"/>
      <c r="BV12" s="406">
        <v>300000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3796</v>
      </c>
      <c r="S13" s="494"/>
      <c r="T13" s="494"/>
      <c r="U13" s="494"/>
      <c r="V13" s="495"/>
      <c r="W13" s="496" t="s">
        <v>131</v>
      </c>
      <c r="X13" s="392"/>
      <c r="Y13" s="392"/>
      <c r="Z13" s="392"/>
      <c r="AA13" s="392"/>
      <c r="AB13" s="393"/>
      <c r="AC13" s="359">
        <v>320</v>
      </c>
      <c r="AD13" s="360"/>
      <c r="AE13" s="360"/>
      <c r="AF13" s="360"/>
      <c r="AG13" s="361"/>
      <c r="AH13" s="359">
        <v>357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638531</v>
      </c>
      <c r="BO13" s="407"/>
      <c r="BP13" s="407"/>
      <c r="BQ13" s="407"/>
      <c r="BR13" s="407"/>
      <c r="BS13" s="407"/>
      <c r="BT13" s="407"/>
      <c r="BU13" s="408"/>
      <c r="BV13" s="406">
        <v>105474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13.5</v>
      </c>
      <c r="CU13" s="404"/>
      <c r="CV13" s="404"/>
      <c r="CW13" s="404"/>
      <c r="CX13" s="404"/>
      <c r="CY13" s="404"/>
      <c r="CZ13" s="404"/>
      <c r="DA13" s="405"/>
      <c r="DB13" s="403">
        <v>13.4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3998</v>
      </c>
      <c r="S14" s="494"/>
      <c r="T14" s="494"/>
      <c r="U14" s="494"/>
      <c r="V14" s="495"/>
      <c r="W14" s="497"/>
      <c r="X14" s="395"/>
      <c r="Y14" s="395"/>
      <c r="Z14" s="395"/>
      <c r="AA14" s="395"/>
      <c r="AB14" s="396"/>
      <c r="AC14" s="486">
        <v>15.5</v>
      </c>
      <c r="AD14" s="487"/>
      <c r="AE14" s="487"/>
      <c r="AF14" s="487"/>
      <c r="AG14" s="488"/>
      <c r="AH14" s="486">
        <v>15.5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44</v>
      </c>
      <c r="CU14" s="504"/>
      <c r="CV14" s="504"/>
      <c r="CW14" s="504"/>
      <c r="CX14" s="504"/>
      <c r="CY14" s="504"/>
      <c r="CZ14" s="504"/>
      <c r="DA14" s="505"/>
      <c r="DB14" s="503">
        <v>40.799999999999997</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3934</v>
      </c>
      <c r="S15" s="494"/>
      <c r="T15" s="494"/>
      <c r="U15" s="494"/>
      <c r="V15" s="495"/>
      <c r="W15" s="496" t="s">
        <v>137</v>
      </c>
      <c r="X15" s="392"/>
      <c r="Y15" s="392"/>
      <c r="Z15" s="392"/>
      <c r="AA15" s="392"/>
      <c r="AB15" s="393"/>
      <c r="AC15" s="359">
        <v>736</v>
      </c>
      <c r="AD15" s="360"/>
      <c r="AE15" s="360"/>
      <c r="AF15" s="360"/>
      <c r="AG15" s="361"/>
      <c r="AH15" s="359">
        <v>837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447501</v>
      </c>
      <c r="BO15" s="436"/>
      <c r="BP15" s="436"/>
      <c r="BQ15" s="436"/>
      <c r="BR15" s="436"/>
      <c r="BS15" s="436"/>
      <c r="BT15" s="436"/>
      <c r="BU15" s="437"/>
      <c r="BV15" s="435">
        <v>434582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35.6</v>
      </c>
      <c r="AD16" s="487"/>
      <c r="AE16" s="487"/>
      <c r="AF16" s="487"/>
      <c r="AG16" s="488"/>
      <c r="AH16" s="486">
        <v>36.4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2830892</v>
      </c>
      <c r="BO16" s="407"/>
      <c r="BP16" s="407"/>
      <c r="BQ16" s="407"/>
      <c r="BR16" s="407"/>
      <c r="BS16" s="407"/>
      <c r="BT16" s="407"/>
      <c r="BU16" s="408"/>
      <c r="BV16" s="406">
        <v>2748397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1014</v>
      </c>
      <c r="AD17" s="360"/>
      <c r="AE17" s="360"/>
      <c r="AF17" s="360"/>
      <c r="AG17" s="361"/>
      <c r="AH17" s="359">
        <v>1106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549428</v>
      </c>
      <c r="BO17" s="407"/>
      <c r="BP17" s="407"/>
      <c r="BQ17" s="407"/>
      <c r="BR17" s="407"/>
      <c r="BS17" s="407"/>
      <c r="BT17" s="407"/>
      <c r="BU17" s="408"/>
      <c r="BV17" s="406">
        <v>533401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261.31</v>
      </c>
      <c r="M18" s="459"/>
      <c r="N18" s="459"/>
      <c r="O18" s="459"/>
      <c r="P18" s="459"/>
      <c r="Q18" s="459"/>
      <c r="R18" s="460"/>
      <c r="S18" s="460"/>
      <c r="T18" s="460"/>
      <c r="U18" s="460"/>
      <c r="V18" s="461"/>
      <c r="W18" s="477"/>
      <c r="X18" s="478"/>
      <c r="Y18" s="478"/>
      <c r="Z18" s="478"/>
      <c r="AA18" s="478"/>
      <c r="AB18" s="502"/>
      <c r="AC18" s="376">
        <v>49</v>
      </c>
      <c r="AD18" s="377"/>
      <c r="AE18" s="377"/>
      <c r="AF18" s="377"/>
      <c r="AG18" s="462"/>
      <c r="AH18" s="376">
        <v>48.1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2348762</v>
      </c>
      <c r="BO18" s="407"/>
      <c r="BP18" s="407"/>
      <c r="BQ18" s="407"/>
      <c r="BR18" s="407"/>
      <c r="BS18" s="407"/>
      <c r="BT18" s="407"/>
      <c r="BU18" s="408"/>
      <c r="BV18" s="406">
        <v>2366265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4994178</v>
      </c>
      <c r="BO19" s="407"/>
      <c r="BP19" s="407"/>
      <c r="BQ19" s="407"/>
      <c r="BR19" s="407"/>
      <c r="BS19" s="407"/>
      <c r="BT19" s="407"/>
      <c r="BU19" s="408"/>
      <c r="BV19" s="406">
        <v>4322248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1359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4611562</v>
      </c>
      <c r="BO22" s="436"/>
      <c r="BP22" s="436"/>
      <c r="BQ22" s="436"/>
      <c r="BR22" s="436"/>
      <c r="BS22" s="436"/>
      <c r="BT22" s="436"/>
      <c r="BU22" s="437"/>
      <c r="BV22" s="435">
        <v>5038891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4541614</v>
      </c>
      <c r="BO23" s="407"/>
      <c r="BP23" s="407"/>
      <c r="BQ23" s="407"/>
      <c r="BR23" s="407"/>
      <c r="BS23" s="407"/>
      <c r="BT23" s="407"/>
      <c r="BU23" s="408"/>
      <c r="BV23" s="406">
        <v>4947603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91</v>
      </c>
      <c r="AI24" s="360"/>
      <c r="AJ24" s="360"/>
      <c r="AK24" s="360"/>
      <c r="AL24" s="361"/>
      <c r="AM24" s="359">
        <v>272909</v>
      </c>
      <c r="AN24" s="360"/>
      <c r="AO24" s="360"/>
      <c r="AP24" s="360"/>
      <c r="AQ24" s="360"/>
      <c r="AR24" s="361"/>
      <c r="AS24" s="359">
        <v>2999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3585715</v>
      </c>
      <c r="BO24" s="407"/>
      <c r="BP24" s="407"/>
      <c r="BQ24" s="407"/>
      <c r="BR24" s="407"/>
      <c r="BS24" s="407"/>
      <c r="BT24" s="407"/>
      <c r="BU24" s="408"/>
      <c r="BV24" s="406">
        <v>3887326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561581</v>
      </c>
      <c r="BO25" s="436"/>
      <c r="BP25" s="436"/>
      <c r="BQ25" s="436"/>
      <c r="BR25" s="436"/>
      <c r="BS25" s="436"/>
      <c r="BT25" s="436"/>
      <c r="BU25" s="437"/>
      <c r="BV25" s="435">
        <v>465402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35120</v>
      </c>
      <c r="AN26" s="360"/>
      <c r="AO26" s="360"/>
      <c r="AP26" s="360"/>
      <c r="AQ26" s="360"/>
      <c r="AR26" s="361"/>
      <c r="AS26" s="359">
        <v>3512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77728</v>
      </c>
      <c r="BO27" s="441"/>
      <c r="BP27" s="441"/>
      <c r="BQ27" s="441"/>
      <c r="BR27" s="441"/>
      <c r="BS27" s="441"/>
      <c r="BT27" s="441"/>
      <c r="BU27" s="442"/>
      <c r="BV27" s="440">
        <v>77727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2500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819564</v>
      </c>
      <c r="BO28" s="436"/>
      <c r="BP28" s="436"/>
      <c r="BQ28" s="436"/>
      <c r="BR28" s="436"/>
      <c r="BS28" s="436"/>
      <c r="BT28" s="436"/>
      <c r="BU28" s="437"/>
      <c r="BV28" s="435">
        <v>1109298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7</v>
      </c>
      <c r="M29" s="360"/>
      <c r="N29" s="360"/>
      <c r="O29" s="360"/>
      <c r="P29" s="361"/>
      <c r="Q29" s="359">
        <v>2300</v>
      </c>
      <c r="R29" s="360"/>
      <c r="S29" s="360"/>
      <c r="T29" s="360"/>
      <c r="U29" s="360"/>
      <c r="V29" s="361"/>
      <c r="W29" s="450"/>
      <c r="X29" s="451"/>
      <c r="Y29" s="452"/>
      <c r="Z29" s="362" t="s">
        <v>178</v>
      </c>
      <c r="AA29" s="363"/>
      <c r="AB29" s="363"/>
      <c r="AC29" s="363"/>
      <c r="AD29" s="363"/>
      <c r="AE29" s="363"/>
      <c r="AF29" s="363"/>
      <c r="AG29" s="364"/>
      <c r="AH29" s="359">
        <v>92</v>
      </c>
      <c r="AI29" s="360"/>
      <c r="AJ29" s="360"/>
      <c r="AK29" s="360"/>
      <c r="AL29" s="361"/>
      <c r="AM29" s="359">
        <v>277251</v>
      </c>
      <c r="AN29" s="360"/>
      <c r="AO29" s="360"/>
      <c r="AP29" s="360"/>
      <c r="AQ29" s="360"/>
      <c r="AR29" s="361"/>
      <c r="AS29" s="359">
        <v>3014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108590</v>
      </c>
      <c r="BO29" s="407"/>
      <c r="BP29" s="407"/>
      <c r="BQ29" s="407"/>
      <c r="BR29" s="407"/>
      <c r="BS29" s="407"/>
      <c r="BT29" s="407"/>
      <c r="BU29" s="408"/>
      <c r="BV29" s="406">
        <v>195979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101.3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492701</v>
      </c>
      <c r="BO30" s="441"/>
      <c r="BP30" s="441"/>
      <c r="BQ30" s="441"/>
      <c r="BR30" s="441"/>
      <c r="BS30" s="441"/>
      <c r="BT30" s="441"/>
      <c r="BU30" s="442"/>
      <c r="BV30" s="440">
        <v>572392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株式会社　戸沢村産業振興公社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最上地区広域連合（普通会計分）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最上地区広域連合（事業会計分）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山形県後期高齢者医療広域連合（普通会計分）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山形県後期高齢者医療広域連合（事業会計分）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GlrWAZQtZvHOhM6Z/3w6nR2KQPrRV5nUjcgTSkeqC65OehdEwuaUQTLZhURxO+yzsmkrdllrTVfvBTzzKYOtPQ==" saltValue="xRuLHfhhLMIaDfo2l+46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16.170000000000002</v>
      </c>
      <c r="G34" s="33">
        <v>19.829999999999998</v>
      </c>
      <c r="H34" s="33">
        <v>19.600000000000001</v>
      </c>
      <c r="I34" s="33">
        <v>11.94</v>
      </c>
      <c r="J34" s="34">
        <v>37.869999999999997</v>
      </c>
      <c r="K34" s="22"/>
      <c r="L34" s="22"/>
      <c r="M34" s="22"/>
      <c r="N34" s="22"/>
      <c r="O34" s="22"/>
      <c r="P34" s="22"/>
    </row>
    <row r="35" spans="1:16" ht="39" customHeight="1" x14ac:dyDescent="0.15">
      <c r="A35" s="22"/>
      <c r="B35" s="35"/>
      <c r="C35" s="1132" t="s">
        <v>532</v>
      </c>
      <c r="D35" s="1132"/>
      <c r="E35" s="1133"/>
      <c r="F35" s="36" t="s">
        <v>487</v>
      </c>
      <c r="G35" s="37" t="s">
        <v>487</v>
      </c>
      <c r="H35" s="37" t="s">
        <v>487</v>
      </c>
      <c r="I35" s="37">
        <v>0.36</v>
      </c>
      <c r="J35" s="38">
        <v>1.37</v>
      </c>
      <c r="K35" s="22"/>
      <c r="L35" s="22"/>
      <c r="M35" s="22"/>
      <c r="N35" s="22"/>
      <c r="O35" s="22"/>
      <c r="P35" s="22"/>
    </row>
    <row r="36" spans="1:16" ht="39" customHeight="1" x14ac:dyDescent="0.15">
      <c r="A36" s="22"/>
      <c r="B36" s="35"/>
      <c r="C36" s="1132" t="s">
        <v>533</v>
      </c>
      <c r="D36" s="1132"/>
      <c r="E36" s="1133"/>
      <c r="F36" s="36" t="s">
        <v>487</v>
      </c>
      <c r="G36" s="37" t="s">
        <v>487</v>
      </c>
      <c r="H36" s="37" t="s">
        <v>487</v>
      </c>
      <c r="I36" s="37">
        <v>0.61</v>
      </c>
      <c r="J36" s="38">
        <v>0.93</v>
      </c>
      <c r="K36" s="22"/>
      <c r="L36" s="22"/>
      <c r="M36" s="22"/>
      <c r="N36" s="22"/>
      <c r="O36" s="22"/>
      <c r="P36" s="22"/>
    </row>
    <row r="37" spans="1:16" ht="39" customHeight="1" x14ac:dyDescent="0.15">
      <c r="A37" s="22"/>
      <c r="B37" s="35"/>
      <c r="C37" s="1132" t="s">
        <v>534</v>
      </c>
      <c r="D37" s="1132"/>
      <c r="E37" s="1133"/>
      <c r="F37" s="36">
        <v>0.8</v>
      </c>
      <c r="G37" s="37">
        <v>1.44</v>
      </c>
      <c r="H37" s="37">
        <v>1.86</v>
      </c>
      <c r="I37" s="37">
        <v>1.1100000000000001</v>
      </c>
      <c r="J37" s="38">
        <v>0.6</v>
      </c>
      <c r="K37" s="22"/>
      <c r="L37" s="22"/>
      <c r="M37" s="22"/>
      <c r="N37" s="22"/>
      <c r="O37" s="22"/>
      <c r="P37" s="22"/>
    </row>
    <row r="38" spans="1:16" ht="39" customHeight="1" x14ac:dyDescent="0.15">
      <c r="A38" s="22"/>
      <c r="B38" s="35"/>
      <c r="C38" s="1132" t="s">
        <v>535</v>
      </c>
      <c r="D38" s="1132"/>
      <c r="E38" s="1133"/>
      <c r="F38" s="36">
        <v>0.05</v>
      </c>
      <c r="G38" s="37">
        <v>0.02</v>
      </c>
      <c r="H38" s="37">
        <v>0.03</v>
      </c>
      <c r="I38" s="37">
        <v>0.03</v>
      </c>
      <c r="J38" s="38">
        <v>0.03</v>
      </c>
      <c r="K38" s="22"/>
      <c r="L38" s="22"/>
      <c r="M38" s="22"/>
      <c r="N38" s="22"/>
      <c r="O38" s="22"/>
      <c r="P38" s="22"/>
    </row>
    <row r="39" spans="1:16" ht="39" customHeight="1" x14ac:dyDescent="0.15">
      <c r="A39" s="22"/>
      <c r="B39" s="35"/>
      <c r="C39" s="1132" t="s">
        <v>536</v>
      </c>
      <c r="D39" s="1132"/>
      <c r="E39" s="1133"/>
      <c r="F39" s="36">
        <v>0.03</v>
      </c>
      <c r="G39" s="37">
        <v>0.04</v>
      </c>
      <c r="H39" s="37">
        <v>0.05</v>
      </c>
      <c r="I39" s="37">
        <v>0.02</v>
      </c>
      <c r="J39" s="38">
        <v>0.02</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538</v>
      </c>
      <c r="D43" s="1134"/>
      <c r="E43" s="1135"/>
      <c r="F43" s="41">
        <v>0.76</v>
      </c>
      <c r="G43" s="42">
        <v>0.74</v>
      </c>
      <c r="H43" s="42">
        <v>2.09</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QsYNcNIdWp+R2hOGoZtuj3RObPHASWebzhjwns+CRgZQMF3UjVsdHw0OMsObl337rVyzrmEbwKwE6pe3vbjg==" saltValue="OpOt7q6LsPAZEuhq6wdS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449</v>
      </c>
      <c r="L45" s="58">
        <v>511</v>
      </c>
      <c r="M45" s="58">
        <v>545</v>
      </c>
      <c r="N45" s="58">
        <v>568</v>
      </c>
      <c r="O45" s="59">
        <v>564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237</v>
      </c>
      <c r="L48" s="62">
        <v>258</v>
      </c>
      <c r="M48" s="62">
        <v>254</v>
      </c>
      <c r="N48" s="62">
        <v>231</v>
      </c>
      <c r="O48" s="63">
        <v>245</v>
      </c>
      <c r="P48" s="46"/>
      <c r="Q48" s="46"/>
      <c r="R48" s="46"/>
      <c r="S48" s="46"/>
      <c r="T48" s="46"/>
      <c r="U48" s="46"/>
    </row>
    <row r="49" spans="1:21" ht="30.75" customHeight="1" x14ac:dyDescent="0.15">
      <c r="A49" s="46"/>
      <c r="B49" s="1163"/>
      <c r="C49" s="1164"/>
      <c r="D49" s="60"/>
      <c r="E49" s="1140" t="s">
        <v>14</v>
      </c>
      <c r="F49" s="1140"/>
      <c r="G49" s="1140"/>
      <c r="H49" s="1140"/>
      <c r="I49" s="1140"/>
      <c r="J49" s="1141"/>
      <c r="K49" s="61">
        <v>6</v>
      </c>
      <c r="L49" s="62">
        <v>5</v>
      </c>
      <c r="M49" s="62">
        <v>6</v>
      </c>
      <c r="N49" s="62">
        <v>6</v>
      </c>
      <c r="O49" s="63">
        <v>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v>12</v>
      </c>
      <c r="N50" s="62">
        <v>10</v>
      </c>
      <c r="O50" s="63">
        <v>10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487</v>
      </c>
      <c r="M51" s="62" t="s">
        <v>487</v>
      </c>
      <c r="N51" s="62" t="s">
        <v>487</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446</v>
      </c>
      <c r="L52" s="62">
        <v>471</v>
      </c>
      <c r="M52" s="62">
        <v>473</v>
      </c>
      <c r="N52" s="62">
        <v>512</v>
      </c>
      <c r="O52" s="63">
        <v>508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246</v>
      </c>
      <c r="L53" s="67">
        <v>303</v>
      </c>
      <c r="M53" s="67">
        <v>344</v>
      </c>
      <c r="N53" s="67">
        <v>303</v>
      </c>
      <c r="O53" s="68">
        <v>315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545</v>
      </c>
      <c r="L58" s="82" t="s">
        <v>545</v>
      </c>
      <c r="M58" s="82" t="s">
        <v>545</v>
      </c>
      <c r="N58" s="82" t="s">
        <v>545</v>
      </c>
      <c r="O58" s="83" t="s">
        <v>545</v>
      </c>
    </row>
    <row r="59" spans="1:21" ht="31.5" customHeight="1" x14ac:dyDescent="0.15">
      <c r="B59" s="1148"/>
      <c r="C59" s="1149"/>
      <c r="D59" s="1155" t="s">
        <v>26</v>
      </c>
      <c r="E59" s="1156"/>
      <c r="F59" s="1156"/>
      <c r="G59" s="1156"/>
      <c r="H59" s="1156"/>
      <c r="I59" s="1156"/>
      <c r="J59" s="1157"/>
      <c r="K59" s="84" t="s">
        <v>545</v>
      </c>
      <c r="L59" s="85" t="s">
        <v>545</v>
      </c>
      <c r="M59" s="85" t="s">
        <v>545</v>
      </c>
      <c r="N59" s="85" t="s">
        <v>545</v>
      </c>
      <c r="O59" s="86" t="s">
        <v>545</v>
      </c>
    </row>
    <row r="60" spans="1:21" ht="31.5" customHeight="1" thickBot="1" x14ac:dyDescent="0.2">
      <c r="B60" s="1150"/>
      <c r="C60" s="1151"/>
      <c r="D60" s="1158" t="s">
        <v>27</v>
      </c>
      <c r="E60" s="1159"/>
      <c r="F60" s="1159"/>
      <c r="G60" s="1159"/>
      <c r="H60" s="1159"/>
      <c r="I60" s="1159"/>
      <c r="J60" s="1160"/>
      <c r="K60" s="87" t="s">
        <v>545</v>
      </c>
      <c r="L60" s="88" t="s">
        <v>545</v>
      </c>
      <c r="M60" s="88" t="s">
        <v>545</v>
      </c>
      <c r="N60" s="88" t="s">
        <v>545</v>
      </c>
      <c r="O60" s="89" t="s">
        <v>545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fzr3RT3b5UgBTKqQbMnj7F7Ipzy0R0r/sTciIBasNbYE44XUmHHuOlSVbfK7UcIUg4bDC08olsyRT6Cqz3HAQ==" saltValue="6UL3L+UPqs+kMNcd2yJI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5930</v>
      </c>
      <c r="J41" s="331">
        <v>5839</v>
      </c>
      <c r="K41" s="331">
        <v>5568</v>
      </c>
      <c r="L41" s="331">
        <v>5039</v>
      </c>
      <c r="M41" s="332">
        <v>4612</v>
      </c>
    </row>
    <row r="42" spans="2:13" ht="27.75" customHeight="1" x14ac:dyDescent="0.15">
      <c r="B42" s="1171"/>
      <c r="C42" s="1172"/>
      <c r="D42" s="104"/>
      <c r="E42" s="1175" t="s">
        <v>32</v>
      </c>
      <c r="F42" s="1175"/>
      <c r="G42" s="1175"/>
      <c r="H42" s="1176"/>
      <c r="I42" s="333" t="s">
        <v>487</v>
      </c>
      <c r="J42" s="334" t="s">
        <v>487</v>
      </c>
      <c r="K42" s="334">
        <v>470</v>
      </c>
      <c r="L42" s="334">
        <v>454</v>
      </c>
      <c r="M42" s="335">
        <v>438</v>
      </c>
    </row>
    <row r="43" spans="2:13" ht="27.75" customHeight="1" x14ac:dyDescent="0.15">
      <c r="B43" s="1171"/>
      <c r="C43" s="1172"/>
      <c r="D43" s="104"/>
      <c r="E43" s="1175" t="s">
        <v>33</v>
      </c>
      <c r="F43" s="1175"/>
      <c r="G43" s="1175"/>
      <c r="H43" s="1176"/>
      <c r="I43" s="333">
        <v>1988</v>
      </c>
      <c r="J43" s="334">
        <v>1824</v>
      </c>
      <c r="K43" s="334">
        <v>1640</v>
      </c>
      <c r="L43" s="334">
        <v>1422</v>
      </c>
      <c r="M43" s="335">
        <v>1217</v>
      </c>
    </row>
    <row r="44" spans="2:13" ht="27.75" customHeight="1" x14ac:dyDescent="0.15">
      <c r="B44" s="1171"/>
      <c r="C44" s="1172"/>
      <c r="D44" s="104"/>
      <c r="E44" s="1175" t="s">
        <v>34</v>
      </c>
      <c r="F44" s="1175"/>
      <c r="G44" s="1175"/>
      <c r="H44" s="1176"/>
      <c r="I44" s="333">
        <v>4</v>
      </c>
      <c r="J44" s="334">
        <v>5</v>
      </c>
      <c r="K44" s="334" t="s">
        <v>487</v>
      </c>
      <c r="L44" s="334" t="s">
        <v>487</v>
      </c>
      <c r="M44" s="335">
        <v>7</v>
      </c>
    </row>
    <row r="45" spans="2:13" ht="27.75" customHeight="1" x14ac:dyDescent="0.15">
      <c r="B45" s="1171"/>
      <c r="C45" s="1172"/>
      <c r="D45" s="104"/>
      <c r="E45" s="1175" t="s">
        <v>35</v>
      </c>
      <c r="F45" s="1175"/>
      <c r="G45" s="1175"/>
      <c r="H45" s="1176"/>
      <c r="I45" s="333">
        <v>331</v>
      </c>
      <c r="J45" s="334">
        <v>357</v>
      </c>
      <c r="K45" s="334">
        <v>331</v>
      </c>
      <c r="L45" s="334">
        <v>310</v>
      </c>
      <c r="M45" s="335">
        <v>292</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1429</v>
      </c>
      <c r="J50" s="334">
        <v>1601</v>
      </c>
      <c r="K50" s="334">
        <v>1813</v>
      </c>
      <c r="L50" s="334">
        <v>2033</v>
      </c>
      <c r="M50" s="335">
        <v>1564</v>
      </c>
    </row>
    <row r="51" spans="2:13" ht="27.75" customHeight="1" x14ac:dyDescent="0.15">
      <c r="B51" s="1171"/>
      <c r="C51" s="1172"/>
      <c r="D51" s="104"/>
      <c r="E51" s="1175" t="s">
        <v>42</v>
      </c>
      <c r="F51" s="1175"/>
      <c r="G51" s="1175"/>
      <c r="H51" s="1176"/>
      <c r="I51" s="333">
        <v>3</v>
      </c>
      <c r="J51" s="334">
        <v>0</v>
      </c>
      <c r="K51" s="334">
        <v>103</v>
      </c>
      <c r="L51" s="334">
        <v>131</v>
      </c>
      <c r="M51" s="335">
        <v>137</v>
      </c>
    </row>
    <row r="52" spans="2:13" ht="27.75" customHeight="1" x14ac:dyDescent="0.15">
      <c r="B52" s="1173"/>
      <c r="C52" s="1174"/>
      <c r="D52" s="104"/>
      <c r="E52" s="1175" t="s">
        <v>43</v>
      </c>
      <c r="F52" s="1175"/>
      <c r="G52" s="1175"/>
      <c r="H52" s="1176"/>
      <c r="I52" s="333">
        <v>4572</v>
      </c>
      <c r="J52" s="334">
        <v>4421</v>
      </c>
      <c r="K52" s="334">
        <v>4458</v>
      </c>
      <c r="L52" s="334">
        <v>4096</v>
      </c>
      <c r="M52" s="335">
        <v>3794</v>
      </c>
    </row>
    <row r="53" spans="2:13" ht="27.75" customHeight="1" thickBot="1" x14ac:dyDescent="0.2">
      <c r="B53" s="1177" t="s">
        <v>19</v>
      </c>
      <c r="C53" s="1178"/>
      <c r="D53" s="108"/>
      <c r="E53" s="1179" t="s">
        <v>44</v>
      </c>
      <c r="F53" s="1179"/>
      <c r="G53" s="1179"/>
      <c r="H53" s="1180"/>
      <c r="I53" s="336">
        <v>2248</v>
      </c>
      <c r="J53" s="337">
        <v>2003</v>
      </c>
      <c r="K53" s="337">
        <v>1637</v>
      </c>
      <c r="L53" s="337">
        <v>964</v>
      </c>
      <c r="M53" s="338">
        <v>1070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CziDWs32WHzBniJA1iQ9K7t/jR1rlwbFxPVVyNuPtCKkd8+LymKOVXnWE4GGNPjrWwqRaNOwUA0JLyobHdrqQ==" saltValue="/ibNiBpWUMPjxfb+IHVP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979</v>
      </c>
      <c r="G55" s="339">
        <v>1109</v>
      </c>
      <c r="H55" s="340">
        <v>820</v>
      </c>
    </row>
    <row r="56" spans="2:8" ht="52.5" customHeight="1" x14ac:dyDescent="0.15">
      <c r="B56" s="120"/>
      <c r="C56" s="1198" t="s">
        <v>47</v>
      </c>
      <c r="D56" s="1198"/>
      <c r="E56" s="1199"/>
      <c r="F56" s="341">
        <v>174</v>
      </c>
      <c r="G56" s="341">
        <v>196</v>
      </c>
      <c r="H56" s="342">
        <v>109</v>
      </c>
    </row>
    <row r="57" spans="2:8" ht="53.25" customHeight="1" x14ac:dyDescent="0.15">
      <c r="B57" s="120"/>
      <c r="C57" s="1200" t="s">
        <v>48</v>
      </c>
      <c r="D57" s="1200"/>
      <c r="E57" s="1201"/>
      <c r="F57" s="343">
        <v>531</v>
      </c>
      <c r="G57" s="343">
        <v>572</v>
      </c>
      <c r="H57" s="344">
        <v>493</v>
      </c>
    </row>
    <row r="58" spans="2:8" ht="45.75" customHeight="1" x14ac:dyDescent="0.15">
      <c r="B58" s="121"/>
      <c r="C58" s="1188" t="s">
        <v>547</v>
      </c>
      <c r="D58" s="1189"/>
      <c r="E58" s="1190"/>
      <c r="F58" s="345">
        <v>201</v>
      </c>
      <c r="G58" s="345">
        <v>157</v>
      </c>
      <c r="H58" s="346">
        <v>136</v>
      </c>
    </row>
    <row r="59" spans="2:8" ht="45.75" customHeight="1" x14ac:dyDescent="0.15">
      <c r="B59" s="121"/>
      <c r="C59" s="1188" t="s">
        <v>548</v>
      </c>
      <c r="D59" s="1189"/>
      <c r="E59" s="1190"/>
      <c r="F59" s="345">
        <v>86</v>
      </c>
      <c r="G59" s="345">
        <v>86</v>
      </c>
      <c r="H59" s="346">
        <v>86</v>
      </c>
    </row>
    <row r="60" spans="2:8" ht="45.75" customHeight="1" x14ac:dyDescent="0.15">
      <c r="B60" s="121"/>
      <c r="C60" s="1188" t="s">
        <v>549</v>
      </c>
      <c r="D60" s="1189"/>
      <c r="E60" s="1190"/>
      <c r="F60" s="345">
        <v>169</v>
      </c>
      <c r="G60" s="345">
        <v>134</v>
      </c>
      <c r="H60" s="346">
        <v>64</v>
      </c>
    </row>
    <row r="61" spans="2:8" ht="45.75" customHeight="1" x14ac:dyDescent="0.15">
      <c r="B61" s="121"/>
      <c r="C61" s="1188" t="s">
        <v>550</v>
      </c>
      <c r="D61" s="1189"/>
      <c r="E61" s="1190"/>
      <c r="F61" s="345">
        <v>5</v>
      </c>
      <c r="G61" s="345">
        <v>55</v>
      </c>
      <c r="H61" s="346">
        <v>55</v>
      </c>
    </row>
    <row r="62" spans="2:8" ht="45.75" customHeight="1" thickBot="1" x14ac:dyDescent="0.2">
      <c r="B62" s="122"/>
      <c r="C62" s="1191" t="s">
        <v>551</v>
      </c>
      <c r="D62" s="1192"/>
      <c r="E62" s="1193"/>
      <c r="F62" s="347">
        <v>0</v>
      </c>
      <c r="G62" s="347">
        <v>50</v>
      </c>
      <c r="H62" s="348">
        <v>50</v>
      </c>
    </row>
    <row r="63" spans="2:8" ht="52.5" customHeight="1" thickBot="1" x14ac:dyDescent="0.2">
      <c r="B63" s="123"/>
      <c r="C63" s="1194" t="s">
        <v>49</v>
      </c>
      <c r="D63" s="1194"/>
      <c r="E63" s="1195"/>
      <c r="F63" s="349">
        <v>1684</v>
      </c>
      <c r="G63" s="349">
        <v>1878</v>
      </c>
      <c r="H63" s="350">
        <v>1421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9O8f45y/G0ZiV1y9Jw5rd8W6lJRZDOt29z7MlOaQwWBD+OyHB/u9vL0k3IIBSe0aIjGq7HAHqLjMIQBFSJgKeA==" saltValue="vW42qlPbh2VAm1nSmbbk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196227</v>
      </c>
      <c r="E3" s="142"/>
      <c r="F3" s="143">
        <v>263613</v>
      </c>
      <c r="G3" s="144"/>
      <c r="H3" s="145"/>
    </row>
    <row r="4" spans="1:8" x14ac:dyDescent="0.15">
      <c r="A4" s="146"/>
      <c r="B4" s="147"/>
      <c r="C4" s="148"/>
      <c r="D4" s="149">
        <v>139620</v>
      </c>
      <c r="E4" s="150"/>
      <c r="F4" s="151">
        <v>128823</v>
      </c>
      <c r="G4" s="152"/>
      <c r="H4" s="153"/>
    </row>
    <row r="5" spans="1:8" x14ac:dyDescent="0.15">
      <c r="A5" s="134" t="s">
        <v>519</v>
      </c>
      <c r="B5" s="139"/>
      <c r="C5" s="140"/>
      <c r="D5" s="141">
        <v>129041</v>
      </c>
      <c r="E5" s="142"/>
      <c r="F5" s="143">
        <v>330026</v>
      </c>
      <c r="G5" s="144"/>
      <c r="H5" s="145"/>
    </row>
    <row r="6" spans="1:8" x14ac:dyDescent="0.15">
      <c r="A6" s="146"/>
      <c r="B6" s="147"/>
      <c r="C6" s="148"/>
      <c r="D6" s="149">
        <v>104062</v>
      </c>
      <c r="E6" s="150"/>
      <c r="F6" s="151">
        <v>141075</v>
      </c>
      <c r="G6" s="152"/>
      <c r="H6" s="153"/>
    </row>
    <row r="7" spans="1:8" x14ac:dyDescent="0.15">
      <c r="A7" s="134" t="s">
        <v>520</v>
      </c>
      <c r="B7" s="139"/>
      <c r="C7" s="140"/>
      <c r="D7" s="141">
        <v>99303</v>
      </c>
      <c r="E7" s="142"/>
      <c r="F7" s="143">
        <v>278179</v>
      </c>
      <c r="G7" s="144"/>
      <c r="H7" s="145"/>
    </row>
    <row r="8" spans="1:8" x14ac:dyDescent="0.15">
      <c r="A8" s="146"/>
      <c r="B8" s="147"/>
      <c r="C8" s="148"/>
      <c r="D8" s="149">
        <v>62563</v>
      </c>
      <c r="E8" s="150"/>
      <c r="F8" s="151">
        <v>122182</v>
      </c>
      <c r="G8" s="152"/>
      <c r="H8" s="153"/>
    </row>
    <row r="9" spans="1:8" x14ac:dyDescent="0.15">
      <c r="A9" s="134" t="s">
        <v>521</v>
      </c>
      <c r="B9" s="139"/>
      <c r="C9" s="140"/>
      <c r="D9" s="141">
        <v>114388</v>
      </c>
      <c r="E9" s="142"/>
      <c r="F9" s="143">
        <v>283153</v>
      </c>
      <c r="G9" s="144"/>
      <c r="H9" s="145"/>
    </row>
    <row r="10" spans="1:8" x14ac:dyDescent="0.15">
      <c r="A10" s="146"/>
      <c r="B10" s="147"/>
      <c r="C10" s="148"/>
      <c r="D10" s="149">
        <v>76391</v>
      </c>
      <c r="E10" s="150"/>
      <c r="F10" s="151">
        <v>127593</v>
      </c>
      <c r="G10" s="152"/>
      <c r="H10" s="153"/>
    </row>
    <row r="11" spans="1:8" x14ac:dyDescent="0.15">
      <c r="A11" s="134" t="s">
        <v>522</v>
      </c>
      <c r="B11" s="139"/>
      <c r="C11" s="140"/>
      <c r="D11" s="141">
        <v>96902</v>
      </c>
      <c r="E11" s="142"/>
      <c r="F11" s="143">
        <v>262169</v>
      </c>
      <c r="G11" s="144"/>
      <c r="H11" s="145"/>
    </row>
    <row r="12" spans="1:8" x14ac:dyDescent="0.15">
      <c r="A12" s="146"/>
      <c r="B12" s="147"/>
      <c r="C12" s="154"/>
      <c r="D12" s="149">
        <v>62915</v>
      </c>
      <c r="E12" s="150"/>
      <c r="F12" s="151">
        <v>152658</v>
      </c>
      <c r="G12" s="152"/>
      <c r="H12" s="153"/>
    </row>
    <row r="13" spans="1:8" x14ac:dyDescent="0.15">
      <c r="A13" s="134"/>
      <c r="B13" s="139"/>
      <c r="C13" s="140"/>
      <c r="D13" s="141">
        <v>127172</v>
      </c>
      <c r="E13" s="142"/>
      <c r="F13" s="143">
        <v>283428</v>
      </c>
      <c r="G13" s="155"/>
      <c r="H13" s="145"/>
    </row>
    <row r="14" spans="1:8" x14ac:dyDescent="0.15">
      <c r="A14" s="146"/>
      <c r="B14" s="147"/>
      <c r="C14" s="148"/>
      <c r="D14" s="149">
        <v>89110</v>
      </c>
      <c r="E14" s="150"/>
      <c r="F14" s="151">
        <v>134466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16.18</v>
      </c>
      <c r="C19" s="156">
        <f>ROUND(VALUE(SUBSTITUTE(実質収支比率等に係る経年分析!G$48,"▲","-")),2)</f>
        <v>19.829999999999998</v>
      </c>
      <c r="D19" s="156">
        <f>ROUND(VALUE(SUBSTITUTE(実質収支比率等に係る経年分析!H$48,"▲","-")),2)</f>
        <v>19.61</v>
      </c>
      <c r="E19" s="156">
        <f>ROUND(VALUE(SUBSTITUTE(実質収支比率等に係る経年分析!I$48,"▲","-")),2)</f>
        <v>11.94</v>
      </c>
      <c r="F19" s="156">
        <f>ROUND(VALUE(SUBSTITUTE(実質収支比率等に係る経年分析!J$48,"▲","-")),2)</f>
        <v>37.869999999999997</v>
      </c>
    </row>
    <row r="20" spans="1:11" x14ac:dyDescent="0.15">
      <c r="A20" s="156" t="s">
        <v>53</v>
      </c>
      <c r="B20" s="156">
        <f>ROUND(VALUE(SUBSTITUTE(実質収支比率等に係る経年分析!F$47,"▲","-")),2)</f>
        <v>33.130000000000003</v>
      </c>
      <c r="C20" s="156">
        <f>ROUND(VALUE(SUBSTITUTE(実質収支比率等に係る経年分析!G$47,"▲","-")),2)</f>
        <v>33.909999999999997</v>
      </c>
      <c r="D20" s="156">
        <f>ROUND(VALUE(SUBSTITUTE(実質収支比率等に係る経年分析!H$47,"▲","-")),2)</f>
        <v>34.880000000000003</v>
      </c>
      <c r="E20" s="156">
        <f>ROUND(VALUE(SUBSTITUTE(実質収支比率等に係る経年分析!I$47,"▲","-")),2)</f>
        <v>38.64</v>
      </c>
      <c r="F20" s="156">
        <f>ROUND(VALUE(SUBSTITUTE(実質収支比率等に係る経年分析!J$47,"▲","-")),2)</f>
        <v>27.9</v>
      </c>
    </row>
    <row r="21" spans="1:11" x14ac:dyDescent="0.15">
      <c r="A21" s="156" t="s">
        <v>54</v>
      </c>
      <c r="B21" s="156">
        <f>IF(ISNUMBER(VALUE(SUBSTITUTE(実質収支比率等に係る経年分析!F$49,"▲","-"))),ROUND(VALUE(SUBSTITUTE(実質収支比率等に係る経年分析!F$49,"▲","-")),2),NA())</f>
        <v>5.6</v>
      </c>
      <c r="C21" s="156">
        <f>IF(ISNUMBER(VALUE(SUBSTITUTE(実質収支比率等に係る経年分析!G$49,"▲","-"))),ROUND(VALUE(SUBSTITUTE(実質収支比率等に係る経年分析!G$49,"▲","-")),2),NA())</f>
        <v>8.5</v>
      </c>
      <c r="D21" s="156">
        <f>IF(ISNUMBER(VALUE(SUBSTITUTE(実質収支比率等に係る経年分析!H$49,"▲","-"))),ROUND(VALUE(SUBSTITUTE(実質収支比率等に係る経年分析!H$49,"▲","-")),2),NA())</f>
        <v>-0.2</v>
      </c>
      <c r="E21" s="156">
        <f>IF(ISNUMBER(VALUE(SUBSTITUTE(実質収支比率等に係る経年分析!I$49,"▲","-"))),ROUND(VALUE(SUBSTITUTE(実質収支比率等に係る経年分析!I$49,"▲","-")),2),NA())</f>
        <v>3.67</v>
      </c>
      <c r="F21" s="156">
        <f>IF(ISNUMBER(VALUE(SUBSTITUTE(実質収支比率等に係る経年分析!J$49,"▲","-"))),ROUND(VALUE(SUBSTITUTE(実質収支比率等に係る経年分析!J$49,"▲","-")),2),NA())</f>
        <v>21.73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2.09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1.1100000000000001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0.93</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16.170000000000002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19.829999999999998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19.600000000000001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37.869999999999997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446</v>
      </c>
      <c r="E42" s="158"/>
      <c r="F42" s="158"/>
      <c r="G42" s="158">
        <f>'実質公債費比率（分子）の構造'!L$52</f>
        <v>471</v>
      </c>
      <c r="H42" s="158"/>
      <c r="I42" s="158"/>
      <c r="J42" s="158">
        <f>'実質公債費比率（分子）の構造'!M$52</f>
        <v>473</v>
      </c>
      <c r="K42" s="158"/>
      <c r="L42" s="158"/>
      <c r="M42" s="158">
        <f>'実質公債費比率（分子）の構造'!N$52</f>
        <v>512</v>
      </c>
      <c r="N42" s="158"/>
      <c r="O42" s="158"/>
      <c r="P42" s="158">
        <f>'実質公債費比率（分子）の構造'!O$52</f>
        <v>508</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f>'実質公債費比率（分子）の構造'!M$50</f>
        <v>12</v>
      </c>
      <c r="I44" s="158"/>
      <c r="J44" s="158"/>
      <c r="K44" s="158">
        <f>'実質公債費比率（分子）の構造'!N$50</f>
        <v>10</v>
      </c>
      <c r="L44" s="158"/>
      <c r="M44" s="158"/>
      <c r="N44" s="158">
        <f>'実質公債費比率（分子）の構造'!O$50</f>
        <v>10</v>
      </c>
      <c r="O44" s="158"/>
      <c r="P44" s="158"/>
    </row>
    <row r="45" spans="1:16" x14ac:dyDescent="0.15">
      <c r="A45" s="158" t="s">
        <v>63</v>
      </c>
      <c r="B45" s="158">
        <f>'実質公債費比率（分子）の構造'!K$49</f>
        <v>6</v>
      </c>
      <c r="C45" s="158"/>
      <c r="D45" s="158"/>
      <c r="E45" s="158">
        <f>'実質公債費比率（分子）の構造'!L$49</f>
        <v>5</v>
      </c>
      <c r="F45" s="158"/>
      <c r="G45" s="158"/>
      <c r="H45" s="158">
        <f>'実質公債費比率（分子）の構造'!M$49</f>
        <v>6</v>
      </c>
      <c r="I45" s="158"/>
      <c r="J45" s="158"/>
      <c r="K45" s="158">
        <f>'実質公債費比率（分子）の構造'!N$49</f>
        <v>6</v>
      </c>
      <c r="L45" s="158"/>
      <c r="M45" s="158"/>
      <c r="N45" s="158">
        <f>'実質公債費比率（分子）の構造'!O$49</f>
        <v>4</v>
      </c>
      <c r="O45" s="158"/>
      <c r="P45" s="158"/>
    </row>
    <row r="46" spans="1:16" x14ac:dyDescent="0.15">
      <c r="A46" s="158" t="s">
        <v>64</v>
      </c>
      <c r="B46" s="158">
        <f>'実質公債費比率（分子）の構造'!K$48</f>
        <v>237</v>
      </c>
      <c r="C46" s="158"/>
      <c r="D46" s="158"/>
      <c r="E46" s="158">
        <f>'実質公債費比率（分子）の構造'!L$48</f>
        <v>258</v>
      </c>
      <c r="F46" s="158"/>
      <c r="G46" s="158"/>
      <c r="H46" s="158">
        <f>'実質公債費比率（分子）の構造'!M$48</f>
        <v>254</v>
      </c>
      <c r="I46" s="158"/>
      <c r="J46" s="158"/>
      <c r="K46" s="158">
        <f>'実質公債費比率（分子）の構造'!N$48</f>
        <v>231</v>
      </c>
      <c r="L46" s="158"/>
      <c r="M46" s="158"/>
      <c r="N46" s="158">
        <f>'実質公債費比率（分子）の構造'!O$48</f>
        <v>245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449</v>
      </c>
      <c r="C49" s="158"/>
      <c r="D49" s="158"/>
      <c r="E49" s="158">
        <f>'実質公債費比率（分子）の構造'!L$45</f>
        <v>511</v>
      </c>
      <c r="F49" s="158"/>
      <c r="G49" s="158"/>
      <c r="H49" s="158">
        <f>'実質公債費比率（分子）の構造'!M$45</f>
        <v>545</v>
      </c>
      <c r="I49" s="158"/>
      <c r="J49" s="158"/>
      <c r="K49" s="158">
        <f>'実質公債費比率（分子）の構造'!N$45</f>
        <v>568</v>
      </c>
      <c r="L49" s="158"/>
      <c r="M49" s="158"/>
      <c r="N49" s="158">
        <f>'実質公債費比率（分子）の構造'!O$45</f>
        <v>564</v>
      </c>
      <c r="O49" s="158"/>
      <c r="P49" s="158"/>
    </row>
    <row r="50" spans="1:16" x14ac:dyDescent="0.15">
      <c r="A50" s="158" t="s">
        <v>67</v>
      </c>
      <c r="B50" s="158" t="e">
        <f>NA()</f>
        <v>#N/A</v>
      </c>
      <c r="C50" s="158">
        <f>IF(ISNUMBER('実質公債費比率（分子）の構造'!K$53),'実質公債費比率（分子）の構造'!K$53,NA())</f>
        <v>246</v>
      </c>
      <c r="D50" s="158" t="e">
        <f>NA()</f>
        <v>#N/A</v>
      </c>
      <c r="E50" s="158" t="e">
        <f>NA()</f>
        <v>#N/A</v>
      </c>
      <c r="F50" s="158">
        <f>IF(ISNUMBER('実質公債費比率（分子）の構造'!L$53),'実質公債費比率（分子）の構造'!L$53,NA())</f>
        <v>303</v>
      </c>
      <c r="G50" s="158" t="e">
        <f>NA()</f>
        <v>#N/A</v>
      </c>
      <c r="H50" s="158" t="e">
        <f>NA()</f>
        <v>#N/A</v>
      </c>
      <c r="I50" s="158">
        <f>IF(ISNUMBER('実質公債費比率（分子）の構造'!M$53),'実質公債費比率（分子）の構造'!M$53,NA())</f>
        <v>344</v>
      </c>
      <c r="J50" s="158" t="e">
        <f>NA()</f>
        <v>#N/A</v>
      </c>
      <c r="K50" s="158" t="e">
        <f>NA()</f>
        <v>#N/A</v>
      </c>
      <c r="L50" s="158">
        <f>IF(ISNUMBER('実質公債費比率（分子）の構造'!N$53),'実質公債費比率（分子）の構造'!N$53,NA())</f>
        <v>303</v>
      </c>
      <c r="M50" s="158" t="e">
        <f>NA()</f>
        <v>#N/A</v>
      </c>
      <c r="N50" s="158" t="e">
        <f>NA()</f>
        <v>#N/A</v>
      </c>
      <c r="O50" s="158">
        <f>IF(ISNUMBER('実質公債費比率（分子）の構造'!O$53),'実質公債費比率（分子）の構造'!O$53,NA())</f>
        <v>315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4572</v>
      </c>
      <c r="E56" s="157"/>
      <c r="F56" s="157"/>
      <c r="G56" s="157">
        <f>'将来負担比率（分子）の構造'!J$52</f>
        <v>4421</v>
      </c>
      <c r="H56" s="157"/>
      <c r="I56" s="157"/>
      <c r="J56" s="157">
        <f>'将来負担比率（分子）の構造'!K$52</f>
        <v>4458</v>
      </c>
      <c r="K56" s="157"/>
      <c r="L56" s="157"/>
      <c r="M56" s="157">
        <f>'将来負担比率（分子）の構造'!L$52</f>
        <v>4096</v>
      </c>
      <c r="N56" s="157"/>
      <c r="O56" s="157"/>
      <c r="P56" s="157">
        <f>'将来負担比率（分子）の構造'!M$52</f>
        <v>3794</v>
      </c>
    </row>
    <row r="57" spans="1:16" x14ac:dyDescent="0.15">
      <c r="A57" s="157" t="s">
        <v>42</v>
      </c>
      <c r="B57" s="157"/>
      <c r="C57" s="157"/>
      <c r="D57" s="157">
        <f>'将来負担比率（分子）の構造'!I$51</f>
        <v>3</v>
      </c>
      <c r="E57" s="157"/>
      <c r="F57" s="157"/>
      <c r="G57" s="157">
        <f>'将来負担比率（分子）の構造'!J$51</f>
        <v>0</v>
      </c>
      <c r="H57" s="157"/>
      <c r="I57" s="157"/>
      <c r="J57" s="157">
        <f>'将来負担比率（分子）の構造'!K$51</f>
        <v>103</v>
      </c>
      <c r="K57" s="157"/>
      <c r="L57" s="157"/>
      <c r="M57" s="157">
        <f>'将来負担比率（分子）の構造'!L$51</f>
        <v>131</v>
      </c>
      <c r="N57" s="157"/>
      <c r="O57" s="157"/>
      <c r="P57" s="157">
        <f>'将来負担比率（分子）の構造'!M$51</f>
        <v>137</v>
      </c>
    </row>
    <row r="58" spans="1:16" x14ac:dyDescent="0.15">
      <c r="A58" s="157" t="s">
        <v>41</v>
      </c>
      <c r="B58" s="157"/>
      <c r="C58" s="157"/>
      <c r="D58" s="157">
        <f>'将来負担比率（分子）の構造'!I$50</f>
        <v>1429</v>
      </c>
      <c r="E58" s="157"/>
      <c r="F58" s="157"/>
      <c r="G58" s="157">
        <f>'将来負担比率（分子）の構造'!J$50</f>
        <v>1601</v>
      </c>
      <c r="H58" s="157"/>
      <c r="I58" s="157"/>
      <c r="J58" s="157">
        <f>'将来負担比率（分子）の構造'!K$50</f>
        <v>1813</v>
      </c>
      <c r="K58" s="157"/>
      <c r="L58" s="157"/>
      <c r="M58" s="157">
        <f>'将来負担比率（分子）の構造'!L$50</f>
        <v>2033</v>
      </c>
      <c r="N58" s="157"/>
      <c r="O58" s="157"/>
      <c r="P58" s="157">
        <f>'将来負担比率（分子）の構造'!M$50</f>
        <v>1564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331</v>
      </c>
      <c r="C62" s="157"/>
      <c r="D62" s="157"/>
      <c r="E62" s="157">
        <f>'将来負担比率（分子）の構造'!J$45</f>
        <v>357</v>
      </c>
      <c r="F62" s="157"/>
      <c r="G62" s="157"/>
      <c r="H62" s="157">
        <f>'将来負担比率（分子）の構造'!K$45</f>
        <v>331</v>
      </c>
      <c r="I62" s="157"/>
      <c r="J62" s="157"/>
      <c r="K62" s="157">
        <f>'将来負担比率（分子）の構造'!L$45</f>
        <v>310</v>
      </c>
      <c r="L62" s="157"/>
      <c r="M62" s="157"/>
      <c r="N62" s="157">
        <f>'将来負担比率（分子）の構造'!M$45</f>
        <v>292</v>
      </c>
      <c r="O62" s="157"/>
      <c r="P62" s="157"/>
    </row>
    <row r="63" spans="1:16" x14ac:dyDescent="0.15">
      <c r="A63" s="157" t="s">
        <v>34</v>
      </c>
      <c r="B63" s="157">
        <f>'将来負担比率（分子）の構造'!I$44</f>
        <v>4</v>
      </c>
      <c r="C63" s="157"/>
      <c r="D63" s="157"/>
      <c r="E63" s="157">
        <f>'将来負担比率（分子）の構造'!J$44</f>
        <v>5</v>
      </c>
      <c r="F63" s="157"/>
      <c r="G63" s="157"/>
      <c r="H63" s="157" t="str">
        <f>'将来負担比率（分子）の構造'!K$44</f>
        <v>-</v>
      </c>
      <c r="I63" s="157"/>
      <c r="J63" s="157"/>
      <c r="K63" s="157" t="str">
        <f>'将来負担比率（分子）の構造'!L$44</f>
        <v>-</v>
      </c>
      <c r="L63" s="157"/>
      <c r="M63" s="157"/>
      <c r="N63" s="157">
        <f>'将来負担比率（分子）の構造'!M$44</f>
        <v>7</v>
      </c>
      <c r="O63" s="157"/>
      <c r="P63" s="157"/>
    </row>
    <row r="64" spans="1:16" x14ac:dyDescent="0.15">
      <c r="A64" s="157" t="s">
        <v>33</v>
      </c>
      <c r="B64" s="157">
        <f>'将来負担比率（分子）の構造'!I$43</f>
        <v>1988</v>
      </c>
      <c r="C64" s="157"/>
      <c r="D64" s="157"/>
      <c r="E64" s="157">
        <f>'将来負担比率（分子）の構造'!J$43</f>
        <v>1824</v>
      </c>
      <c r="F64" s="157"/>
      <c r="G64" s="157"/>
      <c r="H64" s="157">
        <f>'将来負担比率（分子）の構造'!K$43</f>
        <v>1640</v>
      </c>
      <c r="I64" s="157"/>
      <c r="J64" s="157"/>
      <c r="K64" s="157">
        <f>'将来負担比率（分子）の構造'!L$43</f>
        <v>1422</v>
      </c>
      <c r="L64" s="157"/>
      <c r="M64" s="157"/>
      <c r="N64" s="157">
        <f>'将来負担比率（分子）の構造'!M$43</f>
        <v>1217</v>
      </c>
      <c r="O64" s="157"/>
      <c r="P64" s="157"/>
    </row>
    <row r="65" spans="1:16" x14ac:dyDescent="0.15">
      <c r="A65" s="157" t="s">
        <v>32</v>
      </c>
      <c r="B65" s="157" t="str">
        <f>'将来負担比率（分子）の構造'!I$42</f>
        <v>-</v>
      </c>
      <c r="C65" s="157"/>
      <c r="D65" s="157"/>
      <c r="E65" s="157" t="str">
        <f>'将来負担比率（分子）の構造'!J$42</f>
        <v>-</v>
      </c>
      <c r="F65" s="157"/>
      <c r="G65" s="157"/>
      <c r="H65" s="157">
        <f>'将来負担比率（分子）の構造'!K$42</f>
        <v>470</v>
      </c>
      <c r="I65" s="157"/>
      <c r="J65" s="157"/>
      <c r="K65" s="157">
        <f>'将来負担比率（分子）の構造'!L$42</f>
        <v>454</v>
      </c>
      <c r="L65" s="157"/>
      <c r="M65" s="157"/>
      <c r="N65" s="157">
        <f>'将来負担比率（分子）の構造'!M$42</f>
        <v>438</v>
      </c>
      <c r="O65" s="157"/>
      <c r="P65" s="157"/>
    </row>
    <row r="66" spans="1:16" x14ac:dyDescent="0.15">
      <c r="A66" s="157" t="s">
        <v>31</v>
      </c>
      <c r="B66" s="157">
        <f>'将来負担比率（分子）の構造'!I$41</f>
        <v>5930</v>
      </c>
      <c r="C66" s="157"/>
      <c r="D66" s="157"/>
      <c r="E66" s="157">
        <f>'将来負担比率（分子）の構造'!J$41</f>
        <v>5839</v>
      </c>
      <c r="F66" s="157"/>
      <c r="G66" s="157"/>
      <c r="H66" s="157">
        <f>'将来負担比率（分子）の構造'!K$41</f>
        <v>5568</v>
      </c>
      <c r="I66" s="157"/>
      <c r="J66" s="157"/>
      <c r="K66" s="157">
        <f>'将来負担比率（分子）の構造'!L$41</f>
        <v>5039</v>
      </c>
      <c r="L66" s="157"/>
      <c r="M66" s="157"/>
      <c r="N66" s="157">
        <f>'将来負担比率（分子）の構造'!M$41</f>
        <v>4612</v>
      </c>
      <c r="O66" s="157"/>
      <c r="P66" s="157"/>
    </row>
    <row r="67" spans="1:16" x14ac:dyDescent="0.15">
      <c r="A67" s="157" t="s">
        <v>71</v>
      </c>
      <c r="B67" s="157" t="e">
        <f>NA()</f>
        <v>#N/A</v>
      </c>
      <c r="C67" s="157">
        <f>IF(ISNUMBER('将来負担比率（分子）の構造'!I$53), IF('将来負担比率（分子）の構造'!I$53 &lt; 0, 0, '将来負担比率（分子）の構造'!I$53), NA())</f>
        <v>2248</v>
      </c>
      <c r="D67" s="157" t="e">
        <f>NA()</f>
        <v>#N/A</v>
      </c>
      <c r="E67" s="157" t="e">
        <f>NA()</f>
        <v>#N/A</v>
      </c>
      <c r="F67" s="157">
        <f>IF(ISNUMBER('将来負担比率（分子）の構造'!J$53), IF('将来負担比率（分子）の構造'!J$53 &lt; 0, 0, '将来負担比率（分子）の構造'!J$53), NA())</f>
        <v>2003</v>
      </c>
      <c r="G67" s="157" t="e">
        <f>NA()</f>
        <v>#N/A</v>
      </c>
      <c r="H67" s="157" t="e">
        <f>NA()</f>
        <v>#N/A</v>
      </c>
      <c r="I67" s="157">
        <f>IF(ISNUMBER('将来負担比率（分子）の構造'!K$53), IF('将来負担比率（分子）の構造'!K$53 &lt; 0, 0, '将来負担比率（分子）の構造'!K$53), NA())</f>
        <v>1637</v>
      </c>
      <c r="J67" s="157" t="e">
        <f>NA()</f>
        <v>#N/A</v>
      </c>
      <c r="K67" s="157" t="e">
        <f>NA()</f>
        <v>#N/A</v>
      </c>
      <c r="L67" s="157">
        <f>IF(ISNUMBER('将来負担比率（分子）の構造'!L$53), IF('将来負担比率（分子）の構造'!L$53 &lt; 0, 0, '将来負担比率（分子）の構造'!L$53), NA())</f>
        <v>964</v>
      </c>
      <c r="M67" s="157" t="e">
        <f>NA()</f>
        <v>#N/A</v>
      </c>
      <c r="N67" s="157" t="e">
        <f>NA()</f>
        <v>#N/A</v>
      </c>
      <c r="O67" s="157">
        <f>IF(ISNUMBER('将来負担比率（分子）の構造'!M$53), IF('将来負担比率（分子）の構造'!M$53 &lt; 0, 0, '将来負担比率（分子）の構造'!M$53), NA())</f>
        <v>1070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979</v>
      </c>
      <c r="C72" s="161">
        <f>基金残高に係る経年分析!G55</f>
        <v>1109</v>
      </c>
      <c r="D72" s="161">
        <f>基金残高に係る経年分析!H55</f>
        <v>820</v>
      </c>
    </row>
    <row r="73" spans="1:16" x14ac:dyDescent="0.15">
      <c r="A73" s="160" t="s">
        <v>74</v>
      </c>
      <c r="B73" s="161">
        <f>基金残高に係る経年分析!F56</f>
        <v>174</v>
      </c>
      <c r="C73" s="161">
        <f>基金残高に係る経年分析!G56</f>
        <v>196</v>
      </c>
      <c r="D73" s="161">
        <f>基金残高に係る経年分析!H56</f>
        <v>109</v>
      </c>
    </row>
    <row r="74" spans="1:16" x14ac:dyDescent="0.15">
      <c r="A74" s="160" t="s">
        <v>75</v>
      </c>
      <c r="B74" s="161">
        <f>基金残高に係る経年分析!F57</f>
        <v>531</v>
      </c>
      <c r="C74" s="161">
        <f>基金残高に係る経年分析!G57</f>
        <v>572</v>
      </c>
      <c r="D74" s="161">
        <f>基金残高に係る経年分析!H57</f>
        <v>493</v>
      </c>
    </row>
  </sheetData>
  <sheetProtection algorithmName="SHA-512" hashValue="18I0uID8230zwa9IWOZjcyJ3wRSDnNjpXtZRH3OFN9iQ3leao/dJDXBCW8dSqIcvRh6ZURwWa07Rg+h05LpnHA==" saltValue="ztnytLO8pZoX6woIiXIR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373765</v>
      </c>
      <c r="S5" s="664"/>
      <c r="T5" s="664"/>
      <c r="U5" s="664"/>
      <c r="V5" s="664"/>
      <c r="W5" s="664"/>
      <c r="X5" s="664"/>
      <c r="Y5" s="689"/>
      <c r="Z5" s="702">
        <v>5.7</v>
      </c>
      <c r="AA5" s="702"/>
      <c r="AB5" s="702"/>
      <c r="AC5" s="702"/>
      <c r="AD5" s="703">
        <v>373765</v>
      </c>
      <c r="AE5" s="703"/>
      <c r="AF5" s="703"/>
      <c r="AG5" s="703"/>
      <c r="AH5" s="703"/>
      <c r="AI5" s="703"/>
      <c r="AJ5" s="703"/>
      <c r="AK5" s="703"/>
      <c r="AL5" s="690">
        <v>12.7</v>
      </c>
      <c r="AM5" s="672"/>
      <c r="AN5" s="672"/>
      <c r="AO5" s="691"/>
      <c r="AP5" s="666" t="s">
        <v>217</v>
      </c>
      <c r="AQ5" s="667"/>
      <c r="AR5" s="667"/>
      <c r="AS5" s="667"/>
      <c r="AT5" s="667"/>
      <c r="AU5" s="667"/>
      <c r="AV5" s="667"/>
      <c r="AW5" s="667"/>
      <c r="AX5" s="667"/>
      <c r="AY5" s="667"/>
      <c r="AZ5" s="667"/>
      <c r="BA5" s="667"/>
      <c r="BB5" s="667"/>
      <c r="BC5" s="667"/>
      <c r="BD5" s="667"/>
      <c r="BE5" s="667"/>
      <c r="BF5" s="668"/>
      <c r="BG5" s="608">
        <v>369440</v>
      </c>
      <c r="BH5" s="609"/>
      <c r="BI5" s="609"/>
      <c r="BJ5" s="609"/>
      <c r="BK5" s="609"/>
      <c r="BL5" s="609"/>
      <c r="BM5" s="609"/>
      <c r="BN5" s="610"/>
      <c r="BO5" s="646">
        <v>98.8</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44853</v>
      </c>
      <c r="S6" s="609"/>
      <c r="T6" s="609"/>
      <c r="U6" s="609"/>
      <c r="V6" s="609"/>
      <c r="W6" s="609"/>
      <c r="X6" s="609"/>
      <c r="Y6" s="610"/>
      <c r="Z6" s="646">
        <v>0.7</v>
      </c>
      <c r="AA6" s="646"/>
      <c r="AB6" s="646"/>
      <c r="AC6" s="646"/>
      <c r="AD6" s="647">
        <v>44853</v>
      </c>
      <c r="AE6" s="647"/>
      <c r="AF6" s="647"/>
      <c r="AG6" s="647"/>
      <c r="AH6" s="647"/>
      <c r="AI6" s="647"/>
      <c r="AJ6" s="647"/>
      <c r="AK6" s="647"/>
      <c r="AL6" s="611">
        <v>1.5</v>
      </c>
      <c r="AM6" s="612"/>
      <c r="AN6" s="612"/>
      <c r="AO6" s="648"/>
      <c r="AP6" s="605" t="s">
        <v>222</v>
      </c>
      <c r="AQ6" s="606"/>
      <c r="AR6" s="606"/>
      <c r="AS6" s="606"/>
      <c r="AT6" s="606"/>
      <c r="AU6" s="606"/>
      <c r="AV6" s="606"/>
      <c r="AW6" s="606"/>
      <c r="AX6" s="606"/>
      <c r="AY6" s="606"/>
      <c r="AZ6" s="606"/>
      <c r="BA6" s="606"/>
      <c r="BB6" s="606"/>
      <c r="BC6" s="606"/>
      <c r="BD6" s="606"/>
      <c r="BE6" s="606"/>
      <c r="BF6" s="607"/>
      <c r="BG6" s="608">
        <v>369440</v>
      </c>
      <c r="BH6" s="609"/>
      <c r="BI6" s="609"/>
      <c r="BJ6" s="609"/>
      <c r="BK6" s="609"/>
      <c r="BL6" s="609"/>
      <c r="BM6" s="609"/>
      <c r="BN6" s="610"/>
      <c r="BO6" s="646">
        <v>98.8</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64577</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64577</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117</v>
      </c>
      <c r="S7" s="609"/>
      <c r="T7" s="609"/>
      <c r="U7" s="609"/>
      <c r="V7" s="609"/>
      <c r="W7" s="609"/>
      <c r="X7" s="609"/>
      <c r="Y7" s="610"/>
      <c r="Z7" s="646">
        <v>0</v>
      </c>
      <c r="AA7" s="646"/>
      <c r="AB7" s="646"/>
      <c r="AC7" s="646"/>
      <c r="AD7" s="647">
        <v>117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131800</v>
      </c>
      <c r="BH7" s="609"/>
      <c r="BI7" s="609"/>
      <c r="BJ7" s="609"/>
      <c r="BK7" s="609"/>
      <c r="BL7" s="609"/>
      <c r="BM7" s="609"/>
      <c r="BN7" s="610"/>
      <c r="BO7" s="646">
        <v>35.299999999999997</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928517</v>
      </c>
      <c r="CS7" s="609"/>
      <c r="CT7" s="609"/>
      <c r="CU7" s="609"/>
      <c r="CV7" s="609"/>
      <c r="CW7" s="609"/>
      <c r="CX7" s="609"/>
      <c r="CY7" s="610"/>
      <c r="CZ7" s="646">
        <v>17.7</v>
      </c>
      <c r="DA7" s="646"/>
      <c r="DB7" s="646"/>
      <c r="DC7" s="646"/>
      <c r="DD7" s="614">
        <v>81795</v>
      </c>
      <c r="DE7" s="609"/>
      <c r="DF7" s="609"/>
      <c r="DG7" s="609"/>
      <c r="DH7" s="609"/>
      <c r="DI7" s="609"/>
      <c r="DJ7" s="609"/>
      <c r="DK7" s="609"/>
      <c r="DL7" s="609"/>
      <c r="DM7" s="609"/>
      <c r="DN7" s="609"/>
      <c r="DO7" s="609"/>
      <c r="DP7" s="610"/>
      <c r="DQ7" s="614">
        <v>644474</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1571</v>
      </c>
      <c r="S8" s="609"/>
      <c r="T8" s="609"/>
      <c r="U8" s="609"/>
      <c r="V8" s="609"/>
      <c r="W8" s="609"/>
      <c r="X8" s="609"/>
      <c r="Y8" s="610"/>
      <c r="Z8" s="646">
        <v>0</v>
      </c>
      <c r="AA8" s="646"/>
      <c r="AB8" s="646"/>
      <c r="AC8" s="646"/>
      <c r="AD8" s="647">
        <v>1571</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5677</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1034164</v>
      </c>
      <c r="CS8" s="609"/>
      <c r="CT8" s="609"/>
      <c r="CU8" s="609"/>
      <c r="CV8" s="609"/>
      <c r="CW8" s="609"/>
      <c r="CX8" s="609"/>
      <c r="CY8" s="610"/>
      <c r="CZ8" s="646">
        <v>19.7</v>
      </c>
      <c r="DA8" s="646"/>
      <c r="DB8" s="646"/>
      <c r="DC8" s="646"/>
      <c r="DD8" s="614" t="s">
        <v>122</v>
      </c>
      <c r="DE8" s="609"/>
      <c r="DF8" s="609"/>
      <c r="DG8" s="609"/>
      <c r="DH8" s="609"/>
      <c r="DI8" s="609"/>
      <c r="DJ8" s="609"/>
      <c r="DK8" s="609"/>
      <c r="DL8" s="609"/>
      <c r="DM8" s="609"/>
      <c r="DN8" s="609"/>
      <c r="DO8" s="609"/>
      <c r="DP8" s="610"/>
      <c r="DQ8" s="614">
        <v>698732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2306</v>
      </c>
      <c r="S9" s="609"/>
      <c r="T9" s="609"/>
      <c r="U9" s="609"/>
      <c r="V9" s="609"/>
      <c r="W9" s="609"/>
      <c r="X9" s="609"/>
      <c r="Y9" s="610"/>
      <c r="Z9" s="646">
        <v>0</v>
      </c>
      <c r="AA9" s="646"/>
      <c r="AB9" s="646"/>
      <c r="AC9" s="646"/>
      <c r="AD9" s="647">
        <v>2306</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115468</v>
      </c>
      <c r="BH9" s="609"/>
      <c r="BI9" s="609"/>
      <c r="BJ9" s="609"/>
      <c r="BK9" s="609"/>
      <c r="BL9" s="609"/>
      <c r="BM9" s="609"/>
      <c r="BN9" s="610"/>
      <c r="BO9" s="646">
        <v>30.9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452799</v>
      </c>
      <c r="CS9" s="609"/>
      <c r="CT9" s="609"/>
      <c r="CU9" s="609"/>
      <c r="CV9" s="609"/>
      <c r="CW9" s="609"/>
      <c r="CX9" s="609"/>
      <c r="CY9" s="610"/>
      <c r="CZ9" s="646">
        <v>8.6</v>
      </c>
      <c r="DA9" s="646"/>
      <c r="DB9" s="646"/>
      <c r="DC9" s="646"/>
      <c r="DD9" s="614">
        <v>12383</v>
      </c>
      <c r="DE9" s="609"/>
      <c r="DF9" s="609"/>
      <c r="DG9" s="609"/>
      <c r="DH9" s="609"/>
      <c r="DI9" s="609"/>
      <c r="DJ9" s="609"/>
      <c r="DK9" s="609"/>
      <c r="DL9" s="609"/>
      <c r="DM9" s="609"/>
      <c r="DN9" s="609"/>
      <c r="DO9" s="609"/>
      <c r="DP9" s="610"/>
      <c r="DQ9" s="614">
        <v>352811</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6128</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10322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322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102481</v>
      </c>
      <c r="S11" s="609"/>
      <c r="T11" s="609"/>
      <c r="U11" s="609"/>
      <c r="V11" s="609"/>
      <c r="W11" s="609"/>
      <c r="X11" s="609"/>
      <c r="Y11" s="610"/>
      <c r="Z11" s="611">
        <v>1.6</v>
      </c>
      <c r="AA11" s="612"/>
      <c r="AB11" s="612"/>
      <c r="AC11" s="613"/>
      <c r="AD11" s="614">
        <v>102481</v>
      </c>
      <c r="AE11" s="609"/>
      <c r="AF11" s="609"/>
      <c r="AG11" s="609"/>
      <c r="AH11" s="609"/>
      <c r="AI11" s="609"/>
      <c r="AJ11" s="609"/>
      <c r="AK11" s="610"/>
      <c r="AL11" s="611">
        <v>3.5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4527</v>
      </c>
      <c r="BH11" s="609"/>
      <c r="BI11" s="609"/>
      <c r="BJ11" s="609"/>
      <c r="BK11" s="609"/>
      <c r="BL11" s="609"/>
      <c r="BM11" s="609"/>
      <c r="BN11" s="610"/>
      <c r="BO11" s="646">
        <v>1.2</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283667</v>
      </c>
      <c r="CS11" s="609"/>
      <c r="CT11" s="609"/>
      <c r="CU11" s="609"/>
      <c r="CV11" s="609"/>
      <c r="CW11" s="609"/>
      <c r="CX11" s="609"/>
      <c r="CY11" s="610"/>
      <c r="CZ11" s="646">
        <v>5.4</v>
      </c>
      <c r="DA11" s="646"/>
      <c r="DB11" s="646"/>
      <c r="DC11" s="646"/>
      <c r="DD11" s="614">
        <v>64584</v>
      </c>
      <c r="DE11" s="609"/>
      <c r="DF11" s="609"/>
      <c r="DG11" s="609"/>
      <c r="DH11" s="609"/>
      <c r="DI11" s="609"/>
      <c r="DJ11" s="609"/>
      <c r="DK11" s="609"/>
      <c r="DL11" s="609"/>
      <c r="DM11" s="609"/>
      <c r="DN11" s="609"/>
      <c r="DO11" s="609"/>
      <c r="DP11" s="610"/>
      <c r="DQ11" s="614">
        <v>128477</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190944</v>
      </c>
      <c r="BH12" s="609"/>
      <c r="BI12" s="609"/>
      <c r="BJ12" s="609"/>
      <c r="BK12" s="609"/>
      <c r="BL12" s="609"/>
      <c r="BM12" s="609"/>
      <c r="BN12" s="610"/>
      <c r="BO12" s="646">
        <v>51.1</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88508</v>
      </c>
      <c r="CS12" s="609"/>
      <c r="CT12" s="609"/>
      <c r="CU12" s="609"/>
      <c r="CV12" s="609"/>
      <c r="CW12" s="609"/>
      <c r="CX12" s="609"/>
      <c r="CY12" s="610"/>
      <c r="CZ12" s="646">
        <v>1.7</v>
      </c>
      <c r="DA12" s="646"/>
      <c r="DB12" s="646"/>
      <c r="DC12" s="646"/>
      <c r="DD12" s="614">
        <v>464</v>
      </c>
      <c r="DE12" s="609"/>
      <c r="DF12" s="609"/>
      <c r="DG12" s="609"/>
      <c r="DH12" s="609"/>
      <c r="DI12" s="609"/>
      <c r="DJ12" s="609"/>
      <c r="DK12" s="609"/>
      <c r="DL12" s="609"/>
      <c r="DM12" s="609"/>
      <c r="DN12" s="609"/>
      <c r="DO12" s="609"/>
      <c r="DP12" s="610"/>
      <c r="DQ12" s="614">
        <v>40264</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163866</v>
      </c>
      <c r="BH13" s="609"/>
      <c r="BI13" s="609"/>
      <c r="BJ13" s="609"/>
      <c r="BK13" s="609"/>
      <c r="BL13" s="609"/>
      <c r="BM13" s="609"/>
      <c r="BN13" s="610"/>
      <c r="BO13" s="646">
        <v>43.8</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601377</v>
      </c>
      <c r="CS13" s="609"/>
      <c r="CT13" s="609"/>
      <c r="CU13" s="609"/>
      <c r="CV13" s="609"/>
      <c r="CW13" s="609"/>
      <c r="CX13" s="609"/>
      <c r="CY13" s="610"/>
      <c r="CZ13" s="646">
        <v>11.5</v>
      </c>
      <c r="DA13" s="646"/>
      <c r="DB13" s="646"/>
      <c r="DC13" s="646"/>
      <c r="DD13" s="614">
        <v>151834</v>
      </c>
      <c r="DE13" s="609"/>
      <c r="DF13" s="609"/>
      <c r="DG13" s="609"/>
      <c r="DH13" s="609"/>
      <c r="DI13" s="609"/>
      <c r="DJ13" s="609"/>
      <c r="DK13" s="609"/>
      <c r="DL13" s="609"/>
      <c r="DM13" s="609"/>
      <c r="DN13" s="609"/>
      <c r="DO13" s="609"/>
      <c r="DP13" s="610"/>
      <c r="DQ13" s="614">
        <v>459034</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18250</v>
      </c>
      <c r="BH14" s="609"/>
      <c r="BI14" s="609"/>
      <c r="BJ14" s="609"/>
      <c r="BK14" s="609"/>
      <c r="BL14" s="609"/>
      <c r="BM14" s="609"/>
      <c r="BN14" s="610"/>
      <c r="BO14" s="646">
        <v>4.9000000000000004</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158354</v>
      </c>
      <c r="CS14" s="609"/>
      <c r="CT14" s="609"/>
      <c r="CU14" s="609"/>
      <c r="CV14" s="609"/>
      <c r="CW14" s="609"/>
      <c r="CX14" s="609"/>
      <c r="CY14" s="610"/>
      <c r="CZ14" s="646">
        <v>3</v>
      </c>
      <c r="DA14" s="646"/>
      <c r="DB14" s="646"/>
      <c r="DC14" s="646"/>
      <c r="DD14" s="614">
        <v>7479</v>
      </c>
      <c r="DE14" s="609"/>
      <c r="DF14" s="609"/>
      <c r="DG14" s="609"/>
      <c r="DH14" s="609"/>
      <c r="DI14" s="609"/>
      <c r="DJ14" s="609"/>
      <c r="DK14" s="609"/>
      <c r="DL14" s="609"/>
      <c r="DM14" s="609"/>
      <c r="DN14" s="609"/>
      <c r="DO14" s="609"/>
      <c r="DP14" s="610"/>
      <c r="DQ14" s="614">
        <v>144980</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3231</v>
      </c>
      <c r="S15" s="609"/>
      <c r="T15" s="609"/>
      <c r="U15" s="609"/>
      <c r="V15" s="609"/>
      <c r="W15" s="609"/>
      <c r="X15" s="609"/>
      <c r="Y15" s="610"/>
      <c r="Z15" s="646">
        <v>0</v>
      </c>
      <c r="AA15" s="646"/>
      <c r="AB15" s="646"/>
      <c r="AC15" s="646"/>
      <c r="AD15" s="647">
        <v>3231</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28446</v>
      </c>
      <c r="BH15" s="609"/>
      <c r="BI15" s="609"/>
      <c r="BJ15" s="609"/>
      <c r="BK15" s="609"/>
      <c r="BL15" s="609"/>
      <c r="BM15" s="609"/>
      <c r="BN15" s="610"/>
      <c r="BO15" s="646">
        <v>7.6</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433544</v>
      </c>
      <c r="CS15" s="609"/>
      <c r="CT15" s="609"/>
      <c r="CU15" s="609"/>
      <c r="CV15" s="609"/>
      <c r="CW15" s="609"/>
      <c r="CX15" s="609"/>
      <c r="CY15" s="610"/>
      <c r="CZ15" s="646">
        <v>8.3000000000000007</v>
      </c>
      <c r="DA15" s="646"/>
      <c r="DB15" s="646"/>
      <c r="DC15" s="646"/>
      <c r="DD15" s="614">
        <v>54533</v>
      </c>
      <c r="DE15" s="609"/>
      <c r="DF15" s="609"/>
      <c r="DG15" s="609"/>
      <c r="DH15" s="609"/>
      <c r="DI15" s="609"/>
      <c r="DJ15" s="609"/>
      <c r="DK15" s="609"/>
      <c r="DL15" s="609"/>
      <c r="DM15" s="609"/>
      <c r="DN15" s="609"/>
      <c r="DO15" s="609"/>
      <c r="DP15" s="610"/>
      <c r="DQ15" s="614">
        <v>347642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5020</v>
      </c>
      <c r="S16" s="609"/>
      <c r="T16" s="609"/>
      <c r="U16" s="609"/>
      <c r="V16" s="609"/>
      <c r="W16" s="609"/>
      <c r="X16" s="609"/>
      <c r="Y16" s="610"/>
      <c r="Z16" s="646">
        <v>0.1</v>
      </c>
      <c r="AA16" s="646"/>
      <c r="AB16" s="646"/>
      <c r="AC16" s="646"/>
      <c r="AD16" s="647">
        <v>5020</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473705</v>
      </c>
      <c r="CS16" s="609"/>
      <c r="CT16" s="609"/>
      <c r="CU16" s="609"/>
      <c r="CV16" s="609"/>
      <c r="CW16" s="609"/>
      <c r="CX16" s="609"/>
      <c r="CY16" s="610"/>
      <c r="CZ16" s="646">
        <v>9</v>
      </c>
      <c r="DA16" s="646"/>
      <c r="DB16" s="646"/>
      <c r="DC16" s="646"/>
      <c r="DD16" s="614" t="s">
        <v>122</v>
      </c>
      <c r="DE16" s="609"/>
      <c r="DF16" s="609"/>
      <c r="DG16" s="609"/>
      <c r="DH16" s="609"/>
      <c r="DI16" s="609"/>
      <c r="DJ16" s="609"/>
      <c r="DK16" s="609"/>
      <c r="DL16" s="609"/>
      <c r="DM16" s="609"/>
      <c r="DN16" s="609"/>
      <c r="DO16" s="609"/>
      <c r="DP16" s="610"/>
      <c r="DQ16" s="614">
        <v>123560</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16503</v>
      </c>
      <c r="S17" s="609"/>
      <c r="T17" s="609"/>
      <c r="U17" s="609"/>
      <c r="V17" s="609"/>
      <c r="W17" s="609"/>
      <c r="X17" s="609"/>
      <c r="Y17" s="610"/>
      <c r="Z17" s="646">
        <v>0.3</v>
      </c>
      <c r="AA17" s="646"/>
      <c r="AB17" s="646"/>
      <c r="AC17" s="646"/>
      <c r="AD17" s="647">
        <v>16503</v>
      </c>
      <c r="AE17" s="647"/>
      <c r="AF17" s="647"/>
      <c r="AG17" s="647"/>
      <c r="AH17" s="647"/>
      <c r="AI17" s="647"/>
      <c r="AJ17" s="647"/>
      <c r="AK17" s="647"/>
      <c r="AL17" s="611">
        <v>0.6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722610</v>
      </c>
      <c r="CS17" s="609"/>
      <c r="CT17" s="609"/>
      <c r="CU17" s="609"/>
      <c r="CV17" s="609"/>
      <c r="CW17" s="609"/>
      <c r="CX17" s="609"/>
      <c r="CY17" s="610"/>
      <c r="CZ17" s="646">
        <v>13.8</v>
      </c>
      <c r="DA17" s="646"/>
      <c r="DB17" s="646"/>
      <c r="DC17" s="646"/>
      <c r="DD17" s="614" t="s">
        <v>122</v>
      </c>
      <c r="DE17" s="609"/>
      <c r="DF17" s="609"/>
      <c r="DG17" s="609"/>
      <c r="DH17" s="609"/>
      <c r="DI17" s="609"/>
      <c r="DJ17" s="609"/>
      <c r="DK17" s="609"/>
      <c r="DL17" s="609"/>
      <c r="DM17" s="609"/>
      <c r="DN17" s="609"/>
      <c r="DO17" s="609"/>
      <c r="DP17" s="610"/>
      <c r="DQ17" s="614">
        <v>720421</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1232</v>
      </c>
      <c r="S18" s="609"/>
      <c r="T18" s="609"/>
      <c r="U18" s="609"/>
      <c r="V18" s="609"/>
      <c r="W18" s="609"/>
      <c r="X18" s="609"/>
      <c r="Y18" s="610"/>
      <c r="Z18" s="646">
        <v>0</v>
      </c>
      <c r="AA18" s="646"/>
      <c r="AB18" s="646"/>
      <c r="AC18" s="646"/>
      <c r="AD18" s="647">
        <v>1232</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15271</v>
      </c>
      <c r="S19" s="609"/>
      <c r="T19" s="609"/>
      <c r="U19" s="609"/>
      <c r="V19" s="609"/>
      <c r="W19" s="609"/>
      <c r="X19" s="609"/>
      <c r="Y19" s="610"/>
      <c r="Z19" s="646">
        <v>0.2</v>
      </c>
      <c r="AA19" s="646"/>
      <c r="AB19" s="646"/>
      <c r="AC19" s="646"/>
      <c r="AD19" s="647">
        <v>15271</v>
      </c>
      <c r="AE19" s="647"/>
      <c r="AF19" s="647"/>
      <c r="AG19" s="647"/>
      <c r="AH19" s="647"/>
      <c r="AI19" s="647"/>
      <c r="AJ19" s="647"/>
      <c r="AK19" s="647"/>
      <c r="AL19" s="611">
        <v>0.5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4325</v>
      </c>
      <c r="BH19" s="609"/>
      <c r="BI19" s="609"/>
      <c r="BJ19" s="609"/>
      <c r="BK19" s="609"/>
      <c r="BL19" s="609"/>
      <c r="BM19" s="609"/>
      <c r="BN19" s="610"/>
      <c r="BO19" s="646">
        <v>1.2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4325</v>
      </c>
      <c r="BH20" s="609"/>
      <c r="BI20" s="609"/>
      <c r="BJ20" s="609"/>
      <c r="BK20" s="609"/>
      <c r="BL20" s="609"/>
      <c r="BM20" s="609"/>
      <c r="BN20" s="610"/>
      <c r="BO20" s="646">
        <v>1.2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5252144</v>
      </c>
      <c r="CS20" s="609"/>
      <c r="CT20" s="609"/>
      <c r="CU20" s="609"/>
      <c r="CV20" s="609"/>
      <c r="CW20" s="609"/>
      <c r="CX20" s="609"/>
      <c r="CY20" s="610"/>
      <c r="CZ20" s="646">
        <v>100</v>
      </c>
      <c r="DA20" s="646"/>
      <c r="DB20" s="646"/>
      <c r="DC20" s="646"/>
      <c r="DD20" s="614">
        <v>373072</v>
      </c>
      <c r="DE20" s="609"/>
      <c r="DF20" s="609"/>
      <c r="DG20" s="609"/>
      <c r="DH20" s="609"/>
      <c r="DI20" s="609"/>
      <c r="DJ20" s="609"/>
      <c r="DK20" s="609"/>
      <c r="DL20" s="609"/>
      <c r="DM20" s="609"/>
      <c r="DN20" s="609"/>
      <c r="DO20" s="609"/>
      <c r="DP20" s="610"/>
      <c r="DQ20" s="614">
        <v>3725294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3413955</v>
      </c>
      <c r="S21" s="609"/>
      <c r="T21" s="609"/>
      <c r="U21" s="609"/>
      <c r="V21" s="609"/>
      <c r="W21" s="609"/>
      <c r="X21" s="609"/>
      <c r="Y21" s="610"/>
      <c r="Z21" s="646">
        <v>52.4</v>
      </c>
      <c r="AA21" s="646"/>
      <c r="AB21" s="646"/>
      <c r="AC21" s="646"/>
      <c r="AD21" s="647">
        <v>2383391</v>
      </c>
      <c r="AE21" s="647"/>
      <c r="AF21" s="647"/>
      <c r="AG21" s="647"/>
      <c r="AH21" s="647"/>
      <c r="AI21" s="647"/>
      <c r="AJ21" s="647"/>
      <c r="AK21" s="647"/>
      <c r="AL21" s="611">
        <v>80.8</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4325</v>
      </c>
      <c r="BH21" s="609"/>
      <c r="BI21" s="609"/>
      <c r="BJ21" s="609"/>
      <c r="BK21" s="609"/>
      <c r="BL21" s="609"/>
      <c r="BM21" s="609"/>
      <c r="BN21" s="610"/>
      <c r="BO21" s="646">
        <v>1.2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2383391</v>
      </c>
      <c r="S22" s="609"/>
      <c r="T22" s="609"/>
      <c r="U22" s="609"/>
      <c r="V22" s="609"/>
      <c r="W22" s="609"/>
      <c r="X22" s="609"/>
      <c r="Y22" s="610"/>
      <c r="Z22" s="646">
        <v>36.5</v>
      </c>
      <c r="AA22" s="646"/>
      <c r="AB22" s="646"/>
      <c r="AC22" s="646"/>
      <c r="AD22" s="647">
        <v>2383391</v>
      </c>
      <c r="AE22" s="647"/>
      <c r="AF22" s="647"/>
      <c r="AG22" s="647"/>
      <c r="AH22" s="647"/>
      <c r="AI22" s="647"/>
      <c r="AJ22" s="647"/>
      <c r="AK22" s="647"/>
      <c r="AL22" s="611">
        <v>80.8</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1030564</v>
      </c>
      <c r="S23" s="609"/>
      <c r="T23" s="609"/>
      <c r="U23" s="609"/>
      <c r="V23" s="609"/>
      <c r="W23" s="609"/>
      <c r="X23" s="609"/>
      <c r="Y23" s="610"/>
      <c r="Z23" s="646">
        <v>15.8</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2058064</v>
      </c>
      <c r="CS24" s="664"/>
      <c r="CT24" s="664"/>
      <c r="CU24" s="664"/>
      <c r="CV24" s="664"/>
      <c r="CW24" s="664"/>
      <c r="CX24" s="664"/>
      <c r="CY24" s="689"/>
      <c r="CZ24" s="690">
        <v>39.200000000000003</v>
      </c>
      <c r="DA24" s="672"/>
      <c r="DB24" s="672"/>
      <c r="DC24" s="692"/>
      <c r="DD24" s="688">
        <v>1777093</v>
      </c>
      <c r="DE24" s="664"/>
      <c r="DF24" s="664"/>
      <c r="DG24" s="664"/>
      <c r="DH24" s="664"/>
      <c r="DI24" s="664"/>
      <c r="DJ24" s="664"/>
      <c r="DK24" s="689"/>
      <c r="DL24" s="688">
        <v>1462749</v>
      </c>
      <c r="DM24" s="664"/>
      <c r="DN24" s="664"/>
      <c r="DO24" s="664"/>
      <c r="DP24" s="664"/>
      <c r="DQ24" s="664"/>
      <c r="DR24" s="664"/>
      <c r="DS24" s="664"/>
      <c r="DT24" s="664"/>
      <c r="DU24" s="664"/>
      <c r="DV24" s="689"/>
      <c r="DW24" s="690">
        <v>49.5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3963802</v>
      </c>
      <c r="S25" s="609"/>
      <c r="T25" s="609"/>
      <c r="U25" s="609"/>
      <c r="V25" s="609"/>
      <c r="W25" s="609"/>
      <c r="X25" s="609"/>
      <c r="Y25" s="610"/>
      <c r="Z25" s="646">
        <v>60.8</v>
      </c>
      <c r="AA25" s="646"/>
      <c r="AB25" s="646"/>
      <c r="AC25" s="646"/>
      <c r="AD25" s="647">
        <v>2933238</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1035535</v>
      </c>
      <c r="CS25" s="621"/>
      <c r="CT25" s="621"/>
      <c r="CU25" s="621"/>
      <c r="CV25" s="621"/>
      <c r="CW25" s="621"/>
      <c r="CX25" s="621"/>
      <c r="CY25" s="622"/>
      <c r="CZ25" s="611">
        <v>19.7</v>
      </c>
      <c r="DA25" s="623"/>
      <c r="DB25" s="623"/>
      <c r="DC25" s="624"/>
      <c r="DD25" s="614">
        <v>939091</v>
      </c>
      <c r="DE25" s="621"/>
      <c r="DF25" s="621"/>
      <c r="DG25" s="621"/>
      <c r="DH25" s="621"/>
      <c r="DI25" s="621"/>
      <c r="DJ25" s="621"/>
      <c r="DK25" s="622"/>
      <c r="DL25" s="614">
        <v>842856</v>
      </c>
      <c r="DM25" s="621"/>
      <c r="DN25" s="621"/>
      <c r="DO25" s="621"/>
      <c r="DP25" s="621"/>
      <c r="DQ25" s="621"/>
      <c r="DR25" s="621"/>
      <c r="DS25" s="621"/>
      <c r="DT25" s="621"/>
      <c r="DU25" s="621"/>
      <c r="DV25" s="622"/>
      <c r="DW25" s="611">
        <v>28.5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535</v>
      </c>
      <c r="S26" s="609"/>
      <c r="T26" s="609"/>
      <c r="U26" s="609"/>
      <c r="V26" s="609"/>
      <c r="W26" s="609"/>
      <c r="X26" s="609"/>
      <c r="Y26" s="610"/>
      <c r="Z26" s="646">
        <v>0</v>
      </c>
      <c r="AA26" s="646"/>
      <c r="AB26" s="646"/>
      <c r="AC26" s="646"/>
      <c r="AD26" s="647">
        <v>535</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539072</v>
      </c>
      <c r="CS26" s="609"/>
      <c r="CT26" s="609"/>
      <c r="CU26" s="609"/>
      <c r="CV26" s="609"/>
      <c r="CW26" s="609"/>
      <c r="CX26" s="609"/>
      <c r="CY26" s="610"/>
      <c r="CZ26" s="611">
        <v>10.3</v>
      </c>
      <c r="DA26" s="623"/>
      <c r="DB26" s="623"/>
      <c r="DC26" s="624"/>
      <c r="DD26" s="614">
        <v>493513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2960</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373765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299919</v>
      </c>
      <c r="CS27" s="621"/>
      <c r="CT27" s="621"/>
      <c r="CU27" s="621"/>
      <c r="CV27" s="621"/>
      <c r="CW27" s="621"/>
      <c r="CX27" s="621"/>
      <c r="CY27" s="622"/>
      <c r="CZ27" s="611">
        <v>5.7</v>
      </c>
      <c r="DA27" s="623"/>
      <c r="DB27" s="623"/>
      <c r="DC27" s="624"/>
      <c r="DD27" s="614">
        <v>117581</v>
      </c>
      <c r="DE27" s="621"/>
      <c r="DF27" s="621"/>
      <c r="DG27" s="621"/>
      <c r="DH27" s="621"/>
      <c r="DI27" s="621"/>
      <c r="DJ27" s="621"/>
      <c r="DK27" s="622"/>
      <c r="DL27" s="614">
        <v>58085</v>
      </c>
      <c r="DM27" s="621"/>
      <c r="DN27" s="621"/>
      <c r="DO27" s="621"/>
      <c r="DP27" s="621"/>
      <c r="DQ27" s="621"/>
      <c r="DR27" s="621"/>
      <c r="DS27" s="621"/>
      <c r="DT27" s="621"/>
      <c r="DU27" s="621"/>
      <c r="DV27" s="622"/>
      <c r="DW27" s="611">
        <v>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28897</v>
      </c>
      <c r="S28" s="609"/>
      <c r="T28" s="609"/>
      <c r="U28" s="609"/>
      <c r="V28" s="609"/>
      <c r="W28" s="609"/>
      <c r="X28" s="609"/>
      <c r="Y28" s="610"/>
      <c r="Z28" s="646">
        <v>0.4</v>
      </c>
      <c r="AA28" s="646"/>
      <c r="AB28" s="646"/>
      <c r="AC28" s="646"/>
      <c r="AD28" s="647">
        <v>8925</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722610</v>
      </c>
      <c r="CS28" s="609"/>
      <c r="CT28" s="609"/>
      <c r="CU28" s="609"/>
      <c r="CV28" s="609"/>
      <c r="CW28" s="609"/>
      <c r="CX28" s="609"/>
      <c r="CY28" s="610"/>
      <c r="CZ28" s="611">
        <v>13.8</v>
      </c>
      <c r="DA28" s="623"/>
      <c r="DB28" s="623"/>
      <c r="DC28" s="624"/>
      <c r="DD28" s="614">
        <v>720421</v>
      </c>
      <c r="DE28" s="609"/>
      <c r="DF28" s="609"/>
      <c r="DG28" s="609"/>
      <c r="DH28" s="609"/>
      <c r="DI28" s="609"/>
      <c r="DJ28" s="609"/>
      <c r="DK28" s="610"/>
      <c r="DL28" s="614">
        <v>561808</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8901</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722478</v>
      </c>
      <c r="CS29" s="621"/>
      <c r="CT29" s="621"/>
      <c r="CU29" s="621"/>
      <c r="CV29" s="621"/>
      <c r="CW29" s="621"/>
      <c r="CX29" s="621"/>
      <c r="CY29" s="622"/>
      <c r="CZ29" s="611">
        <v>13.8</v>
      </c>
      <c r="DA29" s="623"/>
      <c r="DB29" s="623"/>
      <c r="DC29" s="624"/>
      <c r="DD29" s="614">
        <v>720289</v>
      </c>
      <c r="DE29" s="621"/>
      <c r="DF29" s="621"/>
      <c r="DG29" s="621"/>
      <c r="DH29" s="621"/>
      <c r="DI29" s="621"/>
      <c r="DJ29" s="621"/>
      <c r="DK29" s="622"/>
      <c r="DL29" s="614">
        <v>561676</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516942</v>
      </c>
      <c r="S30" s="609"/>
      <c r="T30" s="609"/>
      <c r="U30" s="609"/>
      <c r="V30" s="609"/>
      <c r="W30" s="609"/>
      <c r="X30" s="609"/>
      <c r="Y30" s="610"/>
      <c r="Z30" s="646">
        <v>7.9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706829</v>
      </c>
      <c r="CS30" s="609"/>
      <c r="CT30" s="609"/>
      <c r="CU30" s="609"/>
      <c r="CV30" s="609"/>
      <c r="CW30" s="609"/>
      <c r="CX30" s="609"/>
      <c r="CY30" s="610"/>
      <c r="CZ30" s="611">
        <v>13.5</v>
      </c>
      <c r="DA30" s="623"/>
      <c r="DB30" s="623"/>
      <c r="DC30" s="624"/>
      <c r="DD30" s="614">
        <v>704640</v>
      </c>
      <c r="DE30" s="609"/>
      <c r="DF30" s="609"/>
      <c r="DG30" s="609"/>
      <c r="DH30" s="609"/>
      <c r="DI30" s="609"/>
      <c r="DJ30" s="609"/>
      <c r="DK30" s="610"/>
      <c r="DL30" s="614">
        <v>546173</v>
      </c>
      <c r="DM30" s="609"/>
      <c r="DN30" s="609"/>
      <c r="DO30" s="609"/>
      <c r="DP30" s="609"/>
      <c r="DQ30" s="609"/>
      <c r="DR30" s="609"/>
      <c r="DS30" s="609"/>
      <c r="DT30" s="609"/>
      <c r="DU30" s="609"/>
      <c r="DV30" s="610"/>
      <c r="DW30" s="611">
        <v>18.5</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98.7</v>
      </c>
      <c r="BH31" s="671"/>
      <c r="BI31" s="671"/>
      <c r="BJ31" s="671"/>
      <c r="BK31" s="671"/>
      <c r="BL31" s="671"/>
      <c r="BM31" s="672">
        <v>93.6</v>
      </c>
      <c r="BN31" s="671"/>
      <c r="BO31" s="671"/>
      <c r="BP31" s="671"/>
      <c r="BQ31" s="673"/>
      <c r="BR31" s="670">
        <v>98.9</v>
      </c>
      <c r="BS31" s="671"/>
      <c r="BT31" s="671"/>
      <c r="BU31" s="671"/>
      <c r="BV31" s="671"/>
      <c r="BW31" s="671"/>
      <c r="BX31" s="672">
        <v>94.1</v>
      </c>
      <c r="BY31" s="671"/>
      <c r="BZ31" s="671"/>
      <c r="CA31" s="671"/>
      <c r="CB31" s="673"/>
      <c r="CD31" s="629"/>
      <c r="CE31" s="630"/>
      <c r="CF31" s="605" t="s">
        <v>301</v>
      </c>
      <c r="CG31" s="606"/>
      <c r="CH31" s="606"/>
      <c r="CI31" s="606"/>
      <c r="CJ31" s="606"/>
      <c r="CK31" s="606"/>
      <c r="CL31" s="606"/>
      <c r="CM31" s="606"/>
      <c r="CN31" s="606"/>
      <c r="CO31" s="606"/>
      <c r="CP31" s="606"/>
      <c r="CQ31" s="607"/>
      <c r="CR31" s="608">
        <v>15649</v>
      </c>
      <c r="CS31" s="621"/>
      <c r="CT31" s="621"/>
      <c r="CU31" s="621"/>
      <c r="CV31" s="621"/>
      <c r="CW31" s="621"/>
      <c r="CX31" s="621"/>
      <c r="CY31" s="622"/>
      <c r="CZ31" s="611">
        <v>0.3</v>
      </c>
      <c r="DA31" s="623"/>
      <c r="DB31" s="623"/>
      <c r="DC31" s="624"/>
      <c r="DD31" s="614">
        <v>15649</v>
      </c>
      <c r="DE31" s="621"/>
      <c r="DF31" s="621"/>
      <c r="DG31" s="621"/>
      <c r="DH31" s="621"/>
      <c r="DI31" s="621"/>
      <c r="DJ31" s="621"/>
      <c r="DK31" s="622"/>
      <c r="DL31" s="614">
        <v>15503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528811</v>
      </c>
      <c r="S32" s="609"/>
      <c r="T32" s="609"/>
      <c r="U32" s="609"/>
      <c r="V32" s="609"/>
      <c r="W32" s="609"/>
      <c r="X32" s="609"/>
      <c r="Y32" s="610"/>
      <c r="Z32" s="646">
        <v>8.1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98.6</v>
      </c>
      <c r="BH32" s="621"/>
      <c r="BI32" s="621"/>
      <c r="BJ32" s="621"/>
      <c r="BK32" s="621"/>
      <c r="BL32" s="621"/>
      <c r="BM32" s="612">
        <v>94.8</v>
      </c>
      <c r="BN32" s="621"/>
      <c r="BO32" s="621"/>
      <c r="BP32" s="621"/>
      <c r="BQ32" s="644"/>
      <c r="BR32" s="674">
        <v>98.7</v>
      </c>
      <c r="BS32" s="621"/>
      <c r="BT32" s="621"/>
      <c r="BU32" s="621"/>
      <c r="BV32" s="621"/>
      <c r="BW32" s="621"/>
      <c r="BX32" s="612">
        <v>95.5</v>
      </c>
      <c r="BY32" s="621"/>
      <c r="BZ32" s="621"/>
      <c r="CA32" s="621"/>
      <c r="CB32" s="644"/>
      <c r="CD32" s="631"/>
      <c r="CE32" s="632"/>
      <c r="CF32" s="605" t="s">
        <v>305</v>
      </c>
      <c r="CG32" s="606"/>
      <c r="CH32" s="606"/>
      <c r="CI32" s="606"/>
      <c r="CJ32" s="606"/>
      <c r="CK32" s="606"/>
      <c r="CL32" s="606"/>
      <c r="CM32" s="606"/>
      <c r="CN32" s="606"/>
      <c r="CO32" s="606"/>
      <c r="CP32" s="606"/>
      <c r="CQ32" s="607"/>
      <c r="CR32" s="608">
        <v>132</v>
      </c>
      <c r="CS32" s="609"/>
      <c r="CT32" s="609"/>
      <c r="CU32" s="609"/>
      <c r="CV32" s="609"/>
      <c r="CW32" s="609"/>
      <c r="CX32" s="609"/>
      <c r="CY32" s="610"/>
      <c r="CZ32" s="611">
        <v>0</v>
      </c>
      <c r="DA32" s="623"/>
      <c r="DB32" s="623"/>
      <c r="DC32" s="624"/>
      <c r="DD32" s="614">
        <v>132</v>
      </c>
      <c r="DE32" s="609"/>
      <c r="DF32" s="609"/>
      <c r="DG32" s="609"/>
      <c r="DH32" s="609"/>
      <c r="DI32" s="609"/>
      <c r="DJ32" s="609"/>
      <c r="DK32" s="610"/>
      <c r="DL32" s="614">
        <v>132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14913</v>
      </c>
      <c r="S33" s="609"/>
      <c r="T33" s="609"/>
      <c r="U33" s="609"/>
      <c r="V33" s="609"/>
      <c r="W33" s="609"/>
      <c r="X33" s="609"/>
      <c r="Y33" s="610"/>
      <c r="Z33" s="646">
        <v>0.2</v>
      </c>
      <c r="AA33" s="646"/>
      <c r="AB33" s="646"/>
      <c r="AC33" s="646"/>
      <c r="AD33" s="647">
        <v>7819</v>
      </c>
      <c r="AE33" s="647"/>
      <c r="AF33" s="647"/>
      <c r="AG33" s="647"/>
      <c r="AH33" s="647"/>
      <c r="AI33" s="647"/>
      <c r="AJ33" s="647"/>
      <c r="AK33" s="647"/>
      <c r="AL33" s="611">
        <v>0.3</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98.2</v>
      </c>
      <c r="BH33" s="593"/>
      <c r="BI33" s="593"/>
      <c r="BJ33" s="593"/>
      <c r="BK33" s="593"/>
      <c r="BL33" s="593"/>
      <c r="BM33" s="639">
        <v>90.3</v>
      </c>
      <c r="BN33" s="593"/>
      <c r="BO33" s="593"/>
      <c r="BP33" s="593"/>
      <c r="BQ33" s="656"/>
      <c r="BR33" s="669">
        <v>98.5</v>
      </c>
      <c r="BS33" s="593"/>
      <c r="BT33" s="593"/>
      <c r="BU33" s="593"/>
      <c r="BV33" s="593"/>
      <c r="BW33" s="593"/>
      <c r="BX33" s="639">
        <v>90.9</v>
      </c>
      <c r="BY33" s="593"/>
      <c r="BZ33" s="593"/>
      <c r="CA33" s="593"/>
      <c r="CB33" s="656"/>
      <c r="CD33" s="605" t="s">
        <v>308</v>
      </c>
      <c r="CE33" s="606"/>
      <c r="CF33" s="606"/>
      <c r="CG33" s="606"/>
      <c r="CH33" s="606"/>
      <c r="CI33" s="606"/>
      <c r="CJ33" s="606"/>
      <c r="CK33" s="606"/>
      <c r="CL33" s="606"/>
      <c r="CM33" s="606"/>
      <c r="CN33" s="606"/>
      <c r="CO33" s="606"/>
      <c r="CP33" s="606"/>
      <c r="CQ33" s="607"/>
      <c r="CR33" s="608">
        <v>2347303</v>
      </c>
      <c r="CS33" s="621"/>
      <c r="CT33" s="621"/>
      <c r="CU33" s="621"/>
      <c r="CV33" s="621"/>
      <c r="CW33" s="621"/>
      <c r="CX33" s="621"/>
      <c r="CY33" s="622"/>
      <c r="CZ33" s="611">
        <v>44.7</v>
      </c>
      <c r="DA33" s="623"/>
      <c r="DB33" s="623"/>
      <c r="DC33" s="624"/>
      <c r="DD33" s="614">
        <v>1733413</v>
      </c>
      <c r="DE33" s="621"/>
      <c r="DF33" s="621"/>
      <c r="DG33" s="621"/>
      <c r="DH33" s="621"/>
      <c r="DI33" s="621"/>
      <c r="DJ33" s="621"/>
      <c r="DK33" s="622"/>
      <c r="DL33" s="614">
        <v>886013</v>
      </c>
      <c r="DM33" s="621"/>
      <c r="DN33" s="621"/>
      <c r="DO33" s="621"/>
      <c r="DP33" s="621"/>
      <c r="DQ33" s="621"/>
      <c r="DR33" s="621"/>
      <c r="DS33" s="621"/>
      <c r="DT33" s="621"/>
      <c r="DU33" s="621"/>
      <c r="DV33" s="622"/>
      <c r="DW33" s="611">
        <v>30</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79373</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789553</v>
      </c>
      <c r="CS34" s="609"/>
      <c r="CT34" s="609"/>
      <c r="CU34" s="609"/>
      <c r="CV34" s="609"/>
      <c r="CW34" s="609"/>
      <c r="CX34" s="609"/>
      <c r="CY34" s="610"/>
      <c r="CZ34" s="611">
        <v>15</v>
      </c>
      <c r="DA34" s="623"/>
      <c r="DB34" s="623"/>
      <c r="DC34" s="624"/>
      <c r="DD34" s="614">
        <v>499779</v>
      </c>
      <c r="DE34" s="609"/>
      <c r="DF34" s="609"/>
      <c r="DG34" s="609"/>
      <c r="DH34" s="609"/>
      <c r="DI34" s="609"/>
      <c r="DJ34" s="609"/>
      <c r="DK34" s="610"/>
      <c r="DL34" s="614">
        <v>276334</v>
      </c>
      <c r="DM34" s="609"/>
      <c r="DN34" s="609"/>
      <c r="DO34" s="609"/>
      <c r="DP34" s="609"/>
      <c r="DQ34" s="609"/>
      <c r="DR34" s="609"/>
      <c r="DS34" s="609"/>
      <c r="DT34" s="609"/>
      <c r="DU34" s="609"/>
      <c r="DV34" s="610"/>
      <c r="DW34" s="611">
        <v>9.3000000000000007</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591808</v>
      </c>
      <c r="S35" s="609"/>
      <c r="T35" s="609"/>
      <c r="U35" s="609"/>
      <c r="V35" s="609"/>
      <c r="W35" s="609"/>
      <c r="X35" s="609"/>
      <c r="Y35" s="610"/>
      <c r="Z35" s="646">
        <v>9.1</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182651</v>
      </c>
      <c r="CS35" s="621"/>
      <c r="CT35" s="621"/>
      <c r="CU35" s="621"/>
      <c r="CV35" s="621"/>
      <c r="CW35" s="621"/>
      <c r="CX35" s="621"/>
      <c r="CY35" s="622"/>
      <c r="CZ35" s="611">
        <v>3.5</v>
      </c>
      <c r="DA35" s="623"/>
      <c r="DB35" s="623"/>
      <c r="DC35" s="624"/>
      <c r="DD35" s="614">
        <v>165594</v>
      </c>
      <c r="DE35" s="621"/>
      <c r="DF35" s="621"/>
      <c r="DG35" s="621"/>
      <c r="DH35" s="621"/>
      <c r="DI35" s="621"/>
      <c r="DJ35" s="621"/>
      <c r="DK35" s="622"/>
      <c r="DL35" s="614">
        <v>9308</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396684</v>
      </c>
      <c r="S36" s="609"/>
      <c r="T36" s="609"/>
      <c r="U36" s="609"/>
      <c r="V36" s="609"/>
      <c r="W36" s="609"/>
      <c r="X36" s="609"/>
      <c r="Y36" s="610"/>
      <c r="Z36" s="646">
        <v>6.1</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550710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651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1015016</v>
      </c>
      <c r="CS36" s="609"/>
      <c r="CT36" s="609"/>
      <c r="CU36" s="609"/>
      <c r="CV36" s="609"/>
      <c r="CW36" s="609"/>
      <c r="CX36" s="609"/>
      <c r="CY36" s="610"/>
      <c r="CZ36" s="611">
        <v>19.3</v>
      </c>
      <c r="DA36" s="623"/>
      <c r="DB36" s="623"/>
      <c r="DC36" s="624"/>
      <c r="DD36" s="614">
        <v>765071</v>
      </c>
      <c r="DE36" s="609"/>
      <c r="DF36" s="609"/>
      <c r="DG36" s="609"/>
      <c r="DH36" s="609"/>
      <c r="DI36" s="609"/>
      <c r="DJ36" s="609"/>
      <c r="DK36" s="610"/>
      <c r="DL36" s="614">
        <v>548629</v>
      </c>
      <c r="DM36" s="609"/>
      <c r="DN36" s="609"/>
      <c r="DO36" s="609"/>
      <c r="DP36" s="609"/>
      <c r="DQ36" s="609"/>
      <c r="DR36" s="609"/>
      <c r="DS36" s="609"/>
      <c r="DT36" s="609"/>
      <c r="DU36" s="609"/>
      <c r="DV36" s="610"/>
      <c r="DW36" s="611">
        <v>18.600000000000001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107902</v>
      </c>
      <c r="S37" s="609"/>
      <c r="T37" s="609"/>
      <c r="U37" s="609"/>
      <c r="V37" s="609"/>
      <c r="W37" s="609"/>
      <c r="X37" s="609"/>
      <c r="Y37" s="610"/>
      <c r="Z37" s="646">
        <v>1.7</v>
      </c>
      <c r="AA37" s="646"/>
      <c r="AB37" s="646"/>
      <c r="AC37" s="646"/>
      <c r="AD37" s="647">
        <v>653</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236836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651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267767</v>
      </c>
      <c r="CS37" s="621"/>
      <c r="CT37" s="621"/>
      <c r="CU37" s="621"/>
      <c r="CV37" s="621"/>
      <c r="CW37" s="621"/>
      <c r="CX37" s="621"/>
      <c r="CY37" s="622"/>
      <c r="CZ37" s="611">
        <v>5.0999999999999996</v>
      </c>
      <c r="DA37" s="623"/>
      <c r="DB37" s="623"/>
      <c r="DC37" s="624"/>
      <c r="DD37" s="614">
        <v>227099</v>
      </c>
      <c r="DE37" s="621"/>
      <c r="DF37" s="621"/>
      <c r="DG37" s="621"/>
      <c r="DH37" s="621"/>
      <c r="DI37" s="621"/>
      <c r="DJ37" s="621"/>
      <c r="DK37" s="622"/>
      <c r="DL37" s="614">
        <v>227099</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279500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89987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538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223887</v>
      </c>
      <c r="CS38" s="609"/>
      <c r="CT38" s="609"/>
      <c r="CU38" s="609"/>
      <c r="CV38" s="609"/>
      <c r="CW38" s="609"/>
      <c r="CX38" s="609"/>
      <c r="CY38" s="610"/>
      <c r="CZ38" s="611">
        <v>4.3</v>
      </c>
      <c r="DA38" s="623"/>
      <c r="DB38" s="623"/>
      <c r="DC38" s="624"/>
      <c r="DD38" s="614">
        <v>205454</v>
      </c>
      <c r="DE38" s="609"/>
      <c r="DF38" s="609"/>
      <c r="DG38" s="609"/>
      <c r="DH38" s="609"/>
      <c r="DI38" s="609"/>
      <c r="DJ38" s="609"/>
      <c r="DK38" s="610"/>
      <c r="DL38" s="614">
        <v>51742</v>
      </c>
      <c r="DM38" s="609"/>
      <c r="DN38" s="609"/>
      <c r="DO38" s="609"/>
      <c r="DP38" s="609"/>
      <c r="DQ38" s="609"/>
      <c r="DR38" s="609"/>
      <c r="DS38" s="609"/>
      <c r="DT38" s="609"/>
      <c r="DU38" s="609"/>
      <c r="DV38" s="610"/>
      <c r="DW38" s="611">
        <v>1.8</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883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126196</v>
      </c>
      <c r="CS39" s="621"/>
      <c r="CT39" s="621"/>
      <c r="CU39" s="621"/>
      <c r="CV39" s="621"/>
      <c r="CW39" s="621"/>
      <c r="CX39" s="621"/>
      <c r="CY39" s="622"/>
      <c r="CZ39" s="611">
        <v>2.4</v>
      </c>
      <c r="DA39" s="623"/>
      <c r="DB39" s="623"/>
      <c r="DC39" s="624"/>
      <c r="DD39" s="614">
        <v>97515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5000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t="s">
        <v>122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10000</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6521028</v>
      </c>
      <c r="S41" s="633"/>
      <c r="T41" s="633"/>
      <c r="U41" s="633"/>
      <c r="V41" s="633"/>
      <c r="W41" s="633"/>
      <c r="X41" s="633"/>
      <c r="Y41" s="636"/>
      <c r="Z41" s="637">
        <v>100</v>
      </c>
      <c r="AA41" s="637"/>
      <c r="AB41" s="637"/>
      <c r="AC41" s="637"/>
      <c r="AD41" s="638">
        <v>2951170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11830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212057</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t="s">
        <v>122</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846777</v>
      </c>
      <c r="CS42" s="621"/>
      <c r="CT42" s="621"/>
      <c r="CU42" s="621"/>
      <c r="CV42" s="621"/>
      <c r="CW42" s="621"/>
      <c r="CX42" s="621"/>
      <c r="CY42" s="622"/>
      <c r="CZ42" s="611">
        <v>16.100000000000001</v>
      </c>
      <c r="DA42" s="623"/>
      <c r="DB42" s="623"/>
      <c r="DC42" s="624"/>
      <c r="DD42" s="614">
        <v>214788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24666</v>
      </c>
      <c r="CS43" s="621"/>
      <c r="CT43" s="621"/>
      <c r="CU43" s="621"/>
      <c r="CV43" s="621"/>
      <c r="CW43" s="621"/>
      <c r="CX43" s="621"/>
      <c r="CY43" s="622"/>
      <c r="CZ43" s="611">
        <v>0.5</v>
      </c>
      <c r="DA43" s="623"/>
      <c r="DB43" s="623"/>
      <c r="DC43" s="624"/>
      <c r="DD43" s="614">
        <v>24666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373072</v>
      </c>
      <c r="CS44" s="609"/>
      <c r="CT44" s="609"/>
      <c r="CU44" s="609"/>
      <c r="CV44" s="609"/>
      <c r="CW44" s="609"/>
      <c r="CX44" s="609"/>
      <c r="CY44" s="610"/>
      <c r="CZ44" s="611">
        <v>7.1</v>
      </c>
      <c r="DA44" s="612"/>
      <c r="DB44" s="612"/>
      <c r="DC44" s="613"/>
      <c r="DD44" s="614">
        <v>91228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78867</v>
      </c>
      <c r="CS45" s="621"/>
      <c r="CT45" s="621"/>
      <c r="CU45" s="621"/>
      <c r="CV45" s="621"/>
      <c r="CW45" s="621"/>
      <c r="CX45" s="621"/>
      <c r="CY45" s="622"/>
      <c r="CZ45" s="611">
        <v>1.5</v>
      </c>
      <c r="DA45" s="623"/>
      <c r="DB45" s="623"/>
      <c r="DC45" s="624"/>
      <c r="DD45" s="614">
        <v>7505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242224</v>
      </c>
      <c r="CS46" s="609"/>
      <c r="CT46" s="609"/>
      <c r="CU46" s="609"/>
      <c r="CV46" s="609"/>
      <c r="CW46" s="609"/>
      <c r="CX46" s="609"/>
      <c r="CY46" s="610"/>
      <c r="CZ46" s="611">
        <v>4.5999999999999996</v>
      </c>
      <c r="DA46" s="612"/>
      <c r="DB46" s="612"/>
      <c r="DC46" s="613"/>
      <c r="DD46" s="614">
        <v>74042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473705</v>
      </c>
      <c r="CS47" s="621"/>
      <c r="CT47" s="621"/>
      <c r="CU47" s="621"/>
      <c r="CV47" s="621"/>
      <c r="CW47" s="621"/>
      <c r="CX47" s="621"/>
      <c r="CY47" s="622"/>
      <c r="CZ47" s="611">
        <v>9</v>
      </c>
      <c r="DA47" s="623"/>
      <c r="DB47" s="623"/>
      <c r="DC47" s="624"/>
      <c r="DD47" s="614">
        <v>123560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5252144</v>
      </c>
      <c r="CS49" s="593"/>
      <c r="CT49" s="593"/>
      <c r="CU49" s="593"/>
      <c r="CV49" s="593"/>
      <c r="CW49" s="593"/>
      <c r="CX49" s="593"/>
      <c r="CY49" s="594"/>
      <c r="CZ49" s="595">
        <v>100</v>
      </c>
      <c r="DA49" s="596"/>
      <c r="DB49" s="596"/>
      <c r="DC49" s="597"/>
      <c r="DD49" s="598">
        <v>3725294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sGf2CyWw+5Ut2w0xfq65Dde7q1tUOQ7BDFEEmag55YFbxx3NpMyLOvwfokW1hWiaIKoxqawpC7y5vkLNL6rVg==" saltValue="JEYG2l8i22YAdMli4ne3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6521</v>
      </c>
      <c r="R7" s="1090"/>
      <c r="S7" s="1090"/>
      <c r="T7" s="1090"/>
      <c r="U7" s="1090"/>
      <c r="V7" s="1090">
        <v>5252</v>
      </c>
      <c r="W7" s="1090"/>
      <c r="X7" s="1090"/>
      <c r="Y7" s="1090"/>
      <c r="Z7" s="1090"/>
      <c r="AA7" s="1090">
        <v>1269</v>
      </c>
      <c r="AB7" s="1090"/>
      <c r="AC7" s="1090"/>
      <c r="AD7" s="1090"/>
      <c r="AE7" s="1091"/>
      <c r="AF7" s="1092">
        <v>1113</v>
      </c>
      <c r="AG7" s="1093"/>
      <c r="AH7" s="1093"/>
      <c r="AI7" s="1093"/>
      <c r="AJ7" s="1094"/>
      <c r="AK7" s="1095">
        <v>583</v>
      </c>
      <c r="AL7" s="1096"/>
      <c r="AM7" s="1096"/>
      <c r="AN7" s="1096"/>
      <c r="AO7" s="1096"/>
      <c r="AP7" s="1096">
        <v>4612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544</v>
      </c>
      <c r="BT7" s="1087"/>
      <c r="BU7" s="1087"/>
      <c r="BV7" s="1087"/>
      <c r="BW7" s="1087"/>
      <c r="BX7" s="1087"/>
      <c r="BY7" s="1087"/>
      <c r="BZ7" s="1087"/>
      <c r="CA7" s="1087"/>
      <c r="CB7" s="1087"/>
      <c r="CC7" s="1087"/>
      <c r="CD7" s="1087"/>
      <c r="CE7" s="1087"/>
      <c r="CF7" s="1087"/>
      <c r="CG7" s="1099"/>
      <c r="CH7" s="1083">
        <v>-5</v>
      </c>
      <c r="CI7" s="1084"/>
      <c r="CJ7" s="1084"/>
      <c r="CK7" s="1084"/>
      <c r="CL7" s="1085"/>
      <c r="CM7" s="1083">
        <v>25</v>
      </c>
      <c r="CN7" s="1084"/>
      <c r="CO7" s="1084"/>
      <c r="CP7" s="1084"/>
      <c r="CQ7" s="1085"/>
      <c r="CR7" s="1083">
        <v>58</v>
      </c>
      <c r="CS7" s="1084"/>
      <c r="CT7" s="1084"/>
      <c r="CU7" s="1084"/>
      <c r="CV7" s="1085"/>
      <c r="CW7" s="1083" t="s">
        <v>545</v>
      </c>
      <c r="CX7" s="1084"/>
      <c r="CY7" s="1084"/>
      <c r="CZ7" s="1084"/>
      <c r="DA7" s="1085"/>
      <c r="DB7" s="1083" t="s">
        <v>545</v>
      </c>
      <c r="DC7" s="1084"/>
      <c r="DD7" s="1084"/>
      <c r="DE7" s="1084"/>
      <c r="DF7" s="1085"/>
      <c r="DG7" s="1083" t="s">
        <v>545</v>
      </c>
      <c r="DH7" s="1084"/>
      <c r="DI7" s="1084"/>
      <c r="DJ7" s="1084"/>
      <c r="DK7" s="1085"/>
      <c r="DL7" s="1083" t="s">
        <v>545</v>
      </c>
      <c r="DM7" s="1084"/>
      <c r="DN7" s="1084"/>
      <c r="DO7" s="1084"/>
      <c r="DP7" s="1085"/>
      <c r="DQ7" s="1083" t="s">
        <v>545</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6521</v>
      </c>
      <c r="R23" s="1048"/>
      <c r="S23" s="1048"/>
      <c r="T23" s="1048"/>
      <c r="U23" s="1048"/>
      <c r="V23" s="1048">
        <v>5252</v>
      </c>
      <c r="W23" s="1048"/>
      <c r="X23" s="1048"/>
      <c r="Y23" s="1048"/>
      <c r="Z23" s="1048"/>
      <c r="AA23" s="1048">
        <v>1269</v>
      </c>
      <c r="AB23" s="1048"/>
      <c r="AC23" s="1048"/>
      <c r="AD23" s="1048"/>
      <c r="AE23" s="1055"/>
      <c r="AF23" s="1056">
        <v>1113</v>
      </c>
      <c r="AG23" s="1048"/>
      <c r="AH23" s="1048"/>
      <c r="AI23" s="1048"/>
      <c r="AJ23" s="1057"/>
      <c r="AK23" s="1058"/>
      <c r="AL23" s="1059"/>
      <c r="AM23" s="1059"/>
      <c r="AN23" s="1059"/>
      <c r="AO23" s="1059"/>
      <c r="AP23" s="1048">
        <v>4612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13</v>
      </c>
      <c r="R28" s="1038"/>
      <c r="S28" s="1038"/>
      <c r="T28" s="1038"/>
      <c r="U28" s="1038"/>
      <c r="V28" s="1038">
        <v>12</v>
      </c>
      <c r="W28" s="1038"/>
      <c r="X28" s="1038"/>
      <c r="Y28" s="1038"/>
      <c r="Z28" s="1038"/>
      <c r="AA28" s="1038">
        <v>1</v>
      </c>
      <c r="AB28" s="1038"/>
      <c r="AC28" s="1038"/>
      <c r="AD28" s="1038"/>
      <c r="AE28" s="1039"/>
      <c r="AF28" s="1040">
        <v>1</v>
      </c>
      <c r="AG28" s="1038"/>
      <c r="AH28" s="1038"/>
      <c r="AI28" s="1038"/>
      <c r="AJ28" s="1041"/>
      <c r="AK28" s="1029">
        <v>12</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772</v>
      </c>
      <c r="R29" s="1026"/>
      <c r="S29" s="1026"/>
      <c r="T29" s="1026"/>
      <c r="U29" s="1026"/>
      <c r="V29" s="1026">
        <v>754</v>
      </c>
      <c r="W29" s="1026"/>
      <c r="X29" s="1026"/>
      <c r="Y29" s="1026"/>
      <c r="Z29" s="1026"/>
      <c r="AA29" s="1026">
        <v>18</v>
      </c>
      <c r="AB29" s="1026"/>
      <c r="AC29" s="1026"/>
      <c r="AD29" s="1026"/>
      <c r="AE29" s="1027"/>
      <c r="AF29" s="1022">
        <v>18</v>
      </c>
      <c r="AG29" s="1023"/>
      <c r="AH29" s="1023"/>
      <c r="AI29" s="1023"/>
      <c r="AJ29" s="1024"/>
      <c r="AK29" s="967">
        <v>130</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64</v>
      </c>
      <c r="R30" s="1026"/>
      <c r="S30" s="1026"/>
      <c r="T30" s="1026"/>
      <c r="U30" s="1026"/>
      <c r="V30" s="1026">
        <v>63</v>
      </c>
      <c r="W30" s="1026"/>
      <c r="X30" s="1026"/>
      <c r="Y30" s="1026"/>
      <c r="Z30" s="1026"/>
      <c r="AA30" s="1026">
        <v>1</v>
      </c>
      <c r="AB30" s="1026"/>
      <c r="AC30" s="1026"/>
      <c r="AD30" s="1026"/>
      <c r="AE30" s="1027"/>
      <c r="AF30" s="1022">
        <v>1</v>
      </c>
      <c r="AG30" s="1023"/>
      <c r="AH30" s="1023"/>
      <c r="AI30" s="1023"/>
      <c r="AJ30" s="1024"/>
      <c r="AK30" s="967">
        <v>24</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191</v>
      </c>
      <c r="R31" s="1026"/>
      <c r="S31" s="1026"/>
      <c r="T31" s="1026"/>
      <c r="U31" s="1026"/>
      <c r="V31" s="1026">
        <v>197</v>
      </c>
      <c r="W31" s="1026"/>
      <c r="X31" s="1026"/>
      <c r="Y31" s="1026"/>
      <c r="Z31" s="1026"/>
      <c r="AA31" s="1026">
        <v>-6</v>
      </c>
      <c r="AB31" s="1026"/>
      <c r="AC31" s="1026"/>
      <c r="AD31" s="1026"/>
      <c r="AE31" s="1027"/>
      <c r="AF31" s="1022">
        <v>27</v>
      </c>
      <c r="AG31" s="1023"/>
      <c r="AH31" s="1023"/>
      <c r="AI31" s="1023"/>
      <c r="AJ31" s="1024"/>
      <c r="AK31" s="967">
        <v>90</v>
      </c>
      <c r="AL31" s="958"/>
      <c r="AM31" s="958"/>
      <c r="AN31" s="958"/>
      <c r="AO31" s="958"/>
      <c r="AP31" s="958">
        <v>613</v>
      </c>
      <c r="AQ31" s="958"/>
      <c r="AR31" s="958"/>
      <c r="AS31" s="958"/>
      <c r="AT31" s="958"/>
      <c r="AU31" s="958">
        <v>455</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f>60+134</f>
        <v>194</v>
      </c>
      <c r="R32" s="1026"/>
      <c r="S32" s="1026"/>
      <c r="T32" s="1026"/>
      <c r="U32" s="1026"/>
      <c r="V32" s="1026">
        <v>201</v>
      </c>
      <c r="W32" s="1026"/>
      <c r="X32" s="1026"/>
      <c r="Y32" s="1026"/>
      <c r="Z32" s="1026"/>
      <c r="AA32" s="1026">
        <v>-7</v>
      </c>
      <c r="AB32" s="1026"/>
      <c r="AC32" s="1026"/>
      <c r="AD32" s="1026"/>
      <c r="AE32" s="1027"/>
      <c r="AF32" s="1022">
        <v>40</v>
      </c>
      <c r="AG32" s="1023"/>
      <c r="AH32" s="1023"/>
      <c r="AI32" s="1023"/>
      <c r="AJ32" s="1024"/>
      <c r="AK32" s="967">
        <v>237</v>
      </c>
      <c r="AL32" s="958"/>
      <c r="AM32" s="958"/>
      <c r="AN32" s="958"/>
      <c r="AO32" s="958"/>
      <c r="AP32" s="958">
        <v>768</v>
      </c>
      <c r="AQ32" s="958"/>
      <c r="AR32" s="958"/>
      <c r="AS32" s="958"/>
      <c r="AT32" s="958"/>
      <c r="AU32" s="958">
        <v>762</v>
      </c>
      <c r="AV32" s="958"/>
      <c r="AW32" s="958"/>
      <c r="AX32" s="958"/>
      <c r="AY32" s="958"/>
      <c r="AZ32" s="1028" t="s">
        <v>545</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87</v>
      </c>
      <c r="AG63" s="946"/>
      <c r="AH63" s="946"/>
      <c r="AI63" s="946"/>
      <c r="AJ63" s="1009"/>
      <c r="AK63" s="1010"/>
      <c r="AL63" s="950"/>
      <c r="AM63" s="950"/>
      <c r="AN63" s="950"/>
      <c r="AO63" s="950"/>
      <c r="AP63" s="946">
        <f>AP31+AP32</f>
        <v>1381</v>
      </c>
      <c r="AQ63" s="946"/>
      <c r="AR63" s="946"/>
      <c r="AS63" s="946"/>
      <c r="AT63" s="946"/>
      <c r="AU63" s="946">
        <f>AU31+AU32</f>
        <v>1217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552</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545</v>
      </c>
      <c r="AL68" s="969"/>
      <c r="AM68" s="969"/>
      <c r="AN68" s="969"/>
      <c r="AO68" s="969"/>
      <c r="AP68" s="969" t="s">
        <v>545</v>
      </c>
      <c r="AQ68" s="969"/>
      <c r="AR68" s="969"/>
      <c r="AS68" s="969"/>
      <c r="AT68" s="969"/>
      <c r="AU68" s="969" t="s">
        <v>545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553</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554</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545</v>
      </c>
      <c r="AL70" s="958"/>
      <c r="AM70" s="958"/>
      <c r="AN70" s="958"/>
      <c r="AO70" s="958"/>
      <c r="AP70" s="958" t="s">
        <v>545</v>
      </c>
      <c r="AQ70" s="958"/>
      <c r="AR70" s="958"/>
      <c r="AS70" s="958"/>
      <c r="AT70" s="958"/>
      <c r="AU70" s="958" t="s">
        <v>545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555</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556</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v>153</v>
      </c>
      <c r="AB72" s="958"/>
      <c r="AC72" s="958"/>
      <c r="AD72" s="958"/>
      <c r="AE72" s="958"/>
      <c r="AF72" s="958">
        <v>153</v>
      </c>
      <c r="AG72" s="958"/>
      <c r="AH72" s="958"/>
      <c r="AI72" s="958"/>
      <c r="AJ72" s="958"/>
      <c r="AK72" s="958">
        <v>257</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557</v>
      </c>
      <c r="C73" s="962"/>
      <c r="D73" s="962"/>
      <c r="E73" s="962"/>
      <c r="F73" s="962"/>
      <c r="G73" s="962"/>
      <c r="H73" s="962"/>
      <c r="I73" s="962"/>
      <c r="J73" s="962"/>
      <c r="K73" s="962"/>
      <c r="L73" s="962"/>
      <c r="M73" s="962"/>
      <c r="N73" s="962"/>
      <c r="O73" s="962"/>
      <c r="P73" s="963"/>
      <c r="Q73" s="964">
        <v>184</v>
      </c>
      <c r="R73" s="958"/>
      <c r="S73" s="958"/>
      <c r="T73" s="958"/>
      <c r="U73" s="958"/>
      <c r="V73" s="958">
        <v>168</v>
      </c>
      <c r="W73" s="958"/>
      <c r="X73" s="958"/>
      <c r="Y73" s="958"/>
      <c r="Z73" s="958"/>
      <c r="AA73" s="958">
        <v>16</v>
      </c>
      <c r="AB73" s="958"/>
      <c r="AC73" s="958"/>
      <c r="AD73" s="958"/>
      <c r="AE73" s="958"/>
      <c r="AF73" s="958">
        <v>16</v>
      </c>
      <c r="AG73" s="958"/>
      <c r="AH73" s="958"/>
      <c r="AI73" s="958"/>
      <c r="AJ73" s="958"/>
      <c r="AK73" s="958">
        <v>23</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558</v>
      </c>
      <c r="C74" s="962"/>
      <c r="D74" s="962"/>
      <c r="E74" s="962"/>
      <c r="F74" s="962"/>
      <c r="G74" s="962"/>
      <c r="H74" s="962"/>
      <c r="I74" s="962"/>
      <c r="J74" s="962"/>
      <c r="K74" s="962"/>
      <c r="L74" s="962"/>
      <c r="M74" s="962"/>
      <c r="N74" s="962"/>
      <c r="O74" s="962"/>
      <c r="P74" s="963"/>
      <c r="Q74" s="964">
        <v>2539</v>
      </c>
      <c r="R74" s="958"/>
      <c r="S74" s="958"/>
      <c r="T74" s="958"/>
      <c r="U74" s="958"/>
      <c r="V74" s="958">
        <v>2376</v>
      </c>
      <c r="W74" s="958"/>
      <c r="X74" s="958"/>
      <c r="Y74" s="958"/>
      <c r="Z74" s="958"/>
      <c r="AA74" s="958">
        <v>163</v>
      </c>
      <c r="AB74" s="958"/>
      <c r="AC74" s="958"/>
      <c r="AD74" s="958"/>
      <c r="AE74" s="958"/>
      <c r="AF74" s="958">
        <v>163</v>
      </c>
      <c r="AG74" s="958"/>
      <c r="AH74" s="958"/>
      <c r="AI74" s="958"/>
      <c r="AJ74" s="958"/>
      <c r="AK74" s="958">
        <v>175</v>
      </c>
      <c r="AL74" s="958"/>
      <c r="AM74" s="958"/>
      <c r="AN74" s="958"/>
      <c r="AO74" s="958"/>
      <c r="AP74" s="958" t="s">
        <v>545</v>
      </c>
      <c r="AQ74" s="958"/>
      <c r="AR74" s="958"/>
      <c r="AS74" s="958"/>
      <c r="AT74" s="958"/>
      <c r="AU74" s="958" t="s">
        <v>545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559</v>
      </c>
      <c r="C75" s="962"/>
      <c r="D75" s="962"/>
      <c r="E75" s="962"/>
      <c r="F75" s="962"/>
      <c r="G75" s="962"/>
      <c r="H75" s="962"/>
      <c r="I75" s="962"/>
      <c r="J75" s="962"/>
      <c r="K75" s="962"/>
      <c r="L75" s="962"/>
      <c r="M75" s="962"/>
      <c r="N75" s="962"/>
      <c r="O75" s="962"/>
      <c r="P75" s="963"/>
      <c r="Q75" s="965">
        <v>335</v>
      </c>
      <c r="R75" s="966"/>
      <c r="S75" s="966"/>
      <c r="T75" s="966"/>
      <c r="U75" s="967"/>
      <c r="V75" s="968">
        <v>181</v>
      </c>
      <c r="W75" s="966"/>
      <c r="X75" s="966"/>
      <c r="Y75" s="966"/>
      <c r="Z75" s="967"/>
      <c r="AA75" s="968">
        <v>154</v>
      </c>
      <c r="AB75" s="966"/>
      <c r="AC75" s="966"/>
      <c r="AD75" s="966"/>
      <c r="AE75" s="967"/>
      <c r="AF75" s="968">
        <v>154</v>
      </c>
      <c r="AG75" s="966"/>
      <c r="AH75" s="966"/>
      <c r="AI75" s="966"/>
      <c r="AJ75" s="967"/>
      <c r="AK75" s="968">
        <v>162</v>
      </c>
      <c r="AL75" s="966"/>
      <c r="AM75" s="966"/>
      <c r="AN75" s="966"/>
      <c r="AO75" s="967"/>
      <c r="AP75" s="958" t="s">
        <v>545</v>
      </c>
      <c r="AQ75" s="958"/>
      <c r="AR75" s="958"/>
      <c r="AS75" s="958"/>
      <c r="AT75" s="958"/>
      <c r="AU75" s="958" t="s">
        <v>545</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560</v>
      </c>
      <c r="C76" s="962"/>
      <c r="D76" s="962"/>
      <c r="E76" s="962"/>
      <c r="F76" s="962"/>
      <c r="G76" s="962"/>
      <c r="H76" s="962"/>
      <c r="I76" s="962"/>
      <c r="J76" s="962"/>
      <c r="K76" s="962"/>
      <c r="L76" s="962"/>
      <c r="M76" s="962"/>
      <c r="N76" s="962"/>
      <c r="O76" s="962"/>
      <c r="P76" s="963"/>
      <c r="Q76" s="965">
        <v>166278</v>
      </c>
      <c r="R76" s="966"/>
      <c r="S76" s="966"/>
      <c r="T76" s="966"/>
      <c r="U76" s="967"/>
      <c r="V76" s="968">
        <v>162373</v>
      </c>
      <c r="W76" s="966"/>
      <c r="X76" s="966"/>
      <c r="Y76" s="966"/>
      <c r="Z76" s="967"/>
      <c r="AA76" s="968">
        <v>3905</v>
      </c>
      <c r="AB76" s="966"/>
      <c r="AC76" s="966"/>
      <c r="AD76" s="966"/>
      <c r="AE76" s="967"/>
      <c r="AF76" s="968">
        <v>3905</v>
      </c>
      <c r="AG76" s="966"/>
      <c r="AH76" s="966"/>
      <c r="AI76" s="966"/>
      <c r="AJ76" s="967"/>
      <c r="AK76" s="968">
        <v>1502</v>
      </c>
      <c r="AL76" s="966"/>
      <c r="AM76" s="966"/>
      <c r="AN76" s="966"/>
      <c r="AO76" s="967"/>
      <c r="AP76" s="958" t="s">
        <v>545</v>
      </c>
      <c r="AQ76" s="958"/>
      <c r="AR76" s="958"/>
      <c r="AS76" s="958"/>
      <c r="AT76" s="958"/>
      <c r="AU76" s="958" t="s">
        <v>545</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AF68+AF69+AF70+AF71+AF72+AF73+AF74+AF75+AF76</f>
        <v>4672</v>
      </c>
      <c r="AG88" s="946"/>
      <c r="AH88" s="946"/>
      <c r="AI88" s="946"/>
      <c r="AJ88" s="946"/>
      <c r="AK88" s="950"/>
      <c r="AL88" s="950"/>
      <c r="AM88" s="950"/>
      <c r="AN88" s="950"/>
      <c r="AO88" s="950"/>
      <c r="AP88" s="946" t="s">
        <v>487</v>
      </c>
      <c r="AQ88" s="946"/>
      <c r="AR88" s="946"/>
      <c r="AS88" s="946"/>
      <c r="AT88" s="946"/>
      <c r="AU88" s="946" t="s">
        <v>487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58</v>
      </c>
      <c r="CS102" s="940"/>
      <c r="CT102" s="940"/>
      <c r="CU102" s="940"/>
      <c r="CV102" s="941"/>
      <c r="CW102" s="939" t="s">
        <v>545</v>
      </c>
      <c r="CX102" s="940"/>
      <c r="CY102" s="940"/>
      <c r="CZ102" s="940"/>
      <c r="DA102" s="941"/>
      <c r="DB102" s="939" t="s">
        <v>545</v>
      </c>
      <c r="DC102" s="940"/>
      <c r="DD102" s="940"/>
      <c r="DE102" s="940"/>
      <c r="DF102" s="941"/>
      <c r="DG102" s="939" t="s">
        <v>545</v>
      </c>
      <c r="DH102" s="940"/>
      <c r="DI102" s="940"/>
      <c r="DJ102" s="940"/>
      <c r="DK102" s="941"/>
      <c r="DL102" s="939" t="s">
        <v>545</v>
      </c>
      <c r="DM102" s="940"/>
      <c r="DN102" s="940"/>
      <c r="DO102" s="940"/>
      <c r="DP102" s="941"/>
      <c r="DQ102" s="939" t="s">
        <v>545</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544730</v>
      </c>
      <c r="AB110" s="876"/>
      <c r="AC110" s="876"/>
      <c r="AD110" s="876"/>
      <c r="AE110" s="877"/>
      <c r="AF110" s="878">
        <v>568078</v>
      </c>
      <c r="AG110" s="876"/>
      <c r="AH110" s="876"/>
      <c r="AI110" s="876"/>
      <c r="AJ110" s="877"/>
      <c r="AK110" s="878">
        <v>564011</v>
      </c>
      <c r="AL110" s="876"/>
      <c r="AM110" s="876"/>
      <c r="AN110" s="876"/>
      <c r="AO110" s="877"/>
      <c r="AP110" s="879">
        <v>23.2</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5567577</v>
      </c>
      <c r="BR110" s="829"/>
      <c r="BS110" s="829"/>
      <c r="BT110" s="829"/>
      <c r="BU110" s="829"/>
      <c r="BV110" s="829">
        <v>5038891</v>
      </c>
      <c r="BW110" s="829"/>
      <c r="BX110" s="829"/>
      <c r="BY110" s="829"/>
      <c r="BZ110" s="829"/>
      <c r="CA110" s="829">
        <v>4611562</v>
      </c>
      <c r="CB110" s="829"/>
      <c r="CC110" s="829"/>
      <c r="CD110" s="829"/>
      <c r="CE110" s="829"/>
      <c r="CF110" s="853">
        <v>189.6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470250</v>
      </c>
      <c r="BR111" s="804"/>
      <c r="BS111" s="804"/>
      <c r="BT111" s="804"/>
      <c r="BU111" s="804"/>
      <c r="BV111" s="804">
        <v>454050</v>
      </c>
      <c r="BW111" s="804"/>
      <c r="BX111" s="804"/>
      <c r="BY111" s="804"/>
      <c r="BZ111" s="804"/>
      <c r="CA111" s="804">
        <v>437850</v>
      </c>
      <c r="CB111" s="804"/>
      <c r="CC111" s="804"/>
      <c r="CD111" s="804"/>
      <c r="CE111" s="804"/>
      <c r="CF111" s="862">
        <v>18</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1640275</v>
      </c>
      <c r="BR112" s="804"/>
      <c r="BS112" s="804"/>
      <c r="BT112" s="804"/>
      <c r="BU112" s="804"/>
      <c r="BV112" s="804">
        <v>1422367</v>
      </c>
      <c r="BW112" s="804"/>
      <c r="BX112" s="804"/>
      <c r="BY112" s="804"/>
      <c r="BZ112" s="804"/>
      <c r="CA112" s="804">
        <v>1217278</v>
      </c>
      <c r="CB112" s="804"/>
      <c r="CC112" s="804"/>
      <c r="CD112" s="804"/>
      <c r="CE112" s="804"/>
      <c r="CF112" s="862">
        <v>50</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254084</v>
      </c>
      <c r="AB113" s="906"/>
      <c r="AC113" s="906"/>
      <c r="AD113" s="906"/>
      <c r="AE113" s="907"/>
      <c r="AF113" s="908">
        <v>230975</v>
      </c>
      <c r="AG113" s="906"/>
      <c r="AH113" s="906"/>
      <c r="AI113" s="906"/>
      <c r="AJ113" s="907"/>
      <c r="AK113" s="908">
        <v>244504</v>
      </c>
      <c r="AL113" s="906"/>
      <c r="AM113" s="906"/>
      <c r="AN113" s="906"/>
      <c r="AO113" s="907"/>
      <c r="AP113" s="909">
        <v>10.1</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v>6996</v>
      </c>
      <c r="CB113" s="804"/>
      <c r="CC113" s="804"/>
      <c r="CD113" s="804"/>
      <c r="CE113" s="804"/>
      <c r="CF113" s="862">
        <v>0.3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6455</v>
      </c>
      <c r="AB114" s="767"/>
      <c r="AC114" s="767"/>
      <c r="AD114" s="767"/>
      <c r="AE114" s="768"/>
      <c r="AF114" s="769">
        <v>6440</v>
      </c>
      <c r="AG114" s="767"/>
      <c r="AH114" s="767"/>
      <c r="AI114" s="767"/>
      <c r="AJ114" s="768"/>
      <c r="AK114" s="769">
        <v>4097</v>
      </c>
      <c r="AL114" s="767"/>
      <c r="AM114" s="767"/>
      <c r="AN114" s="767"/>
      <c r="AO114" s="768"/>
      <c r="AP114" s="811">
        <v>0.2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331441</v>
      </c>
      <c r="BR114" s="804"/>
      <c r="BS114" s="804"/>
      <c r="BT114" s="804"/>
      <c r="BU114" s="804"/>
      <c r="BV114" s="804">
        <v>309524</v>
      </c>
      <c r="BW114" s="804"/>
      <c r="BX114" s="804"/>
      <c r="BY114" s="804"/>
      <c r="BZ114" s="804"/>
      <c r="CA114" s="804">
        <v>291817</v>
      </c>
      <c r="CB114" s="804"/>
      <c r="CC114" s="804"/>
      <c r="CD114" s="804"/>
      <c r="CE114" s="804"/>
      <c r="CF114" s="862">
        <v>12</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12310</v>
      </c>
      <c r="AB115" s="906"/>
      <c r="AC115" s="906"/>
      <c r="AD115" s="906"/>
      <c r="AE115" s="907"/>
      <c r="AF115" s="908">
        <v>10367</v>
      </c>
      <c r="AG115" s="906"/>
      <c r="AH115" s="906"/>
      <c r="AI115" s="906"/>
      <c r="AJ115" s="907"/>
      <c r="AK115" s="908">
        <v>10429</v>
      </c>
      <c r="AL115" s="906"/>
      <c r="AM115" s="906"/>
      <c r="AN115" s="906"/>
      <c r="AO115" s="907"/>
      <c r="AP115" s="909">
        <v>0.4</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132</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817579</v>
      </c>
      <c r="AB117" s="890"/>
      <c r="AC117" s="890"/>
      <c r="AD117" s="890"/>
      <c r="AE117" s="891"/>
      <c r="AF117" s="892">
        <v>815860</v>
      </c>
      <c r="AG117" s="890"/>
      <c r="AH117" s="890"/>
      <c r="AI117" s="890"/>
      <c r="AJ117" s="891"/>
      <c r="AK117" s="892">
        <v>823173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8009543</v>
      </c>
      <c r="BR119" s="832"/>
      <c r="BS119" s="832"/>
      <c r="BT119" s="832"/>
      <c r="BU119" s="832"/>
      <c r="BV119" s="832">
        <v>7224832</v>
      </c>
      <c r="BW119" s="832"/>
      <c r="BX119" s="832"/>
      <c r="BY119" s="832"/>
      <c r="BZ119" s="832"/>
      <c r="CA119" s="832">
        <v>6565503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470250</v>
      </c>
      <c r="DH119" s="751"/>
      <c r="DI119" s="751"/>
      <c r="DJ119" s="751"/>
      <c r="DK119" s="752"/>
      <c r="DL119" s="753">
        <v>454050</v>
      </c>
      <c r="DM119" s="751"/>
      <c r="DN119" s="751"/>
      <c r="DO119" s="751"/>
      <c r="DP119" s="752"/>
      <c r="DQ119" s="753">
        <v>437850</v>
      </c>
      <c r="DR119" s="751"/>
      <c r="DS119" s="751"/>
      <c r="DT119" s="751"/>
      <c r="DU119" s="752"/>
      <c r="DV119" s="835">
        <v>18</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1812639</v>
      </c>
      <c r="BR120" s="829"/>
      <c r="BS120" s="829"/>
      <c r="BT120" s="829"/>
      <c r="BU120" s="829"/>
      <c r="BV120" s="829">
        <v>2032692</v>
      </c>
      <c r="BW120" s="829"/>
      <c r="BX120" s="829"/>
      <c r="BY120" s="829"/>
      <c r="BZ120" s="829"/>
      <c r="CA120" s="829">
        <v>1564022</v>
      </c>
      <c r="CB120" s="829"/>
      <c r="CC120" s="829"/>
      <c r="CD120" s="829"/>
      <c r="CE120" s="829"/>
      <c r="CF120" s="853">
        <v>64.3</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912033</v>
      </c>
      <c r="DM120" s="829"/>
      <c r="DN120" s="829"/>
      <c r="DO120" s="829"/>
      <c r="DP120" s="829"/>
      <c r="DQ120" s="829">
        <v>762444</v>
      </c>
      <c r="DR120" s="829"/>
      <c r="DS120" s="829"/>
      <c r="DT120" s="829"/>
      <c r="DU120" s="829"/>
      <c r="DV120" s="830">
        <v>31.3</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102515</v>
      </c>
      <c r="BR121" s="804"/>
      <c r="BS121" s="804"/>
      <c r="BT121" s="804"/>
      <c r="BU121" s="804"/>
      <c r="BV121" s="804">
        <v>131220</v>
      </c>
      <c r="BW121" s="804"/>
      <c r="BX121" s="804"/>
      <c r="BY121" s="804"/>
      <c r="BZ121" s="804"/>
      <c r="CA121" s="804">
        <v>136609</v>
      </c>
      <c r="CB121" s="804"/>
      <c r="CC121" s="804"/>
      <c r="CD121" s="804"/>
      <c r="CE121" s="804"/>
      <c r="CF121" s="862">
        <v>5.6</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510334</v>
      </c>
      <c r="DM121" s="804"/>
      <c r="DN121" s="804"/>
      <c r="DO121" s="804"/>
      <c r="DP121" s="804"/>
      <c r="DQ121" s="804">
        <v>454834</v>
      </c>
      <c r="DR121" s="804"/>
      <c r="DS121" s="804"/>
      <c r="DT121" s="804"/>
      <c r="DU121" s="804"/>
      <c r="DV121" s="781">
        <v>18.7</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4457551</v>
      </c>
      <c r="BR122" s="832"/>
      <c r="BS122" s="832"/>
      <c r="BT122" s="832"/>
      <c r="BU122" s="832"/>
      <c r="BV122" s="832">
        <v>4096471</v>
      </c>
      <c r="BW122" s="832"/>
      <c r="BX122" s="832"/>
      <c r="BY122" s="832"/>
      <c r="BZ122" s="832"/>
      <c r="CA122" s="832">
        <v>3794489</v>
      </c>
      <c r="CB122" s="832"/>
      <c r="CC122" s="832"/>
      <c r="CD122" s="832"/>
      <c r="CE122" s="832"/>
      <c r="CF122" s="833">
        <v>156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6372705</v>
      </c>
      <c r="BR123" s="820"/>
      <c r="BS123" s="820"/>
      <c r="BT123" s="820"/>
      <c r="BU123" s="820"/>
      <c r="BV123" s="820">
        <v>6260383</v>
      </c>
      <c r="BW123" s="820"/>
      <c r="BX123" s="820"/>
      <c r="BY123" s="820"/>
      <c r="BZ123" s="820"/>
      <c r="CA123" s="820">
        <v>5495120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70</v>
      </c>
      <c r="BR124" s="818"/>
      <c r="BS124" s="818"/>
      <c r="BT124" s="818"/>
      <c r="BU124" s="818"/>
      <c r="BV124" s="818">
        <v>40.799999999999997</v>
      </c>
      <c r="BW124" s="818"/>
      <c r="BX124" s="818"/>
      <c r="BY124" s="818"/>
      <c r="BZ124" s="818"/>
      <c r="CA124" s="818">
        <v>44</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1640275</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12310</v>
      </c>
      <c r="AB126" s="767"/>
      <c r="AC126" s="767"/>
      <c r="AD126" s="767"/>
      <c r="AE126" s="768"/>
      <c r="AF126" s="769">
        <v>10367</v>
      </c>
      <c r="AG126" s="767"/>
      <c r="AH126" s="767"/>
      <c r="AI126" s="767"/>
      <c r="AJ126" s="768"/>
      <c r="AK126" s="769">
        <v>10429</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1207</v>
      </c>
      <c r="AB128" s="788"/>
      <c r="AC128" s="788"/>
      <c r="AD128" s="788"/>
      <c r="AE128" s="789"/>
      <c r="AF128" s="790">
        <v>832</v>
      </c>
      <c r="AG128" s="788"/>
      <c r="AH128" s="788"/>
      <c r="AI128" s="788"/>
      <c r="AJ128" s="789"/>
      <c r="AK128" s="790">
        <v>2250</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2807231</v>
      </c>
      <c r="AB129" s="767"/>
      <c r="AC129" s="767"/>
      <c r="AD129" s="767"/>
      <c r="AE129" s="768"/>
      <c r="AF129" s="769">
        <v>2870579</v>
      </c>
      <c r="AG129" s="767"/>
      <c r="AH129" s="767"/>
      <c r="AI129" s="767"/>
      <c r="AJ129" s="768"/>
      <c r="AK129" s="769">
        <v>2937908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471591</v>
      </c>
      <c r="AB130" s="767"/>
      <c r="AC130" s="767"/>
      <c r="AD130" s="767"/>
      <c r="AE130" s="768"/>
      <c r="AF130" s="769">
        <v>510831</v>
      </c>
      <c r="AG130" s="767"/>
      <c r="AH130" s="767"/>
      <c r="AI130" s="767"/>
      <c r="AJ130" s="768"/>
      <c r="AK130" s="769">
        <v>505588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2335640</v>
      </c>
      <c r="AB131" s="751"/>
      <c r="AC131" s="751"/>
      <c r="AD131" s="751"/>
      <c r="AE131" s="752"/>
      <c r="AF131" s="753">
        <v>2359748</v>
      </c>
      <c r="AG131" s="751"/>
      <c r="AH131" s="751"/>
      <c r="AI131" s="751"/>
      <c r="AJ131" s="752"/>
      <c r="AK131" s="753">
        <v>2432320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44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14.76173554</v>
      </c>
      <c r="AB132" s="732"/>
      <c r="AC132" s="732"/>
      <c r="AD132" s="732"/>
      <c r="AE132" s="733"/>
      <c r="AF132" s="734">
        <v>12.89107989</v>
      </c>
      <c r="AG132" s="732"/>
      <c r="AH132" s="732"/>
      <c r="AI132" s="732"/>
      <c r="AJ132" s="733"/>
      <c r="AK132" s="734">
        <v>12.964371460000001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12.8</v>
      </c>
      <c r="AB133" s="711"/>
      <c r="AC133" s="711"/>
      <c r="AD133" s="711"/>
      <c r="AE133" s="712"/>
      <c r="AF133" s="710">
        <v>13.4</v>
      </c>
      <c r="AG133" s="711"/>
      <c r="AH133" s="711"/>
      <c r="AI133" s="711"/>
      <c r="AJ133" s="712"/>
      <c r="AK133" s="710">
        <v>13.5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7thdxVMxiArlruX1zH23NZ9/kkESwHLYsMXykuhNdS+TsSv7HASo9cFpjOo8lO8Mv7Ui91GxWBjIQCJJnTpwQ==" saltValue="wwtQUhgEcgT6nyGgcc1y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xbT8OSDzvynKlNxqme9GMC1gGXxJ2CaxRbc8Mf5q0kEdqBxM9CPxJWWyaNah6xj1Vb30BbZ0sLz1C823jZHKQ==" saltValue="8Zedk5L0NHpdkpVhyigp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V2ckYnAxcfm6f5C2lTGOCQTgcTsbNh+Sz6d1uz0F7rc+eNQeUhPaLgLB4+ZjZIglckEEuz4YikbyrGiJYLDWg==" saltValue="X1H9mHF0Rb+C9zfkJ/3w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1035535</v>
      </c>
      <c r="AP9" s="262">
        <v>268970</v>
      </c>
      <c r="AQ9" s="263">
        <v>239935</v>
      </c>
      <c r="AR9" s="264">
        <v>12.1</v>
      </c>
    </row>
    <row r="10" spans="1:46" ht="13.5" customHeight="1" x14ac:dyDescent="0.15">
      <c r="A10" s="247"/>
      <c r="AK10" s="1117" t="s">
        <v>484</v>
      </c>
      <c r="AL10" s="1118"/>
      <c r="AM10" s="1118"/>
      <c r="AN10" s="1119"/>
      <c r="AO10" s="265">
        <v>70959</v>
      </c>
      <c r="AP10" s="265">
        <v>18431</v>
      </c>
      <c r="AQ10" s="266">
        <v>33021</v>
      </c>
      <c r="AR10" s="267">
        <v>-44.2</v>
      </c>
    </row>
    <row r="11" spans="1:46" ht="13.5" customHeight="1" x14ac:dyDescent="0.15">
      <c r="A11" s="247"/>
      <c r="AK11" s="1117" t="s">
        <v>485</v>
      </c>
      <c r="AL11" s="1118"/>
      <c r="AM11" s="1118"/>
      <c r="AN11" s="1119"/>
      <c r="AO11" s="265">
        <v>3829</v>
      </c>
      <c r="AP11" s="265">
        <v>995</v>
      </c>
      <c r="AQ11" s="266">
        <v>2306</v>
      </c>
      <c r="AR11" s="267">
        <v>-56.9</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v>53282</v>
      </c>
      <c r="AP13" s="265">
        <v>13839</v>
      </c>
      <c r="AQ13" s="266">
        <v>7428</v>
      </c>
      <c r="AR13" s="267">
        <v>86.3</v>
      </c>
    </row>
    <row r="14" spans="1:46" ht="13.5" customHeight="1" x14ac:dyDescent="0.15">
      <c r="A14" s="247"/>
      <c r="AK14" s="1117" t="s">
        <v>489</v>
      </c>
      <c r="AL14" s="1118"/>
      <c r="AM14" s="1118"/>
      <c r="AN14" s="1119"/>
      <c r="AO14" s="265">
        <v>24666</v>
      </c>
      <c r="AP14" s="265">
        <v>6407</v>
      </c>
      <c r="AQ14" s="266">
        <v>4299</v>
      </c>
      <c r="AR14" s="267">
        <v>49</v>
      </c>
    </row>
    <row r="15" spans="1:46" ht="13.5" customHeight="1" x14ac:dyDescent="0.15">
      <c r="A15" s="247"/>
      <c r="AK15" s="1120" t="s">
        <v>490</v>
      </c>
      <c r="AL15" s="1121"/>
      <c r="AM15" s="1121"/>
      <c r="AN15" s="1122"/>
      <c r="AO15" s="265">
        <v>-61718</v>
      </c>
      <c r="AP15" s="265">
        <v>-16031</v>
      </c>
      <c r="AQ15" s="266">
        <v>-13612</v>
      </c>
      <c r="AR15" s="267">
        <v>17.8</v>
      </c>
    </row>
    <row r="16" spans="1:46" x14ac:dyDescent="0.15">
      <c r="A16" s="247"/>
      <c r="AK16" s="1120" t="s">
        <v>178</v>
      </c>
      <c r="AL16" s="1121"/>
      <c r="AM16" s="1121"/>
      <c r="AN16" s="1122"/>
      <c r="AO16" s="265">
        <v>1126553</v>
      </c>
      <c r="AP16" s="265">
        <v>292611</v>
      </c>
      <c r="AQ16" s="266">
        <v>273378</v>
      </c>
      <c r="AR16" s="267">
        <v>7</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23.9</v>
      </c>
      <c r="AP21" s="278">
        <v>21.68</v>
      </c>
      <c r="AQ21" s="279">
        <v>2.2200000000000002</v>
      </c>
      <c r="AS21" s="280"/>
      <c r="AT21" s="276"/>
    </row>
    <row r="22" spans="1:46" s="248" customFormat="1" x14ac:dyDescent="0.15">
      <c r="A22" s="276"/>
      <c r="AK22" s="1123" t="s">
        <v>496</v>
      </c>
      <c r="AL22" s="1124"/>
      <c r="AM22" s="1124"/>
      <c r="AN22" s="1125"/>
      <c r="AO22" s="281">
        <v>101.3</v>
      </c>
      <c r="AP22" s="282">
        <v>95.1</v>
      </c>
      <c r="AQ22" s="283">
        <v>6.2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564011</v>
      </c>
      <c r="AP32" s="291">
        <v>146496</v>
      </c>
      <c r="AQ32" s="292">
        <v>143519</v>
      </c>
      <c r="AR32" s="293">
        <v>2.1</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t="s">
        <v>487</v>
      </c>
      <c r="AR34" s="293" t="s">
        <v>487</v>
      </c>
    </row>
    <row r="35" spans="1:46" ht="27" customHeight="1" x14ac:dyDescent="0.15">
      <c r="A35" s="247"/>
      <c r="AK35" s="1107" t="s">
        <v>503</v>
      </c>
      <c r="AL35" s="1108"/>
      <c r="AM35" s="1108"/>
      <c r="AN35" s="1109"/>
      <c r="AO35" s="291">
        <v>244504</v>
      </c>
      <c r="AP35" s="291">
        <v>63508</v>
      </c>
      <c r="AQ35" s="292">
        <v>32537</v>
      </c>
      <c r="AR35" s="293">
        <v>95.2</v>
      </c>
    </row>
    <row r="36" spans="1:46" ht="27" customHeight="1" x14ac:dyDescent="0.15">
      <c r="A36" s="247"/>
      <c r="AK36" s="1107" t="s">
        <v>504</v>
      </c>
      <c r="AL36" s="1108"/>
      <c r="AM36" s="1108"/>
      <c r="AN36" s="1109"/>
      <c r="AO36" s="291">
        <v>4097</v>
      </c>
      <c r="AP36" s="291">
        <v>1064</v>
      </c>
      <c r="AQ36" s="292">
        <v>3256</v>
      </c>
      <c r="AR36" s="293">
        <v>-67.3</v>
      </c>
    </row>
    <row r="37" spans="1:46" ht="13.5" customHeight="1" x14ac:dyDescent="0.15">
      <c r="A37" s="247"/>
      <c r="AK37" s="1107" t="s">
        <v>505</v>
      </c>
      <c r="AL37" s="1108"/>
      <c r="AM37" s="1108"/>
      <c r="AN37" s="1109"/>
      <c r="AO37" s="291">
        <v>10429</v>
      </c>
      <c r="AP37" s="291">
        <v>2709</v>
      </c>
      <c r="AQ37" s="292">
        <v>244</v>
      </c>
      <c r="AR37" s="293">
        <v>1010.2</v>
      </c>
    </row>
    <row r="38" spans="1:46" ht="27" customHeight="1" x14ac:dyDescent="0.15">
      <c r="A38" s="247"/>
      <c r="AK38" s="1110" t="s">
        <v>506</v>
      </c>
      <c r="AL38" s="1111"/>
      <c r="AM38" s="1111"/>
      <c r="AN38" s="1112"/>
      <c r="AO38" s="294">
        <v>132</v>
      </c>
      <c r="AP38" s="294">
        <v>34</v>
      </c>
      <c r="AQ38" s="295">
        <v>45</v>
      </c>
      <c r="AR38" s="283">
        <v>-24.4</v>
      </c>
      <c r="AS38" s="290"/>
    </row>
    <row r="39" spans="1:46" x14ac:dyDescent="0.15">
      <c r="A39" s="247"/>
      <c r="AK39" s="1110" t="s">
        <v>507</v>
      </c>
      <c r="AL39" s="1111"/>
      <c r="AM39" s="1111"/>
      <c r="AN39" s="1112"/>
      <c r="AO39" s="291">
        <v>-2250</v>
      </c>
      <c r="AP39" s="291">
        <v>-584</v>
      </c>
      <c r="AQ39" s="292">
        <v>-3310</v>
      </c>
      <c r="AR39" s="293">
        <v>-82.4</v>
      </c>
      <c r="AS39" s="290"/>
    </row>
    <row r="40" spans="1:46" ht="27" customHeight="1" x14ac:dyDescent="0.15">
      <c r="A40" s="247"/>
      <c r="AK40" s="1107" t="s">
        <v>508</v>
      </c>
      <c r="AL40" s="1108"/>
      <c r="AM40" s="1108"/>
      <c r="AN40" s="1109"/>
      <c r="AO40" s="291">
        <v>-505588</v>
      </c>
      <c r="AP40" s="291">
        <v>-131322</v>
      </c>
      <c r="AQ40" s="292">
        <v>-131495</v>
      </c>
      <c r="AR40" s="293">
        <v>-0.1</v>
      </c>
      <c r="AS40" s="290"/>
    </row>
    <row r="41" spans="1:46" x14ac:dyDescent="0.15">
      <c r="A41" s="247"/>
      <c r="AK41" s="1113" t="s">
        <v>288</v>
      </c>
      <c r="AL41" s="1114"/>
      <c r="AM41" s="1114"/>
      <c r="AN41" s="1115"/>
      <c r="AO41" s="291">
        <v>315335</v>
      </c>
      <c r="AP41" s="291">
        <v>81905</v>
      </c>
      <c r="AQ41" s="292">
        <v>44796</v>
      </c>
      <c r="AR41" s="293">
        <v>82.8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848290</v>
      </c>
      <c r="AN51" s="313">
        <v>196227</v>
      </c>
      <c r="AO51" s="314">
        <v>25.5</v>
      </c>
      <c r="AP51" s="315">
        <v>263613</v>
      </c>
      <c r="AQ51" s="316">
        <v>-0.2</v>
      </c>
      <c r="AR51" s="317">
        <v>25.7</v>
      </c>
    </row>
    <row r="52" spans="1:44" x14ac:dyDescent="0.15">
      <c r="A52" s="247"/>
      <c r="AK52" s="318"/>
      <c r="AL52" s="319" t="s">
        <v>518</v>
      </c>
      <c r="AM52" s="320">
        <v>603578</v>
      </c>
      <c r="AN52" s="321">
        <v>139620</v>
      </c>
      <c r="AO52" s="322">
        <v>49</v>
      </c>
      <c r="AP52" s="323">
        <v>128823</v>
      </c>
      <c r="AQ52" s="324">
        <v>-3.8</v>
      </c>
      <c r="AR52" s="325">
        <v>52.8</v>
      </c>
    </row>
    <row r="53" spans="1:44" x14ac:dyDescent="0.15">
      <c r="A53" s="247"/>
      <c r="AK53" s="303" t="s">
        <v>519</v>
      </c>
      <c r="AL53" s="304"/>
      <c r="AM53" s="312">
        <v>540167</v>
      </c>
      <c r="AN53" s="313">
        <v>129041</v>
      </c>
      <c r="AO53" s="314">
        <v>-34.200000000000003</v>
      </c>
      <c r="AP53" s="315">
        <v>330026</v>
      </c>
      <c r="AQ53" s="316">
        <v>25.2</v>
      </c>
      <c r="AR53" s="317">
        <v>-59.4</v>
      </c>
    </row>
    <row r="54" spans="1:44" x14ac:dyDescent="0.15">
      <c r="A54" s="247"/>
      <c r="AK54" s="318"/>
      <c r="AL54" s="319" t="s">
        <v>518</v>
      </c>
      <c r="AM54" s="320">
        <v>435605</v>
      </c>
      <c r="AN54" s="321">
        <v>104062</v>
      </c>
      <c r="AO54" s="322">
        <v>-25.5</v>
      </c>
      <c r="AP54" s="323">
        <v>141075</v>
      </c>
      <c r="AQ54" s="324">
        <v>9.5</v>
      </c>
      <c r="AR54" s="325">
        <v>-35</v>
      </c>
    </row>
    <row r="55" spans="1:44" x14ac:dyDescent="0.15">
      <c r="A55" s="247"/>
      <c r="AK55" s="303" t="s">
        <v>520</v>
      </c>
      <c r="AL55" s="304"/>
      <c r="AM55" s="312">
        <v>404262</v>
      </c>
      <c r="AN55" s="313">
        <v>99303</v>
      </c>
      <c r="AO55" s="314">
        <v>-23</v>
      </c>
      <c r="AP55" s="315">
        <v>278179</v>
      </c>
      <c r="AQ55" s="316">
        <v>-15.7</v>
      </c>
      <c r="AR55" s="317">
        <v>-7.3</v>
      </c>
    </row>
    <row r="56" spans="1:44" x14ac:dyDescent="0.15">
      <c r="A56" s="247"/>
      <c r="AK56" s="318"/>
      <c r="AL56" s="319" t="s">
        <v>518</v>
      </c>
      <c r="AM56" s="320">
        <v>254694</v>
      </c>
      <c r="AN56" s="321">
        <v>62563</v>
      </c>
      <c r="AO56" s="322">
        <v>-39.9</v>
      </c>
      <c r="AP56" s="323">
        <v>122182</v>
      </c>
      <c r="AQ56" s="324">
        <v>-13.4</v>
      </c>
      <c r="AR56" s="325">
        <v>-26.5</v>
      </c>
    </row>
    <row r="57" spans="1:44" x14ac:dyDescent="0.15">
      <c r="A57" s="247"/>
      <c r="AK57" s="303" t="s">
        <v>521</v>
      </c>
      <c r="AL57" s="304"/>
      <c r="AM57" s="312">
        <v>457325</v>
      </c>
      <c r="AN57" s="313">
        <v>114388</v>
      </c>
      <c r="AO57" s="314">
        <v>15.2</v>
      </c>
      <c r="AP57" s="315">
        <v>283153</v>
      </c>
      <c r="AQ57" s="316">
        <v>1.8</v>
      </c>
      <c r="AR57" s="317">
        <v>13.4</v>
      </c>
    </row>
    <row r="58" spans="1:44" x14ac:dyDescent="0.15">
      <c r="A58" s="247"/>
      <c r="AK58" s="318"/>
      <c r="AL58" s="319" t="s">
        <v>518</v>
      </c>
      <c r="AM58" s="320">
        <v>305411</v>
      </c>
      <c r="AN58" s="321">
        <v>76391</v>
      </c>
      <c r="AO58" s="322">
        <v>22.1</v>
      </c>
      <c r="AP58" s="323">
        <v>127593</v>
      </c>
      <c r="AQ58" s="324">
        <v>4.4000000000000004</v>
      </c>
      <c r="AR58" s="325">
        <v>17.7</v>
      </c>
    </row>
    <row r="59" spans="1:44" x14ac:dyDescent="0.15">
      <c r="A59" s="247"/>
      <c r="AK59" s="303" t="s">
        <v>522</v>
      </c>
      <c r="AL59" s="304"/>
      <c r="AM59" s="312">
        <v>373072</v>
      </c>
      <c r="AN59" s="313">
        <v>96902</v>
      </c>
      <c r="AO59" s="314">
        <v>-15.3</v>
      </c>
      <c r="AP59" s="315">
        <v>262169</v>
      </c>
      <c r="AQ59" s="316">
        <v>-7.4</v>
      </c>
      <c r="AR59" s="317">
        <v>-7.9</v>
      </c>
    </row>
    <row r="60" spans="1:44" x14ac:dyDescent="0.15">
      <c r="A60" s="247"/>
      <c r="AK60" s="318"/>
      <c r="AL60" s="319" t="s">
        <v>518</v>
      </c>
      <c r="AM60" s="320">
        <v>242224</v>
      </c>
      <c r="AN60" s="321">
        <v>62915</v>
      </c>
      <c r="AO60" s="322">
        <v>-17.600000000000001</v>
      </c>
      <c r="AP60" s="323">
        <v>152658</v>
      </c>
      <c r="AQ60" s="324">
        <v>19.600000000000001</v>
      </c>
      <c r="AR60" s="325">
        <v>-37.200000000000003</v>
      </c>
    </row>
    <row r="61" spans="1:44" x14ac:dyDescent="0.15">
      <c r="A61" s="247"/>
      <c r="AK61" s="303" t="s">
        <v>523</v>
      </c>
      <c r="AL61" s="326"/>
      <c r="AM61" s="312">
        <v>524623</v>
      </c>
      <c r="AN61" s="313">
        <v>127172</v>
      </c>
      <c r="AO61" s="314">
        <v>-6.4</v>
      </c>
      <c r="AP61" s="315">
        <v>283428</v>
      </c>
      <c r="AQ61" s="327">
        <v>0.7</v>
      </c>
      <c r="AR61" s="317">
        <v>-7.1</v>
      </c>
    </row>
    <row r="62" spans="1:44" x14ac:dyDescent="0.15">
      <c r="A62" s="247"/>
      <c r="AK62" s="318"/>
      <c r="AL62" s="319" t="s">
        <v>518</v>
      </c>
      <c r="AM62" s="320">
        <v>368302</v>
      </c>
      <c r="AN62" s="321">
        <v>89110</v>
      </c>
      <c r="AO62" s="322">
        <v>-2.4</v>
      </c>
      <c r="AP62" s="323">
        <v>134466</v>
      </c>
      <c r="AQ62" s="324">
        <v>3.3</v>
      </c>
      <c r="AR62" s="325">
        <v>-5.7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JH9qm9ku2EHMCA7JgiERgXeu6jF5JDCFtGxfonp9HvgYtvL0zF3dRFD9GI6k6IyINU6tkGmnpb+W2eh4+M7K9g==" saltValue="/GCrLeJeGBHKqPwbIxVI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Cnj++esgSWuSVs/yKhQxi5ihH8sbL9FRf3aZsPvsT7DK4Fv/iqB36UiEo9MxS8pZa4k12jcMLR1e7cUx3mgCTA==" saltValue="rj5r3Z6wmEPV1PBR0J0a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T7RtS6yr6USFl5o2F5JKFOyY29rrQJ+0Cz8JR75pVFmNPUZ8v5jsysiHgB7RMxWwzci1jVlKSeNr5rvKLr4yAw==" saltValue="xEBH4yVeHiMTmz0FGD2R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33.130000000000003</v>
      </c>
      <c r="G47" s="12">
        <v>33.909999999999997</v>
      </c>
      <c r="H47" s="12">
        <v>34.880000000000003</v>
      </c>
      <c r="I47" s="12">
        <v>38.64</v>
      </c>
      <c r="J47" s="13">
        <v>27.9</v>
      </c>
    </row>
    <row r="48" spans="2:10" ht="57.75" customHeight="1" x14ac:dyDescent="0.15">
      <c r="B48" s="14"/>
      <c r="C48" s="1128" t="s">
        <v>4</v>
      </c>
      <c r="D48" s="1128"/>
      <c r="E48" s="1129"/>
      <c r="F48" s="15">
        <v>16.18</v>
      </c>
      <c r="G48" s="16">
        <v>19.829999999999998</v>
      </c>
      <c r="H48" s="16">
        <v>19.61</v>
      </c>
      <c r="I48" s="16">
        <v>11.94</v>
      </c>
      <c r="J48" s="17">
        <v>37.869999999999997</v>
      </c>
    </row>
    <row r="49" spans="2:10" ht="57.75" customHeight="1" thickBot="1" x14ac:dyDescent="0.2">
      <c r="B49" s="18"/>
      <c r="C49" s="1130" t="s">
        <v>5</v>
      </c>
      <c r="D49" s="1130"/>
      <c r="E49" s="1131"/>
      <c r="F49" s="19">
        <v>5.6</v>
      </c>
      <c r="G49" s="20">
        <v>8.5</v>
      </c>
      <c r="H49" s="20" t="s">
        <v>530</v>
      </c>
      <c r="I49" s="20">
        <v>3.67</v>
      </c>
      <c r="J49" s="21">
        <v>21.73</v>
      </c>
    </row>
    <row r="50" spans="2:10" x14ac:dyDescent="0.15"/>
  </sheetData>
  <sheetProtection algorithmName="SHA-512" hashValue="Xjp3QCVds5jfmL7TsLcgLl3JAhP9Rw6Hyk3Aw6QYaeV3GriE4fbmyLF0kCLuhiw0ayK7m/naGHnezWGo8t8VTQ==" saltValue="uv6UGi5fzKh5yuPTyda2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2026-03-17T05:44:07Z</cp:lastPrinted>
  <dcterms:created xsi:type="dcterms:W3CDTF">2026-02-26T09:26:37Z</dcterms:created>
  <dcterms:modified xsi:type="dcterms:W3CDTF">2026-03-17T05:45:40Z</dcterms:modified>
  <cp:category/>
</cp:coreProperties>
</file>