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78AB25D7-C209-42F3-B2DA-E20ADEA16D2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s="1"/>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<sst xmlns="http://schemas.openxmlformats.org/spreadsheetml/2006/main" count="1122" uniqueCount="561">
  <si>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</si>
  <si>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</si>
  <si>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</si>
  <si>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</si>
  <si>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</si>
  <si>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</si>
  <si>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</si>
  <si>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</si>
  <si>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</si>
  <si>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</si>
  <si>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</si>
  <si>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</si>
  <si>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</si>
  <si>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</si>
  <si>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</si>
  <si>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</si>
  <si>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</si>
  <si>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</si>
  <si>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</si>
  <si>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</si>
  <si>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</si>
  <si>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</si>
  <si>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</si>
  <si>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</si>
  <si>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</si>
  <si>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</si>
  <si>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</si>
  <si>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</si>
  <si>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</si>
  <si>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</si>
  <si>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</si>
  <si>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</si>
  <si>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</si>
  <si>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</si>
  <si>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</si>
  <si>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</si>
  <si>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</si>
  <si>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</si>
  <si>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</si>
  <si>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</si>
  <si>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</si>
  <si>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</si>
  <si>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</si>
  <si>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</si>
  <si>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</si>
  <si>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</si>
  <si>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</si>
  <si>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</si>
  <si>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</si>
  <si>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</si>
  <si>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</si>
  <si>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</si>
  <si>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</si>
  <si>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</si>
  <si>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</si>
  <si>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</si>
  <si>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</si>
  <si>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</si>
  <si>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</si>
  <si>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</si>
  <si>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</si>
  <si>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</si>
  <si>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</si>
  <si>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</si>
  <si>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</si>
  <si>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</si>
  <si>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</si>
  <si>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</si>
  <si>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</si>
  <si>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</si>
  <si>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</si>
  <si>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</si>
  <si>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</si>
  <si>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</si>
  <si>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</si>
  <si>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</si>
  <si>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</si>
  <si>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</si>
  <si>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</si>
  <si>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</si>
  <si>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</si>
  <si>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</si>
  <si>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</si>
  <si>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</si>
  <si>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</si>
  <si>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</si>
  <si>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</si>
  <si>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</si>
  <si>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</si>
  <si>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</si>
  <si>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</si>
  <si>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</si>
  <si>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</si>
  <si>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</si>
  <si>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大蔵村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</si>
  <si>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</si>
  <si>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</si>
  <si>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</si>
  <si>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</si>
  <si>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</si>
  <si>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</si>
  <si>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</si>
  <si>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</si>
  <si>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</si>
  <si>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</si>
  <si>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</si>
  <si>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</si>
  <si>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</si>
  <si>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</si>
  <si>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</si>
  <si>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</si>
  <si>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</si>
  <si>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</si>
  <si>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</si>
  <si>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</si>
  <si>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</si>
  <si>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</si>
  <si>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</si>
  <si>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</si>
  <si>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</si>
  <si>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</si>
  <si>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</si>
  <si>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</si>
  <si>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</si>
  <si>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</si>
  <si>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</si>
  <si>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</si>
  <si>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</si>
  <si>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</si>
  <si>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</si>
  <si>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</si>
  <si>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</si>
  <si>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</si>
  <si>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</si>
  <si>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</si>
  <si>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</si>
  <si>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</si>
  <si>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</si>
  <si>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</si>
  <si>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</si>
  <si>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</si>
  <si>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</si>
  <si>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</si>
  <si>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</si>
  <si>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</si>
  <si>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</si>
  <si>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</si>
  <si>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</si>
  <si>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</si>
  <si>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</si>
  <si>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</si>
  <si>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</si>
  <si>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</si>
  <si>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</si>
  <si>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</si>
  <si>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</si>
  <si>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</si>
  <si>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</si>
  <si>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</si>
  <si>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</si>
  <si>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</si>
  <si>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</si>
  <si>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</si>
  <si>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</si>
  <si>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</si>
  <si>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</si>
  <si>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</si>
  <si>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</si>
  <si>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</si>
  <si>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</si>
  <si>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</si>
  <si>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</si>
  <si>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</si>
  <si>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</si>
  <si>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</si>
  <si>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</si>
  <si>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</si>
  <si>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</si>
  <si>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</si>
  <si>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</si>
  <si>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</si>
  <si>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</si>
  <si>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</si>
  <si>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</si>
  <si>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</si>
  <si>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</si>
  <si>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</si>
  <si>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</si>
  <si>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</si>
  <si>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</si>
  <si>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</si>
  <si>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</si>
  <si>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</si>
  <si>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</si>
  <si>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</si>
  <si>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</si>
  <si>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</si>
  <si>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</si>
  <si>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</si>
  <si>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</si>
  <si>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</si>
  <si>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</si>
  <si>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</si>
  <si>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山形県大蔵村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</si>
  <si>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</si>
  <si>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</si>
  <si>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</si>
  <si>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</si>
  <si>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</si>
  <si>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</si>
  <si>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</si>
  <si>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</si>
  <si>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</si>
  <si>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</si>
  <si>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</si>
  <si>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</si>
  <si>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</si>
  <si>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</si>
  <si>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</si>
  <si>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</si>
  <si>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</si>
  <si>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</si>
  <si>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</si>
  <si>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</si>
  <si>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</si>
  <si>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</si>
  <si>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</si>
  <si>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</si>
  <si>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</si>
  <si>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</si>
  <si>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</si>
  <si>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</si>
  <si>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</si>
  <si>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</si>
  <si>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</si>
  <si>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</si>
  <si>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</si>
  <si>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</si>
  <si>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</si>
  <si>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</si>
  <si>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</si>
  <si>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</si>
  <si>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</si>
  <si>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</si>
  <si>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</si>
  <si>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</si>
  <si>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</si>
  <si>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</si>
  <si>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</si>
  <si>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</si>
  <si>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</si>
  <si>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</si>
  <si>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</si>
  <si>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</si>
  <si>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</si>
  <si>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</si>
  <si>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</si>
  <si>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</si>
  <si>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</si>
  <si>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</si>
  <si>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</si>
  <si>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</si>
  <si>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</si>
  <si>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</si>
  <si>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</si>
  <si>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</si>
  <si>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</si>
  <si>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</si>
  <si>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</si>
  <si>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</si>
  <si>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</si>
  <si>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</si>
  <si>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</si>
  <si>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</si>
  <si>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</si>
  <si>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</si>
  <si>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</si>
  <si>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</si>
  <si>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</si>
  <si>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</si>
  <si>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</si>
  <si>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</si>
  <si>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</si>
  <si>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</si>
  <si>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</si>
  <si>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</si>
  <si>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</si>
  <si>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</si>
  <si>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</si>
  <si>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</si>
  <si>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</si>
  <si>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</si>
  <si>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</si>
  <si>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</si>
  <si>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</si>
  <si>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</si>
  <si>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</si>
  <si>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</si>
  <si>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</si>
  <si>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</si>
  <si>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</si>
  <si>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</si>
  <si>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</si>
  <si>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</si>
  <si>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</si>
  <si>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</si>
  <si>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</si>
  <si>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</si>
  <si>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</si>
  <si>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</si>
  <si>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</si>
  <si>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</si>
  <si>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</si>
  <si>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</si>
  <si>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</si>
  <si>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</si>
  <si>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</si>
  <si>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</si>
  <si>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</si>
  <si>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</si>
  <si>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</si>
  <si>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</si>
  <si>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</si>
  <si>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</si>
  <si>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</si>
  <si>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</si>
  <si>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</si>
  <si>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</si>
  <si>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</si>
  <si>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</si>
  <si>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</si>
  <si>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</si>
  <si>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</si>
  <si>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</si>
  <si>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</si>
  <si>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</si>
  <si>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</si>
  <si>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</si>
  <si>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</si>
  <si>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</si>
  <si>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</si>
  <si>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</si>
  <si>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</si>
  <si>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</si>
  <si>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</si>
  <si>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</si>
  <si>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</si>
  <si>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</si>
  <si>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</si>
  <si>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</si>
  <si>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</si>
  <si>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</si>
  <si>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</si>
  <si>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</si>
  <si>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山形県大蔵村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</si>
  <si>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</si>
  <si>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</si>
  <si>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</si>
  <si>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</si>
  <si>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</si>
  <si>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</si>
  <si>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</si>
  <si>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</si>
  <si>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</si>
  <si>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</si>
  <si>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</si>
  <si>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</si>
  <si>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</si>
  <si>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</si>
  <si>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</si>
  <si>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</si>
  <si>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</si>
  <si>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</si>
  <si>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</si>
  <si>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</si>
  <si>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</si>
  <si>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</si>
  <si>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</si>
  <si>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</si>
  <si>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</si>
  <si>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</si>
  <si>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</si>
  <si>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</si>
  <si>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</si>
  <si>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</si>
  <si>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</si>
  <si>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</si>
  <si>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</si>
  <si>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</si>
  <si>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</si>
  <si>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</si>
  <si>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</si>
  <si>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</si>
  <si>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</si>
  <si>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</si>
  <si>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</si>
  <si>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</si>
  <si>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</si>
  <si>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</si>
  <si>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</si>
  <si>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</si>
  <si>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</si>
  <si>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</si>
  <si>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</si>
  <si>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</si>
  <si>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</si>
  <si>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</si>
  <si>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</si>
  <si>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</si>
  <si>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</si>
  <si>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</si>
  <si>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</si>
  <si>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</si>
  <si>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</si>
  <si>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</si>
  <si>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</si>
  <si>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</si>
  <si>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</si>
  <si>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</si>
  <si>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</si>
  <si>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</si>
  <si>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</si>
  <si>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</si>
  <si>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</si>
  <si>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</si>
  <si>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</si>
  <si>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</si>
  <si>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</si>
  <si>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</si>
  <si>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</si>
  <si>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</si>
  <si>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</si>
  <si>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</si>
  <si>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</si>
  <si>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</si>
  <si>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</si>
  <si>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</si>
  <si>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</si>
  <si>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</si>
  <si>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</si>
  <si>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</si>
  <si>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</si>
  <si>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</si>
  <si>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</si>
  <si>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</si>
  <si>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</si>
  <si>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</si>
  <si>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</si>
  <si>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</si>
  <si>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</si>
  <si>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</si>
  <si>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</si>
  <si>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</si>
  <si>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</si>
  <si>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</si>
  <si>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</si>
  <si>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</si>
  <si>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</si>
  <si>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</si>
  <si>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</si>
  <si>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</si>
  <si>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</si>
  <si>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</si>
  <si>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</si>
  <si>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</si>
  <si>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</si>
  <si>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</si>
  <si>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</si>
  <si>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</si>
  <si>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</si>
  <si>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</si>
  <si>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</si>
  <si>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</si>
  <si>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</si>
  <si>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</si>
  <si>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</si>
  <si>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</si>
  <si>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</si>
  <si>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</si>
  <si>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</si>
  <si>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</si>
  <si>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</si>
  <si>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</si>
  <si>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</si>
  <si>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</si>
  <si>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</si>
  <si>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</si>
  <si>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</si>
  <si>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</si>
  <si>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</si>
  <si>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</si>
  <si>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</si>
  <si>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</si>
  <si>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</si>
  <si>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</si>
  <si>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</si>
  <si>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</si>
  <si>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</si>
  <si>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</si>
  <si>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</si>
  <si>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</si>
  <si>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</si>
  <si>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</si>
  <si>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</si>
  <si>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</si>
  <si>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</si>
  <si>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</si>
  <si>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</si>
  <si>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</si>
  <si>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</si>
  <si>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</si>
  <si>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</si>
  <si>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</si>
  <si>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</si>
  <si>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</si>
  <si>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</si>
  <si>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</si>
  <si>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</si>
  <si>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</si>
  <si>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</si>
  <si>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</si>
  <si>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</si>
  <si>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</si>
  <si>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</si>
  <si>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</si>
  <si>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</si>
  <si>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</si>
  <si>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</si>
  <si>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</si>
  <si>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</si>
  <si>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5.81</t>
  </si>
  <si>
    <t>一般会計</t>
  </si>
  <si>
    <t>簡易水道事業会計</t>
  </si>
  <si>
    <t>介護保険特別会計</t>
  </si>
  <si>
    <t>下水道事業会計（特定環境保全公共下水道事業）</t>
  </si>
  <si>
    <t>国民健康保険特別会計</t>
  </si>
  <si>
    <t>下水道事業会計（浄化槽整備事業）</t>
  </si>
  <si>
    <t>へき地診療所特別会計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</si>
  <si>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</si>
  <si>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</si>
  <si>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</si>
  <si>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</si>
  <si>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</si>
  <si>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</si>
  <si>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</si>
  <si>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</si>
  <si>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</si>
  <si>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</si>
  <si>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</si>
  <si>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</si>
  <si>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最上広域市町村圏事務組合</t>
    <rPh sb="0" eb="2">
      <t>モガミ</t>
    </rPh>
    <rPh sb="2" eb="4">
      <t>コウイキ</t>
    </rPh>
    <rPh sb="4" eb="7">
      <t>シチョウソン</t>
    </rPh>
    <rPh sb="7" eb="8">
      <t>ケン</t>
    </rPh>
    <rPh sb="8" eb="10">
      <t>ジム</t>
    </rPh>
    <rPh sb="10" eb="12">
      <t>クミアイ</t>
    </rPh>
    <phoneticPr fontId="2"/>
  </si>
  <si>
    <t>山形県後期高齢者医療広域連合（事業会計分）</t>
    <phoneticPr fontId="2"/>
  </si>
  <si>
    <t>山形県後期高齢者医療広域連合（普通会計分）</t>
    <phoneticPr fontId="2"/>
  </si>
  <si>
    <t>肘折温泉郷振興</t>
    <rPh sb="0" eb="2">
      <t>ヒジオリ</t>
    </rPh>
    <rPh sb="2" eb="5">
      <t>オンセンキョウ</t>
    </rPh>
    <rPh sb="5" eb="7">
      <t>シンコウ</t>
    </rPh>
    <phoneticPr fontId="2"/>
  </si>
  <si>
    <t>おおくら升玉水力発電</t>
    <rPh sb="4" eb="5">
      <t>マス</t>
    </rPh>
    <rPh sb="5" eb="6">
      <t>ダマ</t>
    </rPh>
    <rPh sb="6" eb="8">
      <t>スイリョク</t>
    </rPh>
    <rPh sb="8" eb="10">
      <t>ハツデン</t>
    </rPh>
    <phoneticPr fontId="2"/>
  </si>
  <si>
    <t>-</t>
    <phoneticPr fontId="2"/>
  </si>
  <si>
    <t>公共施設等整備振興基金</t>
    <rPh sb="0" eb="2">
      <t>コウキョウ</t>
    </rPh>
    <rPh sb="2" eb="4">
      <t>シセツ</t>
    </rPh>
    <rPh sb="4" eb="5">
      <t>トウ</t>
    </rPh>
    <rPh sb="5" eb="7">
      <t>セイビ</t>
    </rPh>
    <rPh sb="7" eb="9">
      <t>シンコウ</t>
    </rPh>
    <rPh sb="9" eb="11">
      <t>キキン</t>
    </rPh>
    <phoneticPr fontId="5"/>
  </si>
  <si>
    <t>ふるさと活性化事業基金</t>
    <rPh sb="4" eb="7">
      <t>カッセイカ</t>
    </rPh>
    <rPh sb="7" eb="9">
      <t>ジギョウ</t>
    </rPh>
    <rPh sb="9" eb="11">
      <t>キキン</t>
    </rPh>
    <phoneticPr fontId="5"/>
  </si>
  <si>
    <t>地域福祉基金</t>
    <rPh sb="0" eb="2">
      <t>チイキ</t>
    </rPh>
    <rPh sb="2" eb="4">
      <t>フクシ</t>
    </rPh>
    <rPh sb="4" eb="6">
      <t>キキン</t>
    </rPh>
    <phoneticPr fontId="5"/>
  </si>
  <si>
    <t>再生可能エネルギー導入促進事業基金</t>
    <rPh sb="0" eb="2">
      <t>サイセイ</t>
    </rPh>
    <rPh sb="2" eb="4">
      <t>カノウ</t>
    </rPh>
    <rPh sb="9" eb="11">
      <t>ドウニュウ</t>
    </rPh>
    <rPh sb="11" eb="13">
      <t>ソクシン</t>
    </rPh>
    <rPh sb="13" eb="15">
      <t>ジギョウ</t>
    </rPh>
    <rPh sb="15" eb="17">
      <t>キキン</t>
    </rPh>
    <phoneticPr fontId="5"/>
  </si>
  <si>
    <t>ふるさと創生振興基金</t>
    <rPh sb="4" eb="6">
      <t>ソウセイ</t>
    </rPh>
    <rPh sb="6" eb="8">
      <t>シンコウ</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</si>
</sst>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687-4036-B67B-7594EA5080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174976</c:v>
                </c:pt>
                <c:pt idx="1">
                  <c:v>246823</c:v>
                </c:pt>
                <c:pt idx="2">
                  <c:v>162964</c:v>
                </c:pt>
                <c:pt idx="3">
                  <c:v>216292</c:v>
                </c:pt>
                <c:pt idx="4">
                  <c:v>268254</c:v>
                </c:pt>
              </c:numCache>
            </c:numRef>
          </c:val>
          <c:smooth val="0"/>
          <c:extLst>
            <c:ext xmlns:c16="http://schemas.microsoft.com/office/drawing/2014/chart" uri="{C3380CC4-5D6E-409C-BE32-E72D297353CC}">
              <c16:uniqueId val="{00000001-E687-4036-B67B-7594EA5080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2.94</c:v>
                </c:pt>
                <c:pt idx="1">
                  <c:v>4.24</c:v>
                </c:pt>
                <c:pt idx="2">
                  <c:v>2.44</c:v>
                </c:pt>
                <c:pt idx="3">
                  <c:v>2.71</c:v>
                </c:pt>
                <c:pt idx="4">
                  <c:v>1.96</c:v>
                </c:pt>
              </c:numCache>
            </c:numRef>
          </c:val>
          <c:extLst>
            <c:ext xmlns:c16="http://schemas.microsoft.com/office/drawing/2014/chart" uri="{C3380CC4-5D6E-409C-BE32-E72D297353CC}">
              <c16:uniqueId val="{00000000-CEDB-40F9-AC9C-B275A3D62C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38.28</c:v>
                </c:pt>
                <c:pt idx="1">
                  <c:v>36.92</c:v>
                </c:pt>
                <c:pt idx="2">
                  <c:v>39.909999999999997</c:v>
                </c:pt>
                <c:pt idx="3">
                  <c:v>41.48</c:v>
                </c:pt>
                <c:pt idx="4">
                  <c:v>36.42</c:v>
                </c:pt>
              </c:numCache>
            </c:numRef>
          </c:val>
          <c:extLst>
            <c:ext xmlns:c16="http://schemas.microsoft.com/office/drawing/2014/chart" uri="{C3380CC4-5D6E-409C-BE32-E72D297353CC}">
              <c16:uniqueId val="{00000001-CEDB-40F9-AC9C-B275A3D62C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2.21</c:v>
                </c:pt>
                <c:pt idx="1">
                  <c:v>3.16</c:v>
                </c:pt>
                <c:pt idx="2">
                  <c:v>0.26</c:v>
                </c:pt>
                <c:pt idx="3">
                  <c:v>1.46</c:v>
                </c:pt>
                <c:pt idx="4">
                  <c:v>-5.81</c:v>
                </c:pt>
              </c:numCache>
            </c:numRef>
          </c:val>
          <c:smooth val="0"/>
          <c:extLst>
            <c:ext xmlns:c16="http://schemas.microsoft.com/office/drawing/2014/chart" uri="{C3380CC4-5D6E-409C-BE32-E72D297353CC}">
              <c16:uniqueId val="{00000002-CEDB-40F9-AC9C-B275A3D62C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0.05</c:v>
                </c:pt>
                <c:pt idx="4">
                  <c:v>#N/A</c:v>
                </c:pt>
                <c:pt idx="5">
                  <c:v>0.05</c:v>
                </c:pt>
                <c:pt idx="6">
                  <c:v>#N/A</c:v>
                </c:pt>
                <c:pt idx="7">
                  <c:v>0.61</c:v>
                </c:pt>
                <c:pt idx="8">
                  <c:v>0</c:v>
                </c:pt>
                <c:pt idx="9">
                  <c:v>0</c:v>
                </c:pt>
              </c:numCache>
            </c:numRef>
          </c:val>
          <c:extLst>
            <c:ext xmlns:c16="http://schemas.microsoft.com/office/drawing/2014/chart" uri="{C3380CC4-5D6E-409C-BE32-E72D297353CC}">
              <c16:uniqueId val="{00000000-A150-4394-8EA7-9423ECF39F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50-4394-8EA7-9423ECF39FA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A150-4394-8EA7-9423ECF39FA6}"/>
            </c:ext>
          </c:extLst>
        </c:ser>
        <c:ser>
          <c:idx val="3"/>
          <c:order val="3"/>
          <c:tx>
            <c:strRef>
              <c:f>データシート!$A$30</c:f>
              <c:strCache>
                <c:ptCount val="1"/>
                <c:pt idx="0">
                  <c:v>へき地診療所特別会計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0.09</c:v>
                </c:pt>
                <c:pt idx="4">
                  <c:v>#N/A</c:v>
                </c:pt>
                <c:pt idx="5">
                  <c:v>0.1</c:v>
                </c:pt>
                <c:pt idx="6">
                  <c:v>#N/A</c:v>
                </c:pt>
                <c:pt idx="7">
                  <c:v>0.1</c:v>
                </c:pt>
                <c:pt idx="8">
                  <c:v>#N/A</c:v>
                </c:pt>
                <c:pt idx="9">
                  <c:v>0.09</c:v>
                </c:pt>
              </c:numCache>
            </c:numRef>
          </c:val>
          <c:extLst>
            <c:ext xmlns:c16="http://schemas.microsoft.com/office/drawing/2014/chart" uri="{C3380CC4-5D6E-409C-BE32-E72D297353CC}">
              <c16:uniqueId val="{00000003-A150-4394-8EA7-9423ECF39FA6}"/>
            </c:ext>
          </c:extLst>
        </c:ser>
        <c:ser>
          <c:idx val="4"/>
          <c:order val="4"/>
          <c:tx>
            <c:strRef>
              <c:f>データシート!$A$31</c:f>
              <c:strCache>
                <c:ptCount val="1"/>
                <c:pt idx="0">
                  <c:v>下水道事業会計（浄化槽整備事業）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4-A150-4394-8EA7-9423ECF39FA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1.22</c:v>
                </c:pt>
                <c:pt idx="2">
                  <c:v>#N/A</c:v>
                </c:pt>
                <c:pt idx="3">
                  <c:v>1.1200000000000001</c:v>
                </c:pt>
                <c:pt idx="4">
                  <c:v>#N/A</c:v>
                </c:pt>
                <c:pt idx="5">
                  <c:v>0.46</c:v>
                </c:pt>
                <c:pt idx="6">
                  <c:v>#N/A</c:v>
                </c:pt>
                <c:pt idx="7">
                  <c:v>0.46</c:v>
                </c:pt>
                <c:pt idx="8">
                  <c:v>#N/A</c:v>
                </c:pt>
                <c:pt idx="9">
                  <c:v>0.31</c:v>
                </c:pt>
              </c:numCache>
            </c:numRef>
          </c:val>
          <c:extLst>
            <c:ext xmlns:c16="http://schemas.microsoft.com/office/drawing/2014/chart" uri="{C3380CC4-5D6E-409C-BE32-E72D297353CC}">
              <c16:uniqueId val="{00000005-A150-4394-8EA7-9423ECF39FA6}"/>
            </c:ext>
          </c:extLst>
        </c:ser>
        <c:ser>
          <c:idx val="6"/>
          <c:order val="6"/>
          <c:tx>
            <c:strRef>
              <c:f>データシート!$A$33</c:f>
              <c:strCache>
                <c:ptCount val="1"/>
                <c:pt idx="0">
                  <c:v>下水道事業会計（特定環境保全公共下水道事業）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0.74</c:v>
                </c:pt>
              </c:numCache>
            </c:numRef>
          </c:val>
          <c:extLst>
            <c:ext xmlns:c16="http://schemas.microsoft.com/office/drawing/2014/chart" uri="{C3380CC4-5D6E-409C-BE32-E72D297353CC}">
              <c16:uniqueId val="{00000006-A150-4394-8EA7-9423ECF39FA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1.39</c:v>
                </c:pt>
                <c:pt idx="2">
                  <c:v>#N/A</c:v>
                </c:pt>
                <c:pt idx="3">
                  <c:v>0.62</c:v>
                </c:pt>
                <c:pt idx="4">
                  <c:v>#N/A</c:v>
                </c:pt>
                <c:pt idx="5">
                  <c:v>1.28</c:v>
                </c:pt>
                <c:pt idx="6">
                  <c:v>#N/A</c:v>
                </c:pt>
                <c:pt idx="7">
                  <c:v>0.75</c:v>
                </c:pt>
                <c:pt idx="8">
                  <c:v>#N/A</c:v>
                </c:pt>
                <c:pt idx="9">
                  <c:v>0.94</c:v>
                </c:pt>
              </c:numCache>
            </c:numRef>
          </c:val>
          <c:extLst>
            <c:ext xmlns:c16="http://schemas.microsoft.com/office/drawing/2014/chart" uri="{C3380CC4-5D6E-409C-BE32-E72D297353CC}">
              <c16:uniqueId val="{00000007-A150-4394-8EA7-9423ECF39FA6}"/>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0.94</c:v>
                </c:pt>
              </c:numCache>
            </c:numRef>
          </c:val>
          <c:extLst>
            <c:ext xmlns:c16="http://schemas.microsoft.com/office/drawing/2014/chart" uri="{C3380CC4-5D6E-409C-BE32-E72D297353CC}">
              <c16:uniqueId val="{00000008-A150-4394-8EA7-9423ECF39F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2.83</c:v>
                </c:pt>
                <c:pt idx="2">
                  <c:v>#N/A</c:v>
                </c:pt>
                <c:pt idx="3">
                  <c:v>4.1399999999999997</c:v>
                </c:pt>
                <c:pt idx="4">
                  <c:v>#N/A</c:v>
                </c:pt>
                <c:pt idx="5">
                  <c:v>2.33</c:v>
                </c:pt>
                <c:pt idx="6">
                  <c:v>#N/A</c:v>
                </c:pt>
                <c:pt idx="7">
                  <c:v>2.61</c:v>
                </c:pt>
                <c:pt idx="8">
                  <c:v>#N/A</c:v>
                </c:pt>
                <c:pt idx="9">
                  <c:v>1.85</c:v>
                </c:pt>
              </c:numCache>
            </c:numRef>
          </c:val>
          <c:extLst>
            <c:ext xmlns:c16="http://schemas.microsoft.com/office/drawing/2014/chart" uri="{C3380CC4-5D6E-409C-BE32-E72D297353CC}">
              <c16:uniqueId val="{00000009-A150-4394-8EA7-9423ECF39F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463</c:v>
                </c:pt>
                <c:pt idx="5">
                  <c:v>459</c:v>
                </c:pt>
                <c:pt idx="8">
                  <c:v>474</c:v>
                </c:pt>
                <c:pt idx="11">
                  <c:v>466</c:v>
                </c:pt>
                <c:pt idx="14">
                  <c:v>440</c:v>
                </c:pt>
              </c:numCache>
            </c:numRef>
          </c:val>
          <c:extLst>
            <c:ext xmlns:c16="http://schemas.microsoft.com/office/drawing/2014/chart" uri="{C3380CC4-5D6E-409C-BE32-E72D297353CC}">
              <c16:uniqueId val="{00000000-0662-4850-80A8-66245384D1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62-4850-80A8-66245384D1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0662-4850-80A8-66245384D1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4</c:v>
                </c:pt>
                <c:pt idx="6">
                  <c:v>5</c:v>
                </c:pt>
                <c:pt idx="9">
                  <c:v>5</c:v>
                </c:pt>
                <c:pt idx="12">
                  <c:v>3</c:v>
                </c:pt>
              </c:numCache>
            </c:numRef>
          </c:val>
          <c:extLst>
            <c:ext xmlns:c16="http://schemas.microsoft.com/office/drawing/2014/chart" uri="{C3380CC4-5D6E-409C-BE32-E72D297353CC}">
              <c16:uniqueId val="{00000003-0662-4850-80A8-66245384D1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c:v>
                </c:pt>
                <c:pt idx="3">
                  <c:v>109</c:v>
                </c:pt>
                <c:pt idx="6">
                  <c:v>111</c:v>
                </c:pt>
                <c:pt idx="9">
                  <c:v>120</c:v>
                </c:pt>
                <c:pt idx="12">
                  <c:v>123</c:v>
                </c:pt>
              </c:numCache>
            </c:numRef>
          </c:val>
          <c:extLst>
            <c:ext xmlns:c16="http://schemas.microsoft.com/office/drawing/2014/chart" uri="{C3380CC4-5D6E-409C-BE32-E72D297353CC}">
              <c16:uniqueId val="{00000004-0662-4850-80A8-66245384D1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62-4850-80A8-66245384D1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62-4850-80A8-66245384D1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473</c:v>
                </c:pt>
                <c:pt idx="3">
                  <c:v>514</c:v>
                </c:pt>
                <c:pt idx="6">
                  <c:v>557</c:v>
                </c:pt>
                <c:pt idx="9">
                  <c:v>561</c:v>
                </c:pt>
                <c:pt idx="12">
                  <c:v>505</c:v>
                </c:pt>
              </c:numCache>
            </c:numRef>
          </c:val>
          <c:extLst>
            <c:ext xmlns:c16="http://schemas.microsoft.com/office/drawing/2014/chart" uri="{C3380CC4-5D6E-409C-BE32-E72D297353CC}">
              <c16:uniqueId val="{00000007-0662-4850-80A8-66245384D1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146</c:v>
                </c:pt>
                <c:pt idx="2">
                  <c:v>#N/A</c:v>
                </c:pt>
                <c:pt idx="3">
                  <c:v>#N/A</c:v>
                </c:pt>
                <c:pt idx="4">
                  <c:v>169</c:v>
                </c:pt>
                <c:pt idx="5">
                  <c:v>#N/A</c:v>
                </c:pt>
                <c:pt idx="6">
                  <c:v>#N/A</c:v>
                </c:pt>
                <c:pt idx="7">
                  <c:v>200</c:v>
                </c:pt>
                <c:pt idx="8">
                  <c:v>#N/A</c:v>
                </c:pt>
                <c:pt idx="9">
                  <c:v>#N/A</c:v>
                </c:pt>
                <c:pt idx="10">
                  <c:v>221</c:v>
                </c:pt>
                <c:pt idx="11">
                  <c:v>#N/A</c:v>
                </c:pt>
                <c:pt idx="12">
                  <c:v>#N/A</c:v>
                </c:pt>
                <c:pt idx="13">
                  <c:v>191</c:v>
                </c:pt>
                <c:pt idx="14">
                  <c:v>#N/A</c:v>
                </c:pt>
              </c:numCache>
            </c:numRef>
          </c:val>
          <c:smooth val="0"/>
          <c:extLst>
            <c:ext xmlns:c16="http://schemas.microsoft.com/office/drawing/2014/chart" uri="{C3380CC4-5D6E-409C-BE32-E72D297353CC}">
              <c16:uniqueId val="{00000008-0662-4850-80A8-66245384D1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4292</c:v>
                </c:pt>
                <c:pt idx="5">
                  <c:v>4226</c:v>
                </c:pt>
                <c:pt idx="8">
                  <c:v>4050</c:v>
                </c:pt>
                <c:pt idx="11">
                  <c:v>4445</c:v>
                </c:pt>
                <c:pt idx="14">
                  <c:v>3704</c:v>
                </c:pt>
              </c:numCache>
            </c:numRef>
          </c:val>
          <c:extLst>
            <c:ext xmlns:c16="http://schemas.microsoft.com/office/drawing/2014/chart" uri="{C3380CC4-5D6E-409C-BE32-E72D297353CC}">
              <c16:uniqueId val="{00000000-4860-4235-9267-0CEF5A717B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c:v>
                </c:pt>
                <c:pt idx="5">
                  <c:v>13</c:v>
                </c:pt>
                <c:pt idx="8">
                  <c:v>12</c:v>
                </c:pt>
                <c:pt idx="11">
                  <c:v>11</c:v>
                </c:pt>
                <c:pt idx="14">
                  <c:v>10</c:v>
                </c:pt>
              </c:numCache>
            </c:numRef>
          </c:val>
          <c:extLst>
            <c:ext xmlns:c16="http://schemas.microsoft.com/office/drawing/2014/chart" uri="{C3380CC4-5D6E-409C-BE32-E72D297353CC}">
              <c16:uniqueId val="{00000001-4860-4235-9267-0CEF5A717B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3385</c:v>
                </c:pt>
                <c:pt idx="5">
                  <c:v>3690</c:v>
                </c:pt>
                <c:pt idx="8">
                  <c:v>3891</c:v>
                </c:pt>
                <c:pt idx="11">
                  <c:v>3886</c:v>
                </c:pt>
                <c:pt idx="14">
                  <c:v>3439</c:v>
                </c:pt>
              </c:numCache>
            </c:numRef>
          </c:val>
          <c:extLst>
            <c:ext xmlns:c16="http://schemas.microsoft.com/office/drawing/2014/chart" uri="{C3380CC4-5D6E-409C-BE32-E72D297353CC}">
              <c16:uniqueId val="{00000002-4860-4235-9267-0CEF5A717B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60-4235-9267-0CEF5A717B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60-4235-9267-0CEF5A717B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60-4235-9267-0CEF5A717B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151</c:v>
                </c:pt>
                <c:pt idx="3">
                  <c:v>131</c:v>
                </c:pt>
                <c:pt idx="6">
                  <c:v>126</c:v>
                </c:pt>
                <c:pt idx="9">
                  <c:v>183</c:v>
                </c:pt>
                <c:pt idx="12">
                  <c:v>166</c:v>
                </c:pt>
              </c:numCache>
            </c:numRef>
          </c:val>
          <c:extLst>
            <c:ext xmlns:c16="http://schemas.microsoft.com/office/drawing/2014/chart" uri="{C3380CC4-5D6E-409C-BE32-E72D297353CC}">
              <c16:uniqueId val="{00000006-4860-4235-9267-0CEF5A717B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7-4860-4235-9267-0CEF5A717B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1223</c:v>
                </c:pt>
                <c:pt idx="3">
                  <c:v>1132</c:v>
                </c:pt>
                <c:pt idx="6">
                  <c:v>1069</c:v>
                </c:pt>
                <c:pt idx="9">
                  <c:v>987</c:v>
                </c:pt>
                <c:pt idx="12">
                  <c:v>950</c:v>
                </c:pt>
              </c:numCache>
            </c:numRef>
          </c:val>
          <c:extLst>
            <c:ext xmlns:c16="http://schemas.microsoft.com/office/drawing/2014/chart" uri="{C3380CC4-5D6E-409C-BE32-E72D297353CC}">
              <c16:uniqueId val="{00000008-4860-4235-9267-0CEF5A717B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3</c:v>
                </c:pt>
                <c:pt idx="6">
                  <c:v>1</c:v>
                </c:pt>
                <c:pt idx="9">
                  <c:v>0</c:v>
                </c:pt>
                <c:pt idx="12">
                  <c:v>0</c:v>
                </c:pt>
              </c:numCache>
            </c:numRef>
          </c:val>
          <c:extLst>
            <c:ext xmlns:c16="http://schemas.microsoft.com/office/drawing/2014/chart" uri="{C3380CC4-5D6E-409C-BE32-E72D297353CC}">
              <c16:uniqueId val="{00000009-4860-4235-9267-0CEF5A717B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4533</c:v>
                </c:pt>
                <c:pt idx="3">
                  <c:v>4553</c:v>
                </c:pt>
                <c:pt idx="6">
                  <c:v>4354</c:v>
                </c:pt>
                <c:pt idx="9">
                  <c:v>4217</c:v>
                </c:pt>
                <c:pt idx="12">
                  <c:v>4068</c:v>
                </c:pt>
              </c:numCache>
            </c:numRef>
          </c:val>
          <c:extLst>
            <c:ext xmlns:c16="http://schemas.microsoft.com/office/drawing/2014/chart" uri="{C3380CC4-5D6E-409C-BE32-E72D297353CC}">
              <c16:uniqueId val="{0000000A-4860-4235-9267-0CEF5A717B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60-4235-9267-0CEF5A717B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963</c:v>
                </c:pt>
                <c:pt idx="1">
                  <c:v>992</c:v>
                </c:pt>
                <c:pt idx="2">
                  <c:v>871</c:v>
                </c:pt>
              </c:numCache>
            </c:numRef>
          </c:val>
          <c:extLst>
            <c:ext xmlns:c16="http://schemas.microsoft.com/office/drawing/2014/chart" uri="{C3380CC4-5D6E-409C-BE32-E72D297353CC}">
              <c16:uniqueId val="{00000000-C67B-46E2-8E45-69D2756550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372</c:v>
                </c:pt>
                <c:pt idx="1">
                  <c:v>372</c:v>
                </c:pt>
                <c:pt idx="2">
                  <c:v>372</c:v>
                </c:pt>
              </c:numCache>
            </c:numRef>
          </c:val>
          <c:extLst>
            <c:ext xmlns:c16="http://schemas.microsoft.com/office/drawing/2014/chart" uri="{C3380CC4-5D6E-409C-BE32-E72D297353CC}">
              <c16:uniqueId val="{00000001-C67B-46E2-8E45-69D2756550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2467</c:v>
                </c:pt>
                <c:pt idx="1">
                  <c:v>2468</c:v>
                </c:pt>
                <c:pt idx="2">
                  <c:v>2190</c:v>
                </c:pt>
              </c:numCache>
            </c:numRef>
          </c:val>
          <c:extLst>
            <c:ext xmlns:c16="http://schemas.microsoft.com/office/drawing/2014/chart" uri="{C3380CC4-5D6E-409C-BE32-E72D297353CC}">
              <c16:uniqueId val="{00000002-C67B-46E2-8E45-69D2756550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山形県大蔵村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元利償還金は、公債管理適正化及び平準化を図るため、平成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年度に減債基金を財源として</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百万円の繰上償還を行った。令和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年度の元利償還金は、平成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年度実施の過疎対策事業債（農産物加工施設建設事業）及び平成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年度～令和元年度実施の緊急防災・減災事業債（防災拠点施設整備事業）、平成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年度実施の過疎対策事業債（村道合海大坪線道路改良事業）といった大規模事業の元金償還により、</a:t>
          </a:r>
          <a:r>
            <a:rPr kumimoji="1" lang="en-US" altLang="ja-JP" sz="1100">
              <a:solidFill>
                <a:schemeClr val="dk1"/>
              </a:solidFill>
              <a:effectLst/>
              <a:latin typeface="+mn-lt"/>
              <a:ea typeface="+mn-ea"/>
              <a:cs typeface="+mn-cs"/>
            </a:rPr>
            <a:t>505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と依然として高い水準状況となった</a:t>
          </a:r>
          <a:r>
            <a:rPr kumimoji="1" lang="ja-JP" altLang="ja-JP" sz="1100">
              <a:solidFill>
                <a:schemeClr val="dk1"/>
              </a:solidFill>
              <a:effectLst/>
              <a:latin typeface="+mn-lt"/>
              <a:ea typeface="+mn-ea"/>
              <a:cs typeface="+mn-cs"/>
            </a:rPr>
            <a:t>。今後についても</a:t>
          </a:r>
          <a:r>
            <a:rPr kumimoji="1" lang="ja-JP" altLang="en-US" sz="1100">
              <a:solidFill>
                <a:schemeClr val="dk1"/>
              </a:solidFill>
              <a:effectLst/>
              <a:latin typeface="+mn-lt"/>
              <a:ea typeface="+mn-ea"/>
              <a:cs typeface="+mn-cs"/>
            </a:rPr>
            <a:t>新庁舎建設事業等をはじめとする</a:t>
          </a:r>
          <a:r>
            <a:rPr kumimoji="1" lang="ja-JP" altLang="ja-JP" sz="1100">
              <a:solidFill>
                <a:schemeClr val="dk1"/>
              </a:solidFill>
              <a:effectLst/>
              <a:latin typeface="+mn-lt"/>
              <a:ea typeface="+mn-ea"/>
              <a:cs typeface="+mn-cs"/>
            </a:rPr>
            <a:t>大規模事業の償還を控えており、公債費の増加が見込まれるため、交付税措置の有利な地方債を活用しながらも、極力投資的経費の抑制に努める。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満期一括償還地方債の借り入れに係る積み立てはない。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山形県大蔵村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年以降、将来負担額を充当可能財源等が上回っている状況である。一般会計等に係る地方債の現在高は、平成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年度からの村内中学校統合事業の償還終了により減少している。基準財政需要額算入見込額は平成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年以降に実施した大規模事業に係る償還の</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地方債ついては、これまで過疎対策事業債や辺地対策事業債などの交付税算入率が高い地方債を活用してきたが、今後についても、健全な財政運営のために、引き続き交付税措置の有利な地方債を活用しながらも、極力投資的経費を抑制し、地方債発行額の縮減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山形県大蔵村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年度末の基金残高は、普通会計で</a:t>
          </a:r>
          <a:r>
            <a:rPr kumimoji="1" lang="en-US" altLang="ja-JP" sz="1100">
              <a:solidFill>
                <a:schemeClr val="dk1"/>
              </a:solidFill>
              <a:effectLst/>
              <a:latin typeface="+mn-lt"/>
              <a:ea typeface="+mn-ea"/>
              <a:cs typeface="+mn-cs"/>
            </a:rPr>
            <a:t>3,434</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月豪雨に伴う災害復旧関連事業の</a:t>
          </a:r>
          <a:r>
            <a:rPr kumimoji="1" lang="ja-JP" altLang="en-US" sz="1100">
              <a:solidFill>
                <a:schemeClr val="dk1"/>
              </a:solidFill>
              <a:effectLst/>
              <a:latin typeface="+mn-lt"/>
              <a:ea typeface="+mn-ea"/>
              <a:cs typeface="+mn-cs"/>
            </a:rPr>
            <a:t>実施等の影響による</a:t>
          </a:r>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153</a:t>
          </a:r>
          <a:r>
            <a:rPr kumimoji="1" lang="ja-JP" altLang="en-US" sz="1100">
              <a:solidFill>
                <a:schemeClr val="dk1"/>
              </a:solidFill>
              <a:effectLst/>
              <a:latin typeface="+mn-lt"/>
              <a:ea typeface="+mn-ea"/>
              <a:cs typeface="+mn-cs"/>
            </a:rPr>
            <a:t>百万円、新庁舎建設事業等の実施に伴う公共施設等整備振興</a:t>
          </a:r>
          <a:r>
            <a:rPr kumimoji="1" lang="ja-JP" altLang="ja-JP" sz="1100">
              <a:solidFill>
                <a:schemeClr val="dk1"/>
              </a:solidFill>
              <a:effectLst/>
              <a:latin typeface="+mn-lt"/>
              <a:ea typeface="+mn-ea"/>
              <a:cs typeface="+mn-cs"/>
            </a:rPr>
            <a:t>基金</a:t>
          </a:r>
          <a:r>
            <a:rPr kumimoji="1" lang="en-US" altLang="ja-JP" sz="1100">
              <a:solidFill>
                <a:schemeClr val="dk1"/>
              </a:solidFill>
              <a:effectLst/>
              <a:latin typeface="+mn-lt"/>
              <a:ea typeface="+mn-ea"/>
              <a:cs typeface="+mn-cs"/>
            </a:rPr>
            <a:t>275</a:t>
          </a:r>
          <a:r>
            <a:rPr kumimoji="1" lang="ja-JP" altLang="en-US" sz="1100">
              <a:solidFill>
                <a:schemeClr val="dk1"/>
              </a:solidFill>
              <a:effectLst/>
              <a:latin typeface="+mn-lt"/>
              <a:ea typeface="+mn-ea"/>
              <a:cs typeface="+mn-cs"/>
            </a:rPr>
            <a:t>百万円の繰り入れを行ったことが</a:t>
          </a:r>
          <a:r>
            <a:rPr kumimoji="1" lang="ja-JP" altLang="ja-JP" sz="1100">
              <a:solidFill>
                <a:schemeClr val="dk1"/>
              </a:solidFill>
              <a:effectLst/>
              <a:latin typeface="+mn-lt"/>
              <a:ea typeface="+mn-ea"/>
              <a:cs typeface="+mn-cs"/>
            </a:rPr>
            <a:t>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災害等の不測の事態への対応に加え、公共施設の老朽化対策など、今後の財政需要の増大にも適切に対応していけるように一定額を確保していく。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・公共施設等整備振興基金：村財政の健全化を図りながら、公共施設等の整備を図る。</a:t>
          </a:r>
          <a:endParaRPr lang="ja-JP" altLang="ja-JP" sz="1400">
            <a:effectLst/>
          </a:endParaRPr>
        </a:p>
        <a:p>
          <a:r>
            <a:rPr kumimoji="1" lang="ja-JP" altLang="ja-JP" sz="1100">
              <a:solidFill>
                <a:schemeClr val="dk1"/>
              </a:solidFill>
              <a:effectLst/>
              <a:latin typeface="+mn-lt"/>
              <a:ea typeface="+mn-ea"/>
              <a:cs typeface="+mn-cs"/>
            </a:rPr>
            <a:t>・再生可能エネルギー導入促進事業基金：村内における再生可能エネルギーの導入を促進。</a:t>
          </a:r>
          <a:endParaRPr lang="ja-JP" altLang="ja-JP" sz="1400">
            <a:effectLst/>
          </a:endParaRPr>
        </a:p>
        <a:p>
          <a:r>
            <a:rPr kumimoji="1" lang="ja-JP" altLang="ja-JP" sz="1100">
              <a:solidFill>
                <a:schemeClr val="dk1"/>
              </a:solidFill>
              <a:effectLst/>
              <a:latin typeface="+mn-lt"/>
              <a:ea typeface="+mn-ea"/>
              <a:cs typeface="+mn-cs"/>
            </a:rPr>
            <a:t>・国分辰夫教育振興基金：医療従事者等を志す者の経済的理由により就学が困難な学生の支援。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新庁舎建設事業等の実施に伴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公共施設等整備振興基金</a:t>
          </a:r>
          <a:r>
            <a:rPr kumimoji="1" lang="en-US" altLang="ja-JP" sz="1100">
              <a:solidFill>
                <a:schemeClr val="dk1"/>
              </a:solidFill>
              <a:effectLst/>
              <a:latin typeface="+mn-lt"/>
              <a:ea typeface="+mn-ea"/>
              <a:cs typeface="+mn-cs"/>
            </a:rPr>
            <a:t>275</a:t>
          </a:r>
          <a:r>
            <a:rPr kumimoji="1" lang="ja-JP" altLang="ja-JP" sz="1100">
              <a:solidFill>
                <a:schemeClr val="dk1"/>
              </a:solidFill>
              <a:effectLst/>
              <a:latin typeface="+mn-lt"/>
              <a:ea typeface="+mn-ea"/>
              <a:cs typeface="+mn-cs"/>
            </a:rPr>
            <a:t>百万円の繰り入れを行ったこと</a:t>
          </a:r>
          <a:r>
            <a:rPr kumimoji="1" lang="ja-JP" altLang="en-US" sz="1100">
              <a:solidFill>
                <a:schemeClr val="dk1"/>
              </a:solidFill>
              <a:effectLst/>
              <a:latin typeface="+mn-lt"/>
              <a:ea typeface="+mn-ea"/>
              <a:cs typeface="+mn-cs"/>
            </a:rPr>
            <a:t>から減少となった。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公共施設等整備振興基金について、新庁舎建設等を行うにあたり</a:t>
          </a:r>
          <a:r>
            <a:rPr kumimoji="1" lang="ja-JP" altLang="en-US" sz="1100">
              <a:solidFill>
                <a:schemeClr val="dk1"/>
              </a:solidFill>
              <a:effectLst/>
              <a:latin typeface="+mn-lt"/>
              <a:ea typeface="+mn-ea"/>
              <a:cs typeface="+mn-cs"/>
            </a:rPr>
            <a:t>次年度以降も繰り入れを行うことになるが、他の公共施設の老朽化対策にあたり、今後も</a:t>
          </a:r>
          <a:r>
            <a:rPr kumimoji="1" lang="ja-JP" altLang="ja-JP" sz="1100">
              <a:solidFill>
                <a:schemeClr val="dk1"/>
              </a:solidFill>
              <a:effectLst/>
              <a:latin typeface="+mn-lt"/>
              <a:ea typeface="+mn-ea"/>
              <a:cs typeface="+mn-cs"/>
            </a:rPr>
            <a:t>計画的に積み立てを行い、必要な財源の確保に努める。ふるさと活性化事業基金については、地域の自主的な取組を今後も支援していくため、必要に応じて積み立てを実施していく。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871</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月豪雨に伴う災害復旧関連事業の実施等の影響によ</a:t>
          </a:r>
          <a:r>
            <a:rPr kumimoji="1" lang="ja-JP" altLang="en-US" sz="1100">
              <a:solidFill>
                <a:schemeClr val="dk1"/>
              </a:solidFill>
              <a:effectLst/>
              <a:latin typeface="+mn-lt"/>
              <a:ea typeface="+mn-ea"/>
              <a:cs typeface="+mn-cs"/>
            </a:rPr>
            <a:t>り繰り入れを</a:t>
          </a:r>
          <a:r>
            <a:rPr kumimoji="1" lang="ja-JP" altLang="ja-JP" sz="1100">
              <a:solidFill>
                <a:schemeClr val="dk1"/>
              </a:solidFill>
              <a:effectLst/>
              <a:latin typeface="+mn-lt"/>
              <a:ea typeface="+mn-ea"/>
              <a:cs typeface="+mn-cs"/>
            </a:rPr>
            <a:t>行ったことが主な要因である。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災害や突発的な財政需要に応えるためにも、一般会計予算規模の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割程度を目途に財源を確保する。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372</a:t>
          </a:r>
          <a:r>
            <a:rPr kumimoji="1" lang="ja-JP" altLang="ja-JP" sz="1100">
              <a:solidFill>
                <a:schemeClr val="dk1"/>
              </a:solidFill>
              <a:effectLst/>
              <a:latin typeface="+mn-lt"/>
              <a:ea typeface="+mn-ea"/>
              <a:cs typeface="+mn-cs"/>
            </a:rPr>
            <a:t>百万円で前年とほぼ同額となっている。</a:t>
          </a: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今後も高水準で</a:t>
          </a:r>
          <a:r>
            <a:rPr kumimoji="1" lang="ja-JP" altLang="ja-JP" sz="1100">
              <a:solidFill>
                <a:schemeClr val="dk1"/>
              </a:solidFill>
              <a:effectLst/>
              <a:latin typeface="+mn-lt"/>
              <a:ea typeface="+mn-ea"/>
              <a:cs typeface="+mn-cs"/>
            </a:rPr>
            <a:t>地方債の償還が</a:t>
          </a:r>
          <a:r>
            <a:rPr kumimoji="1" lang="ja-JP" altLang="en-US" sz="1100">
              <a:solidFill>
                <a:schemeClr val="dk1"/>
              </a:solidFill>
              <a:effectLst/>
              <a:latin typeface="+mn-lt"/>
              <a:ea typeface="+mn-ea"/>
              <a:cs typeface="+mn-cs"/>
            </a:rPr>
            <a:t>推移する見込みで</a:t>
          </a:r>
          <a:r>
            <a:rPr kumimoji="1" lang="ja-JP" altLang="ja-JP" sz="1100">
              <a:solidFill>
                <a:schemeClr val="dk1"/>
              </a:solidFill>
              <a:effectLst/>
              <a:latin typeface="+mn-lt"/>
              <a:ea typeface="+mn-ea"/>
              <a:cs typeface="+mn-cs"/>
            </a:rPr>
            <a:t>あることから、地方債償還の財源として順次取崩しを行う。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山形県大蔵村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
2,744
211.64
4,876,325
4,732,693
46,767
2,390,860
4,067,698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人口の減少や村内に大規模な産業がないこと等から課税客体が少ないため、財政基盤が弱く、類似団体平均を下回っている。毎年</a:t>
          </a:r>
          <a:r>
            <a:rPr kumimoji="1" lang="ja-JP" altLang="en-US" sz="1100">
              <a:solidFill>
                <a:schemeClr val="dk1"/>
              </a:solidFill>
              <a:effectLst/>
              <a:latin typeface="+mn-lt"/>
              <a:ea typeface="+mn-ea"/>
              <a:cs typeface="+mn-cs"/>
            </a:rPr>
            <a:t>同水準</a:t>
          </a:r>
          <a:r>
            <a:rPr kumimoji="1" lang="ja-JP" altLang="ja-JP" sz="1100">
              <a:solidFill>
                <a:schemeClr val="dk1"/>
              </a:solidFill>
              <a:effectLst/>
              <a:latin typeface="+mn-lt"/>
              <a:ea typeface="+mn-ea"/>
              <a:cs typeface="+mn-cs"/>
            </a:rPr>
            <a:t>で推移しているが、歳出削減や事業見直し、また定員管理の適正化を図り、行政運営の効率化を進めるとともに、村税や料金等の徴収率向上に努め、財政の健全化を図っていく。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した。普通交付税の</a:t>
          </a:r>
          <a:r>
            <a:rPr kumimoji="1" lang="ja-JP" altLang="en-US" sz="1100">
              <a:solidFill>
                <a:schemeClr val="dk1"/>
              </a:solidFill>
              <a:effectLst/>
              <a:latin typeface="+mn-lt"/>
              <a:ea typeface="+mn-ea"/>
              <a:cs typeface="+mn-cs"/>
            </a:rPr>
            <a:t>増加と公債費の減少が要因となっている。今後は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年度以降の大規模事業の元金償還</a:t>
          </a:r>
          <a:r>
            <a:rPr kumimoji="1" lang="ja-JP" altLang="en-US" sz="1100">
              <a:solidFill>
                <a:schemeClr val="dk1"/>
              </a:solidFill>
              <a:effectLst/>
              <a:latin typeface="+mn-lt"/>
              <a:ea typeface="+mn-ea"/>
              <a:cs typeface="+mn-cs"/>
            </a:rPr>
            <a:t>に加えて</a:t>
          </a:r>
          <a:r>
            <a:rPr kumimoji="1" lang="ja-JP" altLang="ja-JP" sz="1100">
              <a:solidFill>
                <a:schemeClr val="dk1"/>
              </a:solidFill>
              <a:effectLst/>
              <a:latin typeface="+mn-lt"/>
              <a:ea typeface="+mn-ea"/>
              <a:cs typeface="+mn-cs"/>
            </a:rPr>
            <a:t>、新庁舎建設事業</a:t>
          </a:r>
          <a:r>
            <a:rPr kumimoji="1" lang="ja-JP" altLang="en-US" sz="1100">
              <a:solidFill>
                <a:schemeClr val="dk1"/>
              </a:solidFill>
              <a:effectLst/>
              <a:latin typeface="+mn-lt"/>
              <a:ea typeface="+mn-ea"/>
              <a:cs typeface="+mn-cs"/>
            </a:rPr>
            <a:t>の元金償還の開始、人件費や物価高騰に伴う物件費の増加により経</a:t>
          </a:r>
          <a:r>
            <a:rPr kumimoji="1" lang="ja-JP" altLang="ja-JP" sz="1100">
              <a:solidFill>
                <a:schemeClr val="dk1"/>
              </a:solidFill>
              <a:effectLst/>
              <a:latin typeface="+mn-lt"/>
              <a:ea typeface="+mn-ea"/>
              <a:cs typeface="+mn-cs"/>
            </a:rPr>
            <a:t>常収支比率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ことから、投資的経費の抑制など公債費の適正管理を図り、更なる経常的支出の削減により経常収支比率の改善に努める。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59479</xdr:rowOff>
    </xdr:from>
    <xdr:to>
      <xdr:col>23</xdr:col>
      <xdr:colOff>133350</xdr:colOff>
      <xdr:row>65</xdr:row>
      <xdr:rowOff>32808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32279"/>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65</xdr:row>
      <xdr:rowOff>32808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44344"/>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64</xdr:row>
      <xdr:rowOff>71544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4783"/>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65</xdr:row>
      <xdr:rowOff>32808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4783"/>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152206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20744</xdr:rowOff>
    </xdr:from>
    <xdr:to>
      <xdr:col>15</xdr:col>
      <xdr:colOff>133350</xdr:colOff>
      <xdr:row>64</xdr:row>
      <xdr:rowOff>122344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107121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68385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a:t>
          </a:r>
          <a:r>
            <a:rPr kumimoji="1" lang="en-US" altLang="ja-JP" sz="1100">
              <a:solidFill>
                <a:schemeClr val="dk1"/>
              </a:solidFill>
              <a:effectLst/>
              <a:latin typeface="+mn-lt"/>
              <a:ea typeface="+mn-ea"/>
              <a:cs typeface="+mn-cs"/>
            </a:rPr>
            <a:t>681,654</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年度以降、類似団体平均を上回っている。その要因としては、へき地診療所特別会計が普通会計に属していることや、地理的な理由から保育所を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所（うち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所は休所中）設置していることにより、人件費・物件費が多額となっている。また、本村は全国屈指の豪雪地帯であり、除排雪経費に多額の費用を要していることにより、維持補修費が大きくなっている。今後も人口の減少が</a:t>
          </a:r>
          <a:r>
            <a:rPr kumimoji="1" lang="ja-JP" altLang="en-US" sz="1100">
              <a:solidFill>
                <a:schemeClr val="dk1"/>
              </a:solidFill>
              <a:effectLst/>
              <a:latin typeface="+mn-lt"/>
              <a:ea typeface="+mn-ea"/>
              <a:cs typeface="+mn-cs"/>
            </a:rPr>
            <a:t>見込まれる</a:t>
          </a:r>
          <a:r>
            <a:rPr kumimoji="1" lang="ja-JP" altLang="ja-JP" sz="1100">
              <a:solidFill>
                <a:schemeClr val="dk1"/>
              </a:solidFill>
              <a:effectLst/>
              <a:latin typeface="+mn-lt"/>
              <a:ea typeface="+mn-ea"/>
              <a:cs typeface="+mn-cs"/>
            </a:rPr>
            <a:t>ことから、施設の統廃合、コストの低減を強く推進していく必要がある。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97379</xdr:rowOff>
    </xdr:from>
    <xdr:to>
      <xdr:col>23</xdr:col>
      <xdr:colOff>133350</xdr:colOff>
      <xdr:row>82</xdr:row>
      <xdr:rowOff>154267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56279"/>
          <a:ext cx="8382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97379</xdr:rowOff>
    </xdr:from>
    <xdr:to>
      <xdr:col>19</xdr:col>
      <xdr:colOff>133350</xdr:colOff>
      <xdr:row>82</xdr:row>
      <xdr:rowOff>100202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56279"/>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94759</xdr:rowOff>
    </xdr:from>
    <xdr:to>
      <xdr:col>15</xdr:col>
      <xdr:colOff>82550</xdr:colOff>
      <xdr:row>82</xdr:row>
      <xdr:rowOff>100202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5365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61995</xdr:rowOff>
    </xdr:from>
    <xdr:to>
      <xdr:col>11</xdr:col>
      <xdr:colOff>31750</xdr:colOff>
      <xdr:row>82</xdr:row>
      <xdr:rowOff>94759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20895"/>
          <a:ext cx="889000" cy="3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103467</xdr:rowOff>
    </xdr:from>
    <xdr:to>
      <xdr:col>23</xdr:col>
      <xdr:colOff>184150</xdr:colOff>
      <xdr:row>83</xdr:row>
      <xdr:rowOff>33617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75544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3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46579</xdr:rowOff>
    </xdr:from>
    <xdr:to>
      <xdr:col>19</xdr:col>
      <xdr:colOff>184150</xdr:colOff>
      <xdr:row>82</xdr:row>
      <xdr:rowOff>148179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132956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1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49402</xdr:rowOff>
    </xdr:from>
    <xdr:to>
      <xdr:col>15</xdr:col>
      <xdr:colOff>133350</xdr:colOff>
      <xdr:row>82</xdr:row>
      <xdr:rowOff>151002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135779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43959</xdr:rowOff>
    </xdr:from>
    <xdr:to>
      <xdr:col>11</xdr:col>
      <xdr:colOff>82550</xdr:colOff>
      <xdr:row>82</xdr:row>
      <xdr:rowOff>145559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130336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8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11195</xdr:rowOff>
    </xdr:from>
    <xdr:to>
      <xdr:col>7</xdr:col>
      <xdr:colOff>31750</xdr:colOff>
      <xdr:row>82</xdr:row>
      <xdr:rowOff>112795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97572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5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年度以降、類似団体平均を上回っており、令和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ポイント上回っている状況である。今後、国及び県の勧告並びに他の自治体の状況を考慮し、持続可能な財政運営のため給与の適正化に努める。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50546</xdr:rowOff>
    </xdr:from>
    <xdr:to>
      <xdr:col>81</xdr:col>
      <xdr:colOff>44450</xdr:colOff>
      <xdr:row>89</xdr:row>
      <xdr:rowOff>65024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30959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21589</xdr:rowOff>
    </xdr:from>
    <xdr:to>
      <xdr:col>77</xdr:col>
      <xdr:colOff>44450</xdr:colOff>
      <xdr:row>89</xdr:row>
      <xdr:rowOff>50546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80639"/>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21589</xdr:rowOff>
    </xdr:from>
    <xdr:to>
      <xdr:col>72</xdr:col>
      <xdr:colOff>203200</xdr:colOff>
      <xdr:row>89</xdr:row>
      <xdr:rowOff>55372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80639"/>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36068</xdr:rowOff>
    </xdr:from>
    <xdr:to>
      <xdr:col>68</xdr:col>
      <xdr:colOff>152400</xdr:colOff>
      <xdr:row>89</xdr:row>
      <xdr:rowOff>55372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9511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14224</xdr:rowOff>
    </xdr:from>
    <xdr:to>
      <xdr:col>81</xdr:col>
      <xdr:colOff>95250</xdr:colOff>
      <xdr:row>89</xdr:row>
      <xdr:rowOff>115824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81551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6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171196</xdr:rowOff>
    </xdr:from>
    <xdr:to>
      <xdr:col>77</xdr:col>
      <xdr:colOff>95250</xdr:colOff>
      <xdr:row>89</xdr:row>
      <xdr:rowOff>101346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86123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4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142239</xdr:rowOff>
    </xdr:from>
    <xdr:to>
      <xdr:col>73</xdr:col>
      <xdr:colOff>44450</xdr:colOff>
      <xdr:row>89</xdr:row>
      <xdr:rowOff>72389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57166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4572</xdr:rowOff>
    </xdr:from>
    <xdr:to>
      <xdr:col>68</xdr:col>
      <xdr:colOff>203200</xdr:colOff>
      <xdr:row>89</xdr:row>
      <xdr:rowOff>106172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90949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156718</xdr:rowOff>
    </xdr:from>
    <xdr:to>
      <xdr:col>64</xdr:col>
      <xdr:colOff>152400</xdr:colOff>
      <xdr:row>89</xdr:row>
      <xdr:rowOff>86868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71645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a:t>
          </a:r>
          <a:r>
            <a:rPr kumimoji="1" lang="en-US" altLang="ja-JP" sz="1100">
              <a:solidFill>
                <a:schemeClr val="dk1"/>
              </a:solidFill>
              <a:effectLst/>
              <a:latin typeface="+mn-lt"/>
              <a:ea typeface="+mn-ea"/>
              <a:cs typeface="+mn-cs"/>
            </a:rPr>
            <a:t>30.43</a:t>
          </a:r>
          <a:r>
            <a:rPr kumimoji="1" lang="ja-JP" altLang="ja-JP" sz="1100">
              <a:solidFill>
                <a:schemeClr val="dk1"/>
              </a:solidFill>
              <a:effectLst/>
              <a:latin typeface="+mn-lt"/>
              <a:ea typeface="+mn-ea"/>
              <a:cs typeface="+mn-cs"/>
            </a:rPr>
            <a:t>人と類似団体平均の</a:t>
          </a:r>
          <a:r>
            <a:rPr kumimoji="1" lang="en-US" altLang="ja-JP" sz="1100">
              <a:solidFill>
                <a:schemeClr val="dk1"/>
              </a:solidFill>
              <a:effectLst/>
              <a:latin typeface="+mn-lt"/>
              <a:ea typeface="+mn-ea"/>
              <a:cs typeface="+mn-cs"/>
            </a:rPr>
            <a:t>24.75</a:t>
          </a:r>
          <a:r>
            <a:rPr kumimoji="1" lang="ja-JP" altLang="ja-JP" sz="1100">
              <a:solidFill>
                <a:schemeClr val="dk1"/>
              </a:solidFill>
              <a:effectLst/>
              <a:latin typeface="+mn-lt"/>
              <a:ea typeface="+mn-ea"/>
              <a:cs typeface="+mn-cs"/>
            </a:rPr>
            <a:t>人を上回っている。要因としては、へき地診療所の設置や本村の地形的要因等により保育所の施設数が多いことである。今後は、定員適正化計画に基づく退職者の不補充や更なる行政組織の統廃合を視野に入れ、適正な人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114957</xdr:rowOff>
    </xdr:from>
    <xdr:to>
      <xdr:col>81</xdr:col>
      <xdr:colOff>44450</xdr:colOff>
      <xdr:row>61</xdr:row>
      <xdr:rowOff>144113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73407"/>
          <a:ext cx="838200" cy="2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93239</xdr:rowOff>
    </xdr:from>
    <xdr:to>
      <xdr:col>77</xdr:col>
      <xdr:colOff>44450</xdr:colOff>
      <xdr:row>61</xdr:row>
      <xdr:rowOff>114957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5168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82984</xdr:rowOff>
    </xdr:from>
    <xdr:to>
      <xdr:col>72</xdr:col>
      <xdr:colOff>203200</xdr:colOff>
      <xdr:row>61</xdr:row>
      <xdr:rowOff>93239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41434"/>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69310</xdr:rowOff>
    </xdr:from>
    <xdr:to>
      <xdr:col>68</xdr:col>
      <xdr:colOff>152400</xdr:colOff>
      <xdr:row>61</xdr:row>
      <xdr:rowOff>82984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27760"/>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93313</xdr:rowOff>
    </xdr:from>
    <xdr:to>
      <xdr:col>81</xdr:col>
      <xdr:colOff>95250</xdr:colOff>
      <xdr:row>62</xdr:row>
      <xdr:rowOff>23463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65390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2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64157</xdr:rowOff>
    </xdr:from>
    <xdr:to>
      <xdr:col>77</xdr:col>
      <xdr:colOff>95250</xdr:colOff>
      <xdr:row>61</xdr:row>
      <xdr:rowOff>165757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150534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0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42439</xdr:rowOff>
    </xdr:from>
    <xdr:to>
      <xdr:col>73</xdr:col>
      <xdr:colOff>44450</xdr:colOff>
      <xdr:row>61</xdr:row>
      <xdr:rowOff>144039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128816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8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32184</xdr:rowOff>
    </xdr:from>
    <xdr:to>
      <xdr:col>68</xdr:col>
      <xdr:colOff>203200</xdr:colOff>
      <xdr:row>61</xdr:row>
      <xdr:rowOff>133784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118561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18510</xdr:rowOff>
    </xdr:from>
    <xdr:to>
      <xdr:col>64</xdr:col>
      <xdr:colOff>152400</xdr:colOff>
      <xdr:row>61</xdr:row>
      <xdr:rowOff>120110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104887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6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年度実施の過疎対策事業債（農産物加工施設建設事業）及び平成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年度～令和元年度実施の緊急防災・減災事業債（防災拠点施設整備事業）、平成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年度実施の過疎対策事業債（村道合海大坪線道路改良事業）といった大規模事業の元金償還開始の影響により償還金額は増加し、実質公債費比率は令和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％となった。辺地対策事業債や過疎対策事業債など交付税措置の有利な地方債を活用しながら、極力投資的経費を抑止し、実質公債費比率の好転を目指していく。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49530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2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143764</xdr:rowOff>
    </xdr:from>
    <xdr:to>
      <xdr:col>77</xdr:col>
      <xdr:colOff>44450</xdr:colOff>
      <xdr:row>42</xdr:row>
      <xdr:rowOff>25400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7321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143764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297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92964</xdr:rowOff>
    </xdr:from>
    <xdr:to>
      <xdr:col>73</xdr:col>
      <xdr:colOff>44450</xdr:colOff>
      <xdr:row>42</xdr:row>
      <xdr:rowOff>23114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7891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将来負担比率はなく、健全な財政状況であると言える。今後も健全な財政運営に努める。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山形県大蔵村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
2,744
211.64
4,876,325
4,732,693
46,767
2,390,860
4,067,698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ポイント上回っている。類似団体平均を上回っている要因としては、へき地診療所会計が普通会計に含まれており、医師や看護師等に係る人件費や地形的な理由により村内に保育所を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所設置していること等から施設関係職員が多くなっているためである。今後は定員適正化に努めていく。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153670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5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100330</xdr:rowOff>
    </xdr:from>
    <xdr:to>
      <xdr:col>19</xdr:col>
      <xdr:colOff>187325</xdr:colOff>
      <xdr:row>36</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25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102870</xdr:rowOff>
    </xdr:from>
    <xdr:to>
      <xdr:col>20</xdr:col>
      <xdr:colOff>38100</xdr:colOff>
      <xdr:row>37</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49530</xdr:rowOff>
    </xdr:from>
    <xdr:to>
      <xdr:col>15</xdr:col>
      <xdr:colOff>149225</xdr:colOff>
      <xdr:row>36</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ポイント増加しており、類似団体平均を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ポイント上回っている。物件費については、</a:t>
          </a:r>
          <a:r>
            <a:rPr kumimoji="1" lang="ja-JP" altLang="en-US" sz="1100">
              <a:solidFill>
                <a:schemeClr val="dk1"/>
              </a:solidFill>
              <a:effectLst/>
              <a:latin typeface="+mn-lt"/>
              <a:ea typeface="+mn-ea"/>
              <a:cs typeface="+mn-cs"/>
            </a:rPr>
            <a:t>物価高騰などによる影響により</a:t>
          </a:r>
          <a:r>
            <a:rPr kumimoji="1" lang="ja-JP" altLang="ja-JP" sz="1100">
              <a:solidFill>
                <a:schemeClr val="dk1"/>
              </a:solidFill>
              <a:effectLst/>
              <a:latin typeface="+mn-lt"/>
              <a:ea typeface="+mn-ea"/>
              <a:cs typeface="+mn-cs"/>
            </a:rPr>
            <a:t>増加している状況であることから、今後はより効率的な事務執行を行い、経費削減に努めていく。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30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70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136144</xdr:rowOff>
    </xdr:from>
    <xdr:to>
      <xdr:col>73</xdr:col>
      <xdr:colOff>180975</xdr:colOff>
      <xdr:row>17</xdr:row>
      <xdr:rowOff>56134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93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136144</xdr:rowOff>
    </xdr:from>
    <xdr:to>
      <xdr:col>69</xdr:col>
      <xdr:colOff>92075</xdr:colOff>
      <xdr:row>17</xdr:row>
      <xdr:rowOff>51562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93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85344</xdr:rowOff>
    </xdr:from>
    <xdr:to>
      <xdr:col>69</xdr:col>
      <xdr:colOff>142875</xdr:colOff>
      <xdr:row>17</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25671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ポイント上回っている。要因としては、地形的な理由により村内に保育所を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所（うち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所は休所中）設置しているため、児童福祉費に係る扶助費が大きくなっているためである。今後も、人口減少に歯止めをかける事業の一環として現行の体制を維持し、子育てしやすい環境づくりを行っていくとともに、最小の経費で最大の効果が得られるよう、経費削減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5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83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回っている。要因としては、</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年度からの公営企業会計の法適化により、簡易水道及び下水道事業会計への繰出金が補助費等に計上されたことで</a:t>
          </a:r>
          <a:r>
            <a:rPr kumimoji="1" lang="ja-JP" altLang="en-US" sz="1100">
              <a:solidFill>
                <a:schemeClr val="dk1"/>
              </a:solidFill>
              <a:effectLst/>
              <a:latin typeface="+mn-lt"/>
              <a:ea typeface="+mn-ea"/>
              <a:cs typeface="+mn-cs"/>
            </a:rPr>
            <a:t>大幅に減少している。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3008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6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58</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5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58</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577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21607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年度以前は最上広域市町村圏事務組合分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普通交付税の事業費補正</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本村へ一括算入されており、</a:t>
          </a:r>
          <a:r>
            <a:rPr kumimoji="1" lang="ja-JP" altLang="en-US" sz="1100">
              <a:solidFill>
                <a:schemeClr val="dk1"/>
              </a:solidFill>
              <a:effectLst/>
              <a:latin typeface="+mn-lt"/>
              <a:ea typeface="+mn-ea"/>
              <a:cs typeface="+mn-cs"/>
            </a:rPr>
            <a:t>分担金として支出していたため</a:t>
          </a:r>
          <a:r>
            <a:rPr kumimoji="1" lang="ja-JP" altLang="ja-JP" sz="1100">
              <a:solidFill>
                <a:schemeClr val="dk1"/>
              </a:solidFill>
              <a:effectLst/>
              <a:latin typeface="+mn-lt"/>
              <a:ea typeface="+mn-ea"/>
              <a:cs typeface="+mn-cs"/>
            </a:rPr>
            <a:t>類似団体と比較すると平均値を大きく上回っていた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年度以降は最上広域市町村圏事務組合分担金の減少等の影響により、令和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ポイント下回る</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ているが、</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年度からの公営企業会計の法適化により、簡易水道及び下水道事業会計への繰出金が補助費等に計上されたことで増加している。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36</xdr:row>
      <xdr:rowOff>76708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88888"/>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61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61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年度以降類似団体平均を上回り、令和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ポイント上回っている。要因としては、平成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a:t>
          </a:r>
          <a:r>
            <a:rPr kumimoji="1" lang="ja-JP" altLang="en-US" sz="1100">
              <a:solidFill>
                <a:schemeClr val="dk1"/>
              </a:solidFill>
              <a:effectLst/>
              <a:latin typeface="+mn-lt"/>
              <a:ea typeface="+mn-ea"/>
              <a:cs typeface="+mn-cs"/>
            </a:rPr>
            <a:t>事業完了の</a:t>
          </a:r>
          <a:r>
            <a:rPr kumimoji="1" lang="ja-JP" altLang="ja-JP" sz="1100">
              <a:solidFill>
                <a:schemeClr val="dk1"/>
              </a:solidFill>
              <a:effectLst/>
              <a:latin typeface="+mn-lt"/>
              <a:ea typeface="+mn-ea"/>
              <a:cs typeface="+mn-cs"/>
            </a:rPr>
            <a:t>農産物加工施設建設事業及び令和元年度</a:t>
          </a:r>
          <a:r>
            <a:rPr kumimoji="1" lang="ja-JP" altLang="en-US" sz="1100">
              <a:solidFill>
                <a:schemeClr val="dk1"/>
              </a:solidFill>
              <a:effectLst/>
              <a:latin typeface="+mn-lt"/>
              <a:ea typeface="+mn-ea"/>
              <a:cs typeface="+mn-cs"/>
            </a:rPr>
            <a:t>事業完了</a:t>
          </a:r>
          <a:r>
            <a:rPr kumimoji="1" lang="ja-JP" altLang="ja-JP" sz="1100">
              <a:solidFill>
                <a:schemeClr val="dk1"/>
              </a:solidFill>
              <a:effectLst/>
              <a:latin typeface="+mn-lt"/>
              <a:ea typeface="+mn-ea"/>
              <a:cs typeface="+mn-cs"/>
            </a:rPr>
            <a:t>の防災拠点施設整備事業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事業完了</a:t>
          </a:r>
          <a:r>
            <a:rPr kumimoji="1" lang="ja-JP" altLang="ja-JP" sz="1100">
              <a:solidFill>
                <a:schemeClr val="dk1"/>
              </a:solidFill>
              <a:effectLst/>
              <a:latin typeface="+mn-lt"/>
              <a:ea typeface="+mn-ea"/>
              <a:cs typeface="+mn-cs"/>
            </a:rPr>
            <a:t>の村道合海大坪線道路改良事業といった大規模事業の償還開始によるが、今後も公債費の増加が見込まれるため、その償還の財源として減債基金への積み立てや投資的経費の抑制など、公債管理の適正化を図り、公債費縮減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24130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096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8889</xdr:rowOff>
    </xdr:from>
    <xdr:to>
      <xdr:col>19</xdr:col>
      <xdr:colOff>187325</xdr:colOff>
      <xdr:row>78</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819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78</xdr:row>
      <xdr:rowOff>8889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019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100330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01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129539</xdr:rowOff>
    </xdr:from>
    <xdr:to>
      <xdr:col>15</xdr:col>
      <xdr:colOff>149225</xdr:colOff>
      <xdr:row>78</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44466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64.9</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補助費等で類似団体平均を下回っているが、人件費や扶助費等で類似団体平均を上回っている。これらについては、へき地診療所や保育所関係の経費が大きいことが要因として考えられる。今後は、定員適正化や経常経費等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66584</xdr:rowOff>
    </xdr:from>
    <xdr:to>
      <xdr:col>82</xdr:col>
      <xdr:colOff>107950</xdr:colOff>
      <xdr:row>77</xdr:row>
      <xdr:rowOff>109038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6823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14332</xdr:rowOff>
    </xdr:from>
    <xdr:to>
      <xdr:col>78</xdr:col>
      <xdr:colOff>69850</xdr:colOff>
      <xdr:row>77</xdr:row>
      <xdr:rowOff>109038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15982"/>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19231</xdr:rowOff>
    </xdr:from>
    <xdr:to>
      <xdr:col>73</xdr:col>
      <xdr:colOff>180975</xdr:colOff>
      <xdr:row>77</xdr:row>
      <xdr:rowOff>14332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49431"/>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19231</xdr:rowOff>
    </xdr:from>
    <xdr:to>
      <xdr:col>69</xdr:col>
      <xdr:colOff>92075</xdr:colOff>
      <xdr:row>78</xdr:row>
      <xdr:rowOff>19231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49431"/>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15784</xdr:rowOff>
    </xdr:from>
    <xdr:to>
      <xdr:col>82</xdr:col>
      <xdr:colOff>158750</xdr:colOff>
      <xdr:row>77</xdr:row>
      <xdr:rowOff>117384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32311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6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58238</xdr:rowOff>
    </xdr:from>
    <xdr:to>
      <xdr:col>78</xdr:col>
      <xdr:colOff>120650</xdr:colOff>
      <xdr:row>77</xdr:row>
      <xdr:rowOff>159838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144615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4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134982</xdr:rowOff>
    </xdr:from>
    <xdr:to>
      <xdr:col>74</xdr:col>
      <xdr:colOff>31750</xdr:colOff>
      <xdr:row>77</xdr:row>
      <xdr:rowOff>65132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75310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3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139881</xdr:rowOff>
    </xdr:from>
    <xdr:to>
      <xdr:col>69</xdr:col>
      <xdr:colOff>142875</xdr:colOff>
      <xdr:row>76</xdr:row>
      <xdr:rowOff>70031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80208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139881</xdr:rowOff>
    </xdr:from>
    <xdr:to>
      <xdr:col>65</xdr:col>
      <xdr:colOff>53975</xdr:colOff>
      <xdr:row>78</xdr:row>
      <xdr:rowOff>70031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54808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山形県大蔵村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123449</xdr:rowOff>
    </xdr:from>
    <xdr:to>
      <xdr:col>29</xdr:col>
      <xdr:colOff>127000</xdr:colOff>
      <xdr:row>19</xdr:row>
      <xdr:rowOff>21202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7174"/>
          <a:ext cx="647700" cy="69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21202</xdr:rowOff>
    </xdr:from>
    <xdr:to>
      <xdr:col>26</xdr:col>
      <xdr:colOff>50800</xdr:colOff>
      <xdr:row>19</xdr:row>
      <xdr:rowOff>57252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6377"/>
          <a:ext cx="698500" cy="36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57252</xdr:rowOff>
    </xdr:from>
    <xdr:to>
      <xdr:col>22</xdr:col>
      <xdr:colOff>114300</xdr:colOff>
      <xdr:row>19</xdr:row>
      <xdr:rowOff>70741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2427"/>
          <a:ext cx="698500" cy="13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70741</xdr:rowOff>
    </xdr:from>
    <xdr:to>
      <xdr:col>18</xdr:col>
      <xdr:colOff>177800</xdr:colOff>
      <xdr:row>19</xdr:row>
      <xdr:rowOff>93219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5916"/>
          <a:ext cx="698500" cy="2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72649</xdr:rowOff>
    </xdr:from>
    <xdr:to>
      <xdr:col>29</xdr:col>
      <xdr:colOff>177800</xdr:colOff>
      <xdr:row>19</xdr:row>
      <xdr:rowOff>2799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89176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141852</xdr:rowOff>
    </xdr:from>
    <xdr:to>
      <xdr:col>26</xdr:col>
      <xdr:colOff>101600</xdr:colOff>
      <xdr:row>19</xdr:row>
      <xdr:rowOff>72002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82179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4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6452</xdr:rowOff>
    </xdr:from>
    <xdr:to>
      <xdr:col>22</xdr:col>
      <xdr:colOff>165100</xdr:colOff>
      <xdr:row>19</xdr:row>
      <xdr:rowOff>108052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1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118229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19941</xdr:rowOff>
    </xdr:from>
    <xdr:to>
      <xdr:col>19</xdr:col>
      <xdr:colOff>38100</xdr:colOff>
      <xdr:row>19</xdr:row>
      <xdr:rowOff>121541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131719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42419</xdr:rowOff>
    </xdr:from>
    <xdr:to>
      <xdr:col>15</xdr:col>
      <xdr:colOff>101600</xdr:colOff>
      <xdr:row>19</xdr:row>
      <xdr:rowOff>144019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154196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56614</xdr:rowOff>
    </xdr:from>
    <xdr:to>
      <xdr:col>29</xdr:col>
      <xdr:colOff>127000</xdr:colOff>
      <xdr:row>35</xdr:row>
      <xdr:rowOff>95330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66964"/>
          <a:ext cx="647700" cy="38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80107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90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56614</xdr:rowOff>
    </xdr:from>
    <xdr:to>
      <xdr:col>26</xdr:col>
      <xdr:colOff>50800</xdr:colOff>
      <xdr:row>35</xdr:row>
      <xdr:rowOff>101900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66964"/>
          <a:ext cx="698500" cy="45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101900</xdr:rowOff>
    </xdr:from>
    <xdr:to>
      <xdr:col>22</xdr:col>
      <xdr:colOff>114300</xdr:colOff>
      <xdr:row>35</xdr:row>
      <xdr:rowOff>157706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12250"/>
          <a:ext cx="698500" cy="5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157706</xdr:rowOff>
    </xdr:from>
    <xdr:to>
      <xdr:col>18</xdr:col>
      <xdr:colOff>177800</xdr:colOff>
      <xdr:row>35</xdr:row>
      <xdr:rowOff>197724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8056"/>
          <a:ext cx="698500" cy="40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44530</xdr:rowOff>
    </xdr:from>
    <xdr:to>
      <xdr:col>29</xdr:col>
      <xdr:colOff>177800</xdr:colOff>
      <xdr:row>35</xdr:row>
      <xdr:rowOff>146130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54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232507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9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5814</xdr:rowOff>
    </xdr:from>
    <xdr:to>
      <xdr:col>26</xdr:col>
      <xdr:colOff>101600</xdr:colOff>
      <xdr:row>35</xdr:row>
      <xdr:rowOff>107414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1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117591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85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51100</xdr:rowOff>
    </xdr:from>
    <xdr:to>
      <xdr:col>22</xdr:col>
      <xdr:colOff>165100</xdr:colOff>
      <xdr:row>35</xdr:row>
      <xdr:rowOff>152700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1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162877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3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106906</xdr:rowOff>
    </xdr:from>
    <xdr:to>
      <xdr:col>19</xdr:col>
      <xdr:colOff>38100</xdr:colOff>
      <xdr:row>35</xdr:row>
      <xdr:rowOff>208506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218683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8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146924</xdr:rowOff>
    </xdr:from>
    <xdr:to>
      <xdr:col>15</xdr:col>
      <xdr:colOff>101600</xdr:colOff>
      <xdr:row>35</xdr:row>
      <xdr:rowOff>248524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7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233301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4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山形県大蔵村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
2,744
211.64
4,876,325
4,732,693
46,767
2,390,860
4,067,698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73202</xdr:rowOff>
    </xdr:from>
    <xdr:to>
      <xdr:col>24</xdr:col>
      <xdr:colOff>63500</xdr:colOff>
      <xdr:row>36</xdr:row>
      <xdr:rowOff>118664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45402"/>
          <a:ext cx="838200" cy="4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118664</xdr:rowOff>
    </xdr:from>
    <xdr:to>
      <xdr:col>19</xdr:col>
      <xdr:colOff>177800</xdr:colOff>
      <xdr:row>36</xdr:row>
      <xdr:rowOff>147647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90864"/>
          <a:ext cx="8890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147647</xdr:rowOff>
    </xdr:from>
    <xdr:to>
      <xdr:col>15</xdr:col>
      <xdr:colOff>50800</xdr:colOff>
      <xdr:row>36</xdr:row>
      <xdr:rowOff>160535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19847"/>
          <a:ext cx="889000" cy="1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160535</xdr:rowOff>
    </xdr:from>
    <xdr:to>
      <xdr:col>10</xdr:col>
      <xdr:colOff>114300</xdr:colOff>
      <xdr:row>37</xdr:row>
      <xdr:rowOff>2586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32735"/>
          <a:ext cx="889000" cy="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22402</xdr:rowOff>
    </xdr:from>
    <xdr:to>
      <xdr:col>24</xdr:col>
      <xdr:colOff>114300</xdr:colOff>
      <xdr:row>36</xdr:row>
      <xdr:rowOff>124002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45279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4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67864</xdr:rowOff>
    </xdr:from>
    <xdr:to>
      <xdr:col>20</xdr:col>
      <xdr:colOff>38100</xdr:colOff>
      <xdr:row>36</xdr:row>
      <xdr:rowOff>169464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14541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1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96847</xdr:rowOff>
    </xdr:from>
    <xdr:to>
      <xdr:col>15</xdr:col>
      <xdr:colOff>101600</xdr:colOff>
      <xdr:row>37</xdr:row>
      <xdr:rowOff>26997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6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43524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4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109735</xdr:rowOff>
    </xdr:from>
    <xdr:to>
      <xdr:col>10</xdr:col>
      <xdr:colOff>165100</xdr:colOff>
      <xdr:row>37</xdr:row>
      <xdr:rowOff>39885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56412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123236</xdr:rowOff>
    </xdr:from>
    <xdr:to>
      <xdr:col>6</xdr:col>
      <xdr:colOff>38100</xdr:colOff>
      <xdr:row>37</xdr:row>
      <xdr:rowOff>53386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9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69913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7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63568</xdr:rowOff>
    </xdr:from>
    <xdr:to>
      <xdr:col>24</xdr:col>
      <xdr:colOff>63500</xdr:colOff>
      <xdr:row>57</xdr:row>
      <xdr:rowOff>69450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6218"/>
          <a:ext cx="8382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69450</xdr:rowOff>
    </xdr:from>
    <xdr:to>
      <xdr:col>19</xdr:col>
      <xdr:colOff>177800</xdr:colOff>
      <xdr:row>57</xdr:row>
      <xdr:rowOff>95449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2100"/>
          <a:ext cx="8890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95194</xdr:rowOff>
    </xdr:from>
    <xdr:to>
      <xdr:col>15</xdr:col>
      <xdr:colOff>50800</xdr:colOff>
      <xdr:row>57</xdr:row>
      <xdr:rowOff>95449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67844"/>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95194</xdr:rowOff>
    </xdr:from>
    <xdr:to>
      <xdr:col>10</xdr:col>
      <xdr:colOff>114300</xdr:colOff>
      <xdr:row>57</xdr:row>
      <xdr:rowOff>138121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7844"/>
          <a:ext cx="889000" cy="4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12768</xdr:rowOff>
    </xdr:from>
    <xdr:to>
      <xdr:col>24</xdr:col>
      <xdr:colOff>114300</xdr:colOff>
      <xdr:row>57</xdr:row>
      <xdr:rowOff>114368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162645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18650</xdr:rowOff>
    </xdr:from>
    <xdr:to>
      <xdr:col>20</xdr:col>
      <xdr:colOff>38100</xdr:colOff>
      <xdr:row>57</xdr:row>
      <xdr:rowOff>120250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111377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88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44649</xdr:rowOff>
    </xdr:from>
    <xdr:to>
      <xdr:col>15</xdr:col>
      <xdr:colOff>101600</xdr:colOff>
      <xdr:row>57</xdr:row>
      <xdr:rowOff>146249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137376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1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44394</xdr:rowOff>
    </xdr:from>
    <xdr:to>
      <xdr:col>10</xdr:col>
      <xdr:colOff>165100</xdr:colOff>
      <xdr:row>57</xdr:row>
      <xdr:rowOff>145994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137121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87321</xdr:rowOff>
    </xdr:from>
    <xdr:to>
      <xdr:col>6</xdr:col>
      <xdr:colOff>38100</xdr:colOff>
      <xdr:row>58</xdr:row>
      <xdr:rowOff>17471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8598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3578</xdr:rowOff>
    </xdr:from>
    <xdr:to>
      <xdr:col>24</xdr:col>
      <xdr:colOff>63500</xdr:colOff>
      <xdr:row>77</xdr:row>
      <xdr:rowOff>49110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33778"/>
          <a:ext cx="838200" cy="2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22017</xdr:rowOff>
    </xdr:from>
    <xdr:to>
      <xdr:col>19</xdr:col>
      <xdr:colOff>177800</xdr:colOff>
      <xdr:row>77</xdr:row>
      <xdr:rowOff>49110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052217"/>
          <a:ext cx="889000" cy="19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22017</xdr:rowOff>
    </xdr:from>
    <xdr:to>
      <xdr:col>15</xdr:col>
      <xdr:colOff>50800</xdr:colOff>
      <xdr:row>76</xdr:row>
      <xdr:rowOff>34351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52217"/>
          <a:ext cx="889000" cy="1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34351</xdr:rowOff>
    </xdr:from>
    <xdr:to>
      <xdr:col>10</xdr:col>
      <xdr:colOff>114300</xdr:colOff>
      <xdr:row>76</xdr:row>
      <xdr:rowOff>52228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64551"/>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124228</xdr:rowOff>
    </xdr:from>
    <xdr:to>
      <xdr:col>24</xdr:col>
      <xdr:colOff>114300</xdr:colOff>
      <xdr:row>76</xdr:row>
      <xdr:rowOff>54378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8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147105</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3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169760</xdr:rowOff>
    </xdr:from>
    <xdr:to>
      <xdr:col>20</xdr:col>
      <xdr:colOff>38100</xdr:colOff>
      <xdr:row>77</xdr:row>
      <xdr:rowOff>99910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9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116437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142666</xdr:rowOff>
    </xdr:from>
    <xdr:to>
      <xdr:col>15</xdr:col>
      <xdr:colOff>101600</xdr:colOff>
      <xdr:row>76</xdr:row>
      <xdr:rowOff>72817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01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89343</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77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155001</xdr:rowOff>
    </xdr:from>
    <xdr:to>
      <xdr:col>10</xdr:col>
      <xdr:colOff>165100</xdr:colOff>
      <xdr:row>76</xdr:row>
      <xdr:rowOff>85151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101679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1428</xdr:rowOff>
    </xdr:from>
    <xdr:to>
      <xdr:col>6</xdr:col>
      <xdr:colOff>38100</xdr:colOff>
      <xdr:row>76</xdr:row>
      <xdr:rowOff>103028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119556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0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50676</xdr:rowOff>
    </xdr:from>
    <xdr:to>
      <xdr:col>24</xdr:col>
      <xdr:colOff>63500</xdr:colOff>
      <xdr:row>95</xdr:row>
      <xdr:rowOff>114615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38426"/>
          <a:ext cx="838200" cy="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50676</xdr:rowOff>
    </xdr:from>
    <xdr:to>
      <xdr:col>19</xdr:col>
      <xdr:colOff>177800</xdr:colOff>
      <xdr:row>95</xdr:row>
      <xdr:rowOff>101493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38426"/>
          <a:ext cx="889000" cy="5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42751</xdr:rowOff>
    </xdr:from>
    <xdr:to>
      <xdr:col>15</xdr:col>
      <xdr:colOff>50800</xdr:colOff>
      <xdr:row>95</xdr:row>
      <xdr:rowOff>101493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30501"/>
          <a:ext cx="889000" cy="5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42751</xdr:rowOff>
    </xdr:from>
    <xdr:to>
      <xdr:col>10</xdr:col>
      <xdr:colOff>114300</xdr:colOff>
      <xdr:row>96</xdr:row>
      <xdr:rowOff>32471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30501"/>
          <a:ext cx="889000" cy="1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63815</xdr:rowOff>
    </xdr:from>
    <xdr:to>
      <xdr:col>24</xdr:col>
      <xdr:colOff>114300</xdr:colOff>
      <xdr:row>95</xdr:row>
      <xdr:rowOff>165415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5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42242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171326</xdr:rowOff>
    </xdr:from>
    <xdr:to>
      <xdr:col>20</xdr:col>
      <xdr:colOff>38100</xdr:colOff>
      <xdr:row>95</xdr:row>
      <xdr:rowOff>101476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92603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50693</xdr:rowOff>
    </xdr:from>
    <xdr:to>
      <xdr:col>15</xdr:col>
      <xdr:colOff>101600</xdr:colOff>
      <xdr:row>95</xdr:row>
      <xdr:rowOff>152293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143420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163401</xdr:rowOff>
    </xdr:from>
    <xdr:to>
      <xdr:col>10</xdr:col>
      <xdr:colOff>165100</xdr:colOff>
      <xdr:row>95</xdr:row>
      <xdr:rowOff>93551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84678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7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153121</xdr:rowOff>
    </xdr:from>
    <xdr:to>
      <xdr:col>6</xdr:col>
      <xdr:colOff>38100</xdr:colOff>
      <xdr:row>96</xdr:row>
      <xdr:rowOff>83271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74398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3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2772</xdr:rowOff>
    </xdr:from>
    <xdr:to>
      <xdr:col>55</xdr:col>
      <xdr:colOff>0</xdr:colOff>
      <xdr:row>38</xdr:row>
      <xdr:rowOff>22183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6422"/>
          <a:ext cx="838200" cy="19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4959</xdr:rowOff>
    </xdr:from>
    <xdr:to>
      <xdr:col>50</xdr:col>
      <xdr:colOff>114300</xdr:colOff>
      <xdr:row>38</xdr:row>
      <xdr:rowOff>22183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20059"/>
          <a:ext cx="889000" cy="1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4959</xdr:rowOff>
    </xdr:from>
    <xdr:to>
      <xdr:col>45</xdr:col>
      <xdr:colOff>177800</xdr:colOff>
      <xdr:row>38</xdr:row>
      <xdr:rowOff>31164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20059"/>
          <a:ext cx="889000" cy="2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152529</xdr:rowOff>
    </xdr:from>
    <xdr:to>
      <xdr:col>41</xdr:col>
      <xdr:colOff>50800</xdr:colOff>
      <xdr:row>38</xdr:row>
      <xdr:rowOff>31164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24729"/>
          <a:ext cx="889000" cy="2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123422</xdr:rowOff>
    </xdr:from>
    <xdr:to>
      <xdr:col>55</xdr:col>
      <xdr:colOff>50800</xdr:colOff>
      <xdr:row>37</xdr:row>
      <xdr:rowOff>53572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101849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142833</xdr:rowOff>
    </xdr:from>
    <xdr:to>
      <xdr:col>50</xdr:col>
      <xdr:colOff>165100</xdr:colOff>
      <xdr:row>38</xdr:row>
      <xdr:rowOff>72983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64110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125608</xdr:rowOff>
    </xdr:from>
    <xdr:to>
      <xdr:col>46</xdr:col>
      <xdr:colOff>38100</xdr:colOff>
      <xdr:row>38</xdr:row>
      <xdr:rowOff>55758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46886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6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151814</xdr:rowOff>
    </xdr:from>
    <xdr:to>
      <xdr:col>41</xdr:col>
      <xdr:colOff>101600</xdr:colOff>
      <xdr:row>38</xdr:row>
      <xdr:rowOff>81964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73091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8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101729</xdr:rowOff>
    </xdr:from>
    <xdr:to>
      <xdr:col>36</xdr:col>
      <xdr:colOff>165100</xdr:colOff>
      <xdr:row>37</xdr:row>
      <xdr:rowOff>31879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23006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6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11491</xdr:rowOff>
    </xdr:from>
    <xdr:to>
      <xdr:col>55</xdr:col>
      <xdr:colOff>0</xdr:colOff>
      <xdr:row>58</xdr:row>
      <xdr:rowOff>51085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5591"/>
          <a:ext cx="838200" cy="3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51085</xdr:rowOff>
    </xdr:from>
    <xdr:to>
      <xdr:col>50</xdr:col>
      <xdr:colOff>114300</xdr:colOff>
      <xdr:row>58</xdr:row>
      <xdr:rowOff>91722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95185"/>
          <a:ext cx="889000" cy="4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27821</xdr:rowOff>
    </xdr:from>
    <xdr:to>
      <xdr:col>45</xdr:col>
      <xdr:colOff>177800</xdr:colOff>
      <xdr:row>58</xdr:row>
      <xdr:rowOff>91722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1921"/>
          <a:ext cx="889000" cy="6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27821</xdr:rowOff>
    </xdr:from>
    <xdr:to>
      <xdr:col>41</xdr:col>
      <xdr:colOff>50800</xdr:colOff>
      <xdr:row>58</xdr:row>
      <xdr:rowOff>82569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1921"/>
          <a:ext cx="889000" cy="5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132141</xdr:rowOff>
    </xdr:from>
    <xdr:to>
      <xdr:col>55</xdr:col>
      <xdr:colOff>50800</xdr:colOff>
      <xdr:row>58</xdr:row>
      <xdr:rowOff>62291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110568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285</xdr:rowOff>
    </xdr:from>
    <xdr:to>
      <xdr:col>50</xdr:col>
      <xdr:colOff>165100</xdr:colOff>
      <xdr:row>58</xdr:row>
      <xdr:rowOff>101885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93012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3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40922</xdr:rowOff>
    </xdr:from>
    <xdr:to>
      <xdr:col>46</xdr:col>
      <xdr:colOff>38100</xdr:colOff>
      <xdr:row>58</xdr:row>
      <xdr:rowOff>142522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133649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7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148471</xdr:rowOff>
    </xdr:from>
    <xdr:to>
      <xdr:col>41</xdr:col>
      <xdr:colOff>101600</xdr:colOff>
      <xdr:row>58</xdr:row>
      <xdr:rowOff>78621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69748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1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31769</xdr:rowOff>
    </xdr:from>
    <xdr:to>
      <xdr:col>36</xdr:col>
      <xdr:colOff>165100</xdr:colOff>
      <xdr:row>58</xdr:row>
      <xdr:rowOff>133369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124496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22552</xdr:rowOff>
    </xdr:from>
    <xdr:to>
      <xdr:col>55</xdr:col>
      <xdr:colOff>0</xdr:colOff>
      <xdr:row>79</xdr:row>
      <xdr:rowOff>42038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7102"/>
          <a:ext cx="8382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29933</xdr:rowOff>
    </xdr:from>
    <xdr:to>
      <xdr:col>50</xdr:col>
      <xdr:colOff>114300</xdr:colOff>
      <xdr:row>79</xdr:row>
      <xdr:rowOff>42038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4483"/>
          <a:ext cx="889000" cy="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29933</xdr:rowOff>
    </xdr:from>
    <xdr:to>
      <xdr:col>45</xdr:col>
      <xdr:colOff>177800</xdr:colOff>
      <xdr:row>79</xdr:row>
      <xdr:rowOff>37058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4483"/>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10033</xdr:rowOff>
    </xdr:from>
    <xdr:to>
      <xdr:col>41</xdr:col>
      <xdr:colOff>50800</xdr:colOff>
      <xdr:row>79</xdr:row>
      <xdr:rowOff>37058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4583"/>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143202</xdr:rowOff>
    </xdr:from>
    <xdr:to>
      <xdr:col>55</xdr:col>
      <xdr:colOff>50800</xdr:colOff>
      <xdr:row>79</xdr:row>
      <xdr:rowOff>73352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58129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162688</xdr:rowOff>
    </xdr:from>
    <xdr:to>
      <xdr:col>50</xdr:col>
      <xdr:colOff>165100</xdr:colOff>
      <xdr:row>79</xdr:row>
      <xdr:rowOff>92838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83965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150583</xdr:rowOff>
    </xdr:from>
    <xdr:to>
      <xdr:col>46</xdr:col>
      <xdr:colOff>38100</xdr:colOff>
      <xdr:row>79</xdr:row>
      <xdr:rowOff>80733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71860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157708</xdr:rowOff>
    </xdr:from>
    <xdr:to>
      <xdr:col>41</xdr:col>
      <xdr:colOff>101600</xdr:colOff>
      <xdr:row>79</xdr:row>
      <xdr:rowOff>87858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78985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130683</xdr:rowOff>
    </xdr:from>
    <xdr:to>
      <xdr:col>36</xdr:col>
      <xdr:colOff>165100</xdr:colOff>
      <xdr:row>79</xdr:row>
      <xdr:rowOff>60833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51960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119532</xdr:rowOff>
    </xdr:from>
    <xdr:to>
      <xdr:col>55</xdr:col>
      <xdr:colOff>0</xdr:colOff>
      <xdr:row>97</xdr:row>
      <xdr:rowOff>160263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50182"/>
          <a:ext cx="838200" cy="4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160263</xdr:rowOff>
    </xdr:from>
    <xdr:to>
      <xdr:col>50</xdr:col>
      <xdr:colOff>114300</xdr:colOff>
      <xdr:row>98</xdr:row>
      <xdr:rowOff>51215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90913"/>
          <a:ext cx="889000" cy="6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141362</xdr:rowOff>
    </xdr:from>
    <xdr:to>
      <xdr:col>45</xdr:col>
      <xdr:colOff>177800</xdr:colOff>
      <xdr:row>98</xdr:row>
      <xdr:rowOff>51215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72012"/>
          <a:ext cx="889000" cy="8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141362</xdr:rowOff>
    </xdr:from>
    <xdr:to>
      <xdr:col>41</xdr:col>
      <xdr:colOff>50800</xdr:colOff>
      <xdr:row>98</xdr:row>
      <xdr:rowOff>81232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72012"/>
          <a:ext cx="889000" cy="1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68732</xdr:rowOff>
    </xdr:from>
    <xdr:to>
      <xdr:col>55</xdr:col>
      <xdr:colOff>50800</xdr:colOff>
      <xdr:row>97</xdr:row>
      <xdr:rowOff>170332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91609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5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109463</xdr:rowOff>
    </xdr:from>
    <xdr:to>
      <xdr:col>50</xdr:col>
      <xdr:colOff>165100</xdr:colOff>
      <xdr:row>98</xdr:row>
      <xdr:rowOff>39613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30740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3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415</xdr:rowOff>
    </xdr:from>
    <xdr:to>
      <xdr:col>46</xdr:col>
      <xdr:colOff>38100</xdr:colOff>
      <xdr:row>98</xdr:row>
      <xdr:rowOff>102015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93142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9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90562</xdr:rowOff>
    </xdr:from>
    <xdr:to>
      <xdr:col>41</xdr:col>
      <xdr:colOff>101600</xdr:colOff>
      <xdr:row>98</xdr:row>
      <xdr:rowOff>20712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37239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30432</xdr:rowOff>
    </xdr:from>
    <xdr:to>
      <xdr:col>36</xdr:col>
      <xdr:colOff>165100</xdr:colOff>
      <xdr:row>98</xdr:row>
      <xdr:rowOff>132032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123159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2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114274</xdr:rowOff>
    </xdr:from>
    <xdr:to>
      <xdr:col>85</xdr:col>
      <xdr:colOff>127000</xdr:colOff>
      <xdr:row>39</xdr:row>
      <xdr:rowOff>31304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9374"/>
          <a:ext cx="838200" cy="8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31304</xdr:rowOff>
    </xdr:from>
    <xdr:to>
      <xdr:col>81</xdr:col>
      <xdr:colOff>50800</xdr:colOff>
      <xdr:row>39</xdr:row>
      <xdr:rowOff>34993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7854"/>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15863</xdr:rowOff>
    </xdr:from>
    <xdr:to>
      <xdr:col>76</xdr:col>
      <xdr:colOff>114300</xdr:colOff>
      <xdr:row>39</xdr:row>
      <xdr:rowOff>34993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2413"/>
          <a:ext cx="889000" cy="1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159916</xdr:rowOff>
    </xdr:from>
    <xdr:to>
      <xdr:col>71</xdr:col>
      <xdr:colOff>177800</xdr:colOff>
      <xdr:row>39</xdr:row>
      <xdr:rowOff>15863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75016"/>
          <a:ext cx="889000" cy="2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63474</xdr:rowOff>
    </xdr:from>
    <xdr:to>
      <xdr:col>85</xdr:col>
      <xdr:colOff>177800</xdr:colOff>
      <xdr:row>38</xdr:row>
      <xdr:rowOff>165074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22851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6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151954</xdr:rowOff>
    </xdr:from>
    <xdr:to>
      <xdr:col>81</xdr:col>
      <xdr:colOff>101600</xdr:colOff>
      <xdr:row>39</xdr:row>
      <xdr:rowOff>82104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73231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155643</xdr:rowOff>
    </xdr:from>
    <xdr:to>
      <xdr:col>76</xdr:col>
      <xdr:colOff>165100</xdr:colOff>
      <xdr:row>39</xdr:row>
      <xdr:rowOff>85793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76920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136513</xdr:rowOff>
    </xdr:from>
    <xdr:to>
      <xdr:col>72</xdr:col>
      <xdr:colOff>38100</xdr:colOff>
      <xdr:row>39</xdr:row>
      <xdr:rowOff>66663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57790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4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109116</xdr:rowOff>
    </xdr:from>
    <xdr:to>
      <xdr:col>67</xdr:col>
      <xdr:colOff>101600</xdr:colOff>
      <xdr:row>39</xdr:row>
      <xdr:rowOff>39266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55793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9514</xdr:rowOff>
    </xdr:from>
    <xdr:to>
      <xdr:col>85</xdr:col>
      <xdr:colOff>127000</xdr:colOff>
      <xdr:row>77</xdr:row>
      <xdr:rowOff>38381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11164"/>
          <a:ext cx="838200" cy="2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9514</xdr:rowOff>
    </xdr:from>
    <xdr:to>
      <xdr:col>81</xdr:col>
      <xdr:colOff>50800</xdr:colOff>
      <xdr:row>77</xdr:row>
      <xdr:rowOff>26363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11164"/>
          <a:ext cx="889000" cy="1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26363</xdr:rowOff>
    </xdr:from>
    <xdr:to>
      <xdr:col>76</xdr:col>
      <xdr:colOff>114300</xdr:colOff>
      <xdr:row>77</xdr:row>
      <xdr:rowOff>64444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28013"/>
          <a:ext cx="889000" cy="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64444</xdr:rowOff>
    </xdr:from>
    <xdr:to>
      <xdr:col>71</xdr:col>
      <xdr:colOff>177800</xdr:colOff>
      <xdr:row>77</xdr:row>
      <xdr:rowOff>97462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66094"/>
          <a:ext cx="889000" cy="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159031</xdr:rowOff>
    </xdr:from>
    <xdr:to>
      <xdr:col>85</xdr:col>
      <xdr:colOff>177800</xdr:colOff>
      <xdr:row>77</xdr:row>
      <xdr:rowOff>89181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10458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4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130164</xdr:rowOff>
    </xdr:from>
    <xdr:to>
      <xdr:col>81</xdr:col>
      <xdr:colOff>101600</xdr:colOff>
      <xdr:row>77</xdr:row>
      <xdr:rowOff>60314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76841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147013</xdr:rowOff>
    </xdr:from>
    <xdr:to>
      <xdr:col>76</xdr:col>
      <xdr:colOff>165100</xdr:colOff>
      <xdr:row>77</xdr:row>
      <xdr:rowOff>77163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93689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5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13644</xdr:rowOff>
    </xdr:from>
    <xdr:to>
      <xdr:col>72</xdr:col>
      <xdr:colOff>38100</xdr:colOff>
      <xdr:row>77</xdr:row>
      <xdr:rowOff>115244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131771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9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46662</xdr:rowOff>
    </xdr:from>
    <xdr:to>
      <xdr:col>67</xdr:col>
      <xdr:colOff>101600</xdr:colOff>
      <xdr:row>77</xdr:row>
      <xdr:rowOff>148262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164789</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02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56110</xdr:rowOff>
    </xdr:from>
    <xdr:to>
      <xdr:col>85</xdr:col>
      <xdr:colOff>127000</xdr:colOff>
      <xdr:row>98</xdr:row>
      <xdr:rowOff>91424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58210"/>
          <a:ext cx="838200" cy="3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33074</xdr:rowOff>
    </xdr:from>
    <xdr:to>
      <xdr:col>81</xdr:col>
      <xdr:colOff>50800</xdr:colOff>
      <xdr:row>98</xdr:row>
      <xdr:rowOff>91424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5174"/>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167221</xdr:rowOff>
    </xdr:from>
    <xdr:to>
      <xdr:col>76</xdr:col>
      <xdr:colOff>114300</xdr:colOff>
      <xdr:row>98</xdr:row>
      <xdr:rowOff>33074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97871"/>
          <a:ext cx="889000" cy="3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167221</xdr:rowOff>
    </xdr:from>
    <xdr:to>
      <xdr:col>71</xdr:col>
      <xdr:colOff>177800</xdr:colOff>
      <xdr:row>98</xdr:row>
      <xdr:rowOff>84556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7871"/>
          <a:ext cx="889000" cy="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5310</xdr:rowOff>
    </xdr:from>
    <xdr:to>
      <xdr:col>85</xdr:col>
      <xdr:colOff>177800</xdr:colOff>
      <xdr:row>98</xdr:row>
      <xdr:rowOff>106910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40624</xdr:rowOff>
    </xdr:from>
    <xdr:to>
      <xdr:col>81</xdr:col>
      <xdr:colOff>101600</xdr:colOff>
      <xdr:row>98</xdr:row>
      <xdr:rowOff>142224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133351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153724</xdr:rowOff>
    </xdr:from>
    <xdr:to>
      <xdr:col>76</xdr:col>
      <xdr:colOff>165100</xdr:colOff>
      <xdr:row>98</xdr:row>
      <xdr:rowOff>83874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75001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7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116421</xdr:rowOff>
    </xdr:from>
    <xdr:to>
      <xdr:col>72</xdr:col>
      <xdr:colOff>38100</xdr:colOff>
      <xdr:row>98</xdr:row>
      <xdr:rowOff>46571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63098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2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33756</xdr:rowOff>
    </xdr:from>
    <xdr:to>
      <xdr:col>67</xdr:col>
      <xdr:colOff>101600</xdr:colOff>
      <xdr:row>98</xdr:row>
      <xdr:rowOff>135356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126483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2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103708</xdr:rowOff>
    </xdr:from>
    <xdr:to>
      <xdr:col>116</xdr:col>
      <xdr:colOff>63500</xdr:colOff>
      <xdr:row>59</xdr:row>
      <xdr:rowOff>21437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47808"/>
          <a:ext cx="8382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103708</xdr:rowOff>
    </xdr:from>
    <xdr:to>
      <xdr:col>111</xdr:col>
      <xdr:colOff>177800</xdr:colOff>
      <xdr:row>58</xdr:row>
      <xdr:rowOff>107874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47808"/>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107874</xdr:rowOff>
    </xdr:from>
    <xdr:to>
      <xdr:col>107</xdr:col>
      <xdr:colOff>50800</xdr:colOff>
      <xdr:row>58</xdr:row>
      <xdr:rowOff>111113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51974"/>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111113</xdr:rowOff>
    </xdr:from>
    <xdr:to>
      <xdr:col>102</xdr:col>
      <xdr:colOff>114300</xdr:colOff>
      <xdr:row>58</xdr:row>
      <xdr:rowOff>113716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55213"/>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142087</xdr:rowOff>
    </xdr:from>
    <xdr:to>
      <xdr:col>116</xdr:col>
      <xdr:colOff>114300</xdr:colOff>
      <xdr:row>59</xdr:row>
      <xdr:rowOff>72237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57014</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52908</xdr:rowOff>
    </xdr:from>
    <xdr:to>
      <xdr:col>112</xdr:col>
      <xdr:colOff>38100</xdr:colOff>
      <xdr:row>58</xdr:row>
      <xdr:rowOff>154508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171035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77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57074</xdr:rowOff>
    </xdr:from>
    <xdr:to>
      <xdr:col>107</xdr:col>
      <xdr:colOff>101600</xdr:colOff>
      <xdr:row>58</xdr:row>
      <xdr:rowOff>158674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3751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77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60313</xdr:rowOff>
    </xdr:from>
    <xdr:to>
      <xdr:col>102</xdr:col>
      <xdr:colOff>165100</xdr:colOff>
      <xdr:row>58</xdr:row>
      <xdr:rowOff>161913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6990</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77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62916</xdr:rowOff>
    </xdr:from>
    <xdr:to>
      <xdr:col>98</xdr:col>
      <xdr:colOff>38100</xdr:colOff>
      <xdr:row>58</xdr:row>
      <xdr:rowOff>164516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155643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9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109273</xdr:rowOff>
    </xdr:from>
    <xdr:to>
      <xdr:col>116</xdr:col>
      <xdr:colOff>63500</xdr:colOff>
      <xdr:row>77</xdr:row>
      <xdr:rowOff>82719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68023"/>
          <a:ext cx="838200" cy="3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109273</xdr:rowOff>
    </xdr:from>
    <xdr:to>
      <xdr:col>111</xdr:col>
      <xdr:colOff>177800</xdr:colOff>
      <xdr:row>75</xdr:row>
      <xdr:rowOff>170726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68023"/>
          <a:ext cx="889000" cy="6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170726</xdr:rowOff>
    </xdr:from>
    <xdr:to>
      <xdr:col>107</xdr:col>
      <xdr:colOff>50800</xdr:colOff>
      <xdr:row>76</xdr:row>
      <xdr:rowOff>11195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29476"/>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137391</xdr:rowOff>
    </xdr:from>
    <xdr:to>
      <xdr:col>102</xdr:col>
      <xdr:colOff>114300</xdr:colOff>
      <xdr:row>76</xdr:row>
      <xdr:rowOff>11195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96141"/>
          <a:ext cx="889000" cy="4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31919</xdr:rowOff>
    </xdr:from>
    <xdr:to>
      <xdr:col>116</xdr:col>
      <xdr:colOff>114300</xdr:colOff>
      <xdr:row>77</xdr:row>
      <xdr:rowOff>133519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3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118296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58473</xdr:rowOff>
    </xdr:from>
    <xdr:to>
      <xdr:col>112</xdr:col>
      <xdr:colOff>38100</xdr:colOff>
      <xdr:row>75</xdr:row>
      <xdr:rowOff>160074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172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5150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9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119925</xdr:rowOff>
    </xdr:from>
    <xdr:to>
      <xdr:col>107</xdr:col>
      <xdr:colOff>101600</xdr:colOff>
      <xdr:row>76</xdr:row>
      <xdr:rowOff>50074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786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41203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7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131845</xdr:rowOff>
    </xdr:from>
    <xdr:to>
      <xdr:col>102</xdr:col>
      <xdr:colOff>165100</xdr:colOff>
      <xdr:row>76</xdr:row>
      <xdr:rowOff>61995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53122</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8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86591</xdr:rowOff>
    </xdr:from>
    <xdr:to>
      <xdr:col>98</xdr:col>
      <xdr:colOff>38100</xdr:colOff>
      <xdr:row>76</xdr:row>
      <xdr:rowOff>16740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45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33268</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72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1,715</a:t>
          </a:r>
          <a:r>
            <a:rPr kumimoji="1" lang="ja-JP" altLang="ja-JP" sz="1100">
              <a:solidFill>
                <a:schemeClr val="dk1"/>
              </a:solidFill>
              <a:effectLst/>
              <a:latin typeface="+mn-lt"/>
              <a:ea typeface="+mn-ea"/>
              <a:cs typeface="+mn-cs"/>
            </a:rPr>
            <a:t>千円となっている。主な構成項目である人件費は、住民一人当たり</a:t>
          </a:r>
          <a:r>
            <a:rPr kumimoji="1" lang="en-US" altLang="ja-JP" sz="1100">
              <a:solidFill>
                <a:schemeClr val="dk1"/>
              </a:solidFill>
              <a:effectLst/>
              <a:latin typeface="+mn-lt"/>
              <a:ea typeface="+mn-ea"/>
              <a:cs typeface="+mn-cs"/>
            </a:rPr>
            <a:t>330,725</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27,842</a:t>
          </a:r>
          <a:r>
            <a:rPr kumimoji="1" lang="ja-JP" altLang="ja-JP" sz="1100">
              <a:solidFill>
                <a:schemeClr val="dk1"/>
              </a:solidFill>
              <a:effectLst/>
              <a:latin typeface="+mn-lt"/>
              <a:ea typeface="+mn-ea"/>
              <a:cs typeface="+mn-cs"/>
            </a:rPr>
            <a:t>円増加しており、類似団体平均と比較すると</a:t>
          </a:r>
          <a:r>
            <a:rPr kumimoji="1" lang="en-US" altLang="ja-JP" sz="1100">
              <a:solidFill>
                <a:schemeClr val="dk1"/>
              </a:solidFill>
              <a:effectLst/>
              <a:latin typeface="+mn-lt"/>
              <a:ea typeface="+mn-ea"/>
              <a:cs typeface="+mn-cs"/>
            </a:rPr>
            <a:t>66,937</a:t>
          </a:r>
          <a:r>
            <a:rPr kumimoji="1" lang="ja-JP" altLang="ja-JP" sz="1100">
              <a:solidFill>
                <a:schemeClr val="dk1"/>
              </a:solidFill>
              <a:effectLst/>
              <a:latin typeface="+mn-lt"/>
              <a:ea typeface="+mn-ea"/>
              <a:cs typeface="+mn-cs"/>
            </a:rPr>
            <a:t>上回っている。類似団体を平均を上回る要因は、へき地診療所特別会計が普通会計に含まれていることから、医師や看護師等に係る人件費分が影響している。維持補修費は、本村が全国屈指の豪雪地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大雪の影響もあり、</a:t>
          </a:r>
          <a:r>
            <a:rPr kumimoji="1" lang="ja-JP" altLang="ja-JP" sz="1100">
              <a:solidFill>
                <a:schemeClr val="dk1"/>
              </a:solidFill>
              <a:effectLst/>
              <a:latin typeface="+mn-lt"/>
              <a:ea typeface="+mn-ea"/>
              <a:cs typeface="+mn-cs"/>
            </a:rPr>
            <a:t>その除排雪費用に多額の費用を投じているため、住民一人当たりの金額は</a:t>
          </a:r>
          <a:r>
            <a:rPr kumimoji="1" lang="en-US" altLang="ja-JP" sz="1100">
              <a:solidFill>
                <a:schemeClr val="dk1"/>
              </a:solidFill>
              <a:effectLst/>
              <a:latin typeface="+mn-lt"/>
              <a:ea typeface="+mn-ea"/>
              <a:cs typeface="+mn-cs"/>
            </a:rPr>
            <a:t>104,773</a:t>
          </a:r>
          <a:r>
            <a:rPr kumimoji="1" lang="ja-JP" altLang="ja-JP" sz="1100">
              <a:solidFill>
                <a:schemeClr val="dk1"/>
              </a:solidFill>
              <a:effectLst/>
              <a:latin typeface="+mn-lt"/>
              <a:ea typeface="+mn-ea"/>
              <a:cs typeface="+mn-cs"/>
            </a:rPr>
            <a:t>円となっており、類似団体平均と比較し</a:t>
          </a:r>
          <a:r>
            <a:rPr kumimoji="1" lang="en-US" altLang="ja-JP" sz="1100">
              <a:solidFill>
                <a:schemeClr val="dk1"/>
              </a:solidFill>
              <a:effectLst/>
              <a:latin typeface="+mn-lt"/>
              <a:ea typeface="+mn-ea"/>
              <a:cs typeface="+mn-cs"/>
            </a:rPr>
            <a:t>61,820</a:t>
          </a:r>
          <a:r>
            <a:rPr kumimoji="1" lang="ja-JP" altLang="ja-JP" sz="1100">
              <a:solidFill>
                <a:schemeClr val="dk1"/>
              </a:solidFill>
              <a:effectLst/>
              <a:latin typeface="+mn-lt"/>
              <a:ea typeface="+mn-ea"/>
              <a:cs typeface="+mn-cs"/>
            </a:rPr>
            <a:t>円上回っている。</a:t>
          </a:r>
          <a:r>
            <a:rPr kumimoji="1" lang="ja-JP" altLang="en-US" sz="1100">
              <a:solidFill>
                <a:schemeClr val="dk1"/>
              </a:solidFill>
              <a:effectLst/>
              <a:latin typeface="+mn-lt"/>
              <a:ea typeface="+mn-ea"/>
              <a:cs typeface="+mn-cs"/>
            </a:rPr>
            <a:t>普通建設事業費は、新庁舎建設事業等に伴う用地造成工事等の影響により、住民一人当たり</a:t>
          </a:r>
          <a:r>
            <a:rPr kumimoji="1" lang="en-US" altLang="ja-JP" sz="1100">
              <a:solidFill>
                <a:schemeClr val="dk1"/>
              </a:solidFill>
              <a:effectLst/>
              <a:latin typeface="+mn-lt"/>
              <a:ea typeface="+mn-ea"/>
              <a:cs typeface="+mn-cs"/>
            </a:rPr>
            <a:t>268,254</a:t>
          </a:r>
          <a:r>
            <a:rPr kumimoji="1" lang="ja-JP" altLang="en-US" sz="1100">
              <a:solidFill>
                <a:schemeClr val="dk1"/>
              </a:solidFill>
              <a:effectLst/>
              <a:latin typeface="+mn-lt"/>
              <a:ea typeface="+mn-ea"/>
              <a:cs typeface="+mn-cs"/>
            </a:rPr>
            <a:t>円となり、前年度と比較し</a:t>
          </a:r>
          <a:r>
            <a:rPr kumimoji="1" lang="en-US" altLang="ja-JP" sz="1100">
              <a:solidFill>
                <a:schemeClr val="dk1"/>
              </a:solidFill>
              <a:effectLst/>
              <a:latin typeface="+mn-lt"/>
              <a:ea typeface="+mn-ea"/>
              <a:cs typeface="+mn-cs"/>
            </a:rPr>
            <a:t>51,962</a:t>
          </a:r>
          <a:r>
            <a:rPr kumimoji="1" lang="ja-JP" altLang="en-US" sz="1100">
              <a:solidFill>
                <a:schemeClr val="dk1"/>
              </a:solidFill>
              <a:effectLst/>
              <a:latin typeface="+mn-lt"/>
              <a:ea typeface="+mn-ea"/>
              <a:cs typeface="+mn-cs"/>
            </a:rPr>
            <a:t>円増加している。</a:t>
          </a:r>
          <a:r>
            <a:rPr kumimoji="1" lang="ja-JP" altLang="ja-JP" sz="1100">
              <a:solidFill>
                <a:schemeClr val="dk1"/>
              </a:solidFill>
              <a:effectLst/>
              <a:latin typeface="+mn-lt"/>
              <a:ea typeface="+mn-ea"/>
              <a:cs typeface="+mn-cs"/>
            </a:rPr>
            <a:t>公債費は、前年度と比較し住民一人当たり</a:t>
          </a:r>
          <a:r>
            <a:rPr kumimoji="1" lang="en-US" altLang="ja-JP" sz="1100">
              <a:solidFill>
                <a:schemeClr val="dk1"/>
              </a:solidFill>
              <a:effectLst/>
              <a:latin typeface="+mn-lt"/>
              <a:ea typeface="+mn-ea"/>
              <a:cs typeface="+mn-cs"/>
            </a:rPr>
            <a:t>15,153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183,186</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新庁舎建設事業をはじめとする</a:t>
          </a:r>
          <a:r>
            <a:rPr kumimoji="1" lang="ja-JP" altLang="ja-JP" sz="1100">
              <a:solidFill>
                <a:schemeClr val="dk1"/>
              </a:solidFill>
              <a:effectLst/>
              <a:latin typeface="+mn-lt"/>
              <a:ea typeface="+mn-ea"/>
              <a:cs typeface="+mn-cs"/>
            </a:rPr>
            <a:t>大規模事業に伴う償還が控えているため、増加していく見込となっている。積立金は、令和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年度において全国的な米価高騰や品薄状況により、ふるさと納税での需要の高まったことから、ふるさと大蔵村応援基金積立金が増加したことで、</a:t>
          </a:r>
          <a:r>
            <a:rPr kumimoji="1" lang="ja-JP" altLang="ja-JP" sz="1100">
              <a:solidFill>
                <a:schemeClr val="dk1"/>
              </a:solidFill>
              <a:effectLst/>
              <a:latin typeface="+mn-lt"/>
              <a:ea typeface="+mn-ea"/>
              <a:cs typeface="+mn-cs"/>
            </a:rPr>
            <a:t>前年度と比較し住民一人当たり</a:t>
          </a:r>
          <a:r>
            <a:rPr kumimoji="1" lang="en-US" altLang="ja-JP" sz="1100">
              <a:solidFill>
                <a:schemeClr val="dk1"/>
              </a:solidFill>
              <a:effectLst/>
              <a:latin typeface="+mn-lt"/>
              <a:ea typeface="+mn-ea"/>
              <a:cs typeface="+mn-cs"/>
            </a:rPr>
            <a:t>38,621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91,416</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山形県大蔵村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2,760
2,744
211.64
4,876,325
4,732,693
46,767
2,390,860
4,067,698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106325</xdr:rowOff>
    </xdr:from>
    <xdr:to>
      <xdr:col>24</xdr:col>
      <xdr:colOff>63500</xdr:colOff>
      <xdr:row>36</xdr:row>
      <xdr:rowOff>114935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78525"/>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114935</xdr:rowOff>
    </xdr:from>
    <xdr:to>
      <xdr:col>19</xdr:col>
      <xdr:colOff>177800</xdr:colOff>
      <xdr:row>36</xdr:row>
      <xdr:rowOff>149987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8713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149987</xdr:rowOff>
    </xdr:from>
    <xdr:to>
      <xdr:col>15</xdr:col>
      <xdr:colOff>50800</xdr:colOff>
      <xdr:row>36</xdr:row>
      <xdr:rowOff>163322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218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163322</xdr:rowOff>
    </xdr:from>
    <xdr:to>
      <xdr:col>10</xdr:col>
      <xdr:colOff>114300</xdr:colOff>
      <xdr:row>36</xdr:row>
      <xdr:rowOff>168751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35522"/>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55525</xdr:rowOff>
    </xdr:from>
    <xdr:to>
      <xdr:col>24</xdr:col>
      <xdr:colOff>114300</xdr:colOff>
      <xdr:row>36</xdr:row>
      <xdr:rowOff>157125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78402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7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64135</xdr:rowOff>
    </xdr:from>
    <xdr:to>
      <xdr:col>20</xdr:col>
      <xdr:colOff>38100</xdr:colOff>
      <xdr:row>36</xdr:row>
      <xdr:rowOff>165735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10812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99187</xdr:rowOff>
    </xdr:from>
    <xdr:to>
      <xdr:col>15</xdr:col>
      <xdr:colOff>101600</xdr:colOff>
      <xdr:row>37</xdr:row>
      <xdr:rowOff>29337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45864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112522</xdr:rowOff>
    </xdr:from>
    <xdr:to>
      <xdr:col>10</xdr:col>
      <xdr:colOff>165100</xdr:colOff>
      <xdr:row>37</xdr:row>
      <xdr:rowOff>42672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59199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117951</xdr:rowOff>
    </xdr:from>
    <xdr:to>
      <xdr:col>6</xdr:col>
      <xdr:colOff>38100</xdr:colOff>
      <xdr:row>37</xdr:row>
      <xdr:rowOff>48101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64628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112926</xdr:rowOff>
    </xdr:from>
    <xdr:to>
      <xdr:col>24</xdr:col>
      <xdr:colOff>63500</xdr:colOff>
      <xdr:row>58</xdr:row>
      <xdr:rowOff>3177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5576"/>
          <a:ext cx="838200" cy="6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163178</xdr:rowOff>
    </xdr:from>
    <xdr:to>
      <xdr:col>19</xdr:col>
      <xdr:colOff>177800</xdr:colOff>
      <xdr:row>58</xdr:row>
      <xdr:rowOff>3177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35828"/>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158903</xdr:rowOff>
    </xdr:from>
    <xdr:to>
      <xdr:col>15</xdr:col>
      <xdr:colOff>50800</xdr:colOff>
      <xdr:row>57</xdr:row>
      <xdr:rowOff>163178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1553"/>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151149</xdr:rowOff>
    </xdr:from>
    <xdr:to>
      <xdr:col>10</xdr:col>
      <xdr:colOff>114300</xdr:colOff>
      <xdr:row>57</xdr:row>
      <xdr:rowOff>158903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3799"/>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62126</xdr:rowOff>
    </xdr:from>
    <xdr:to>
      <xdr:col>24</xdr:col>
      <xdr:colOff>114300</xdr:colOff>
      <xdr:row>57</xdr:row>
      <xdr:rowOff>163726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21503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123827</xdr:rowOff>
    </xdr:from>
    <xdr:to>
      <xdr:col>20</xdr:col>
      <xdr:colOff>38100</xdr:colOff>
      <xdr:row>58</xdr:row>
      <xdr:rowOff>53977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45104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8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112378</xdr:rowOff>
    </xdr:from>
    <xdr:to>
      <xdr:col>15</xdr:col>
      <xdr:colOff>101600</xdr:colOff>
      <xdr:row>58</xdr:row>
      <xdr:rowOff>42528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33655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7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108103</xdr:rowOff>
    </xdr:from>
    <xdr:to>
      <xdr:col>10</xdr:col>
      <xdr:colOff>165100</xdr:colOff>
      <xdr:row>58</xdr:row>
      <xdr:rowOff>38253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29380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100349</xdr:rowOff>
    </xdr:from>
    <xdr:to>
      <xdr:col>6</xdr:col>
      <xdr:colOff>38100</xdr:colOff>
      <xdr:row>58</xdr:row>
      <xdr:rowOff>30499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21626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45726</xdr:rowOff>
    </xdr:from>
    <xdr:to>
      <xdr:col>24</xdr:col>
      <xdr:colOff>63500</xdr:colOff>
      <xdr:row>77</xdr:row>
      <xdr:rowOff>102563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47376"/>
          <a:ext cx="838200" cy="5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102563</xdr:rowOff>
    </xdr:from>
    <xdr:to>
      <xdr:col>19</xdr:col>
      <xdr:colOff>177800</xdr:colOff>
      <xdr:row>77</xdr:row>
      <xdr:rowOff>108029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4213"/>
          <a:ext cx="8890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108029</xdr:rowOff>
    </xdr:from>
    <xdr:to>
      <xdr:col>15</xdr:col>
      <xdr:colOff>50800</xdr:colOff>
      <xdr:row>77</xdr:row>
      <xdr:rowOff>114936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09679"/>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114936</xdr:rowOff>
    </xdr:from>
    <xdr:to>
      <xdr:col>10</xdr:col>
      <xdr:colOff>114300</xdr:colOff>
      <xdr:row>77</xdr:row>
      <xdr:rowOff>160277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16586"/>
          <a:ext cx="889000" cy="4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166376</xdr:rowOff>
    </xdr:from>
    <xdr:to>
      <xdr:col>24</xdr:col>
      <xdr:colOff>114300</xdr:colOff>
      <xdr:row>77</xdr:row>
      <xdr:rowOff>96526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144803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51763</xdr:rowOff>
    </xdr:from>
    <xdr:to>
      <xdr:col>20</xdr:col>
      <xdr:colOff>38100</xdr:colOff>
      <xdr:row>77</xdr:row>
      <xdr:rowOff>153363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144490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4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57229</xdr:rowOff>
    </xdr:from>
    <xdr:to>
      <xdr:col>15</xdr:col>
      <xdr:colOff>101600</xdr:colOff>
      <xdr:row>77</xdr:row>
      <xdr:rowOff>158829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149956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5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64136</xdr:rowOff>
    </xdr:from>
    <xdr:to>
      <xdr:col>10</xdr:col>
      <xdr:colOff>165100</xdr:colOff>
      <xdr:row>77</xdr:row>
      <xdr:rowOff>165736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156863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5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109477</xdr:rowOff>
    </xdr:from>
    <xdr:to>
      <xdr:col>6</xdr:col>
      <xdr:colOff>38100</xdr:colOff>
      <xdr:row>78</xdr:row>
      <xdr:rowOff>39627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30754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0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58965</xdr:rowOff>
    </xdr:from>
    <xdr:to>
      <xdr:col>24</xdr:col>
      <xdr:colOff>63500</xdr:colOff>
      <xdr:row>97</xdr:row>
      <xdr:rowOff>78811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9615"/>
          <a:ext cx="838200" cy="1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78811</xdr:rowOff>
    </xdr:from>
    <xdr:to>
      <xdr:col>19</xdr:col>
      <xdr:colOff>177800</xdr:colOff>
      <xdr:row>97</xdr:row>
      <xdr:rowOff>116777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09461"/>
          <a:ext cx="8890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111065</xdr:rowOff>
    </xdr:from>
    <xdr:to>
      <xdr:col>15</xdr:col>
      <xdr:colOff>50800</xdr:colOff>
      <xdr:row>97</xdr:row>
      <xdr:rowOff>116777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41715"/>
          <a:ext cx="889000" cy="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111065</xdr:rowOff>
    </xdr:from>
    <xdr:to>
      <xdr:col>10</xdr:col>
      <xdr:colOff>114300</xdr:colOff>
      <xdr:row>97</xdr:row>
      <xdr:rowOff>125496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1715"/>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8165</xdr:rowOff>
    </xdr:from>
    <xdr:to>
      <xdr:col>24</xdr:col>
      <xdr:colOff>114300</xdr:colOff>
      <xdr:row>97</xdr:row>
      <xdr:rowOff>109765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31042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28011</xdr:rowOff>
    </xdr:from>
    <xdr:to>
      <xdr:col>20</xdr:col>
      <xdr:colOff>38100</xdr:colOff>
      <xdr:row>97</xdr:row>
      <xdr:rowOff>129611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146138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3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65977</xdr:rowOff>
    </xdr:from>
    <xdr:to>
      <xdr:col>15</xdr:col>
      <xdr:colOff>101600</xdr:colOff>
      <xdr:row>97</xdr:row>
      <xdr:rowOff>167577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12654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7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60265</xdr:rowOff>
    </xdr:from>
    <xdr:to>
      <xdr:col>10</xdr:col>
      <xdr:colOff>165100</xdr:colOff>
      <xdr:row>97</xdr:row>
      <xdr:rowOff>161865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6942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6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74696</xdr:rowOff>
    </xdr:from>
    <xdr:to>
      <xdr:col>6</xdr:col>
      <xdr:colOff>38100</xdr:colOff>
      <xdr:row>98</xdr:row>
      <xdr:rowOff>4846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21373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8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112776</xdr:rowOff>
    </xdr:from>
    <xdr:to>
      <xdr:col>55</xdr:col>
      <xdr:colOff>0</xdr:colOff>
      <xdr:row>37</xdr:row>
      <xdr:rowOff>121666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56426"/>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121666</xdr:rowOff>
    </xdr:from>
    <xdr:to>
      <xdr:col>50</xdr:col>
      <xdr:colOff>114300</xdr:colOff>
      <xdr:row>37</xdr:row>
      <xdr:rowOff>134620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6531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134620</xdr:rowOff>
    </xdr:from>
    <xdr:to>
      <xdr:col>45</xdr:col>
      <xdr:colOff>177800</xdr:colOff>
      <xdr:row>37</xdr:row>
      <xdr:rowOff>167005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78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133477</xdr:rowOff>
    </xdr:from>
    <xdr:to>
      <xdr:col>41</xdr:col>
      <xdr:colOff>50800</xdr:colOff>
      <xdr:row>37</xdr:row>
      <xdr:rowOff>167005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7712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61976</xdr:rowOff>
    </xdr:from>
    <xdr:to>
      <xdr:col>55</xdr:col>
      <xdr:colOff>50800</xdr:colOff>
      <xdr:row>37</xdr:row>
      <xdr:rowOff>163576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84853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70866</xdr:rowOff>
    </xdr:from>
    <xdr:to>
      <xdr:col>50</xdr:col>
      <xdr:colOff>165100</xdr:colOff>
      <xdr:row>38</xdr:row>
      <xdr:rowOff>1015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14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17543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83820</xdr:rowOff>
    </xdr:from>
    <xdr:to>
      <xdr:col>46</xdr:col>
      <xdr:colOff>38100</xdr:colOff>
      <xdr:row>38</xdr:row>
      <xdr:rowOff>13970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30497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0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116205</xdr:rowOff>
    </xdr:from>
    <xdr:to>
      <xdr:col>41</xdr:col>
      <xdr:colOff>101600</xdr:colOff>
      <xdr:row>38</xdr:row>
      <xdr:rowOff>46355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62882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82677</xdr:rowOff>
    </xdr:from>
    <xdr:to>
      <xdr:col>36</xdr:col>
      <xdr:colOff>165100</xdr:colOff>
      <xdr:row>38</xdr:row>
      <xdr:rowOff>12827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2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29354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0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80976</xdr:rowOff>
    </xdr:from>
    <xdr:to>
      <xdr:col>55</xdr:col>
      <xdr:colOff>0</xdr:colOff>
      <xdr:row>58</xdr:row>
      <xdr:rowOff>95431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25076"/>
          <a:ext cx="8382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95431</xdr:rowOff>
    </xdr:from>
    <xdr:to>
      <xdr:col>50</xdr:col>
      <xdr:colOff>114300</xdr:colOff>
      <xdr:row>58</xdr:row>
      <xdr:rowOff>108022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39531"/>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65107</xdr:rowOff>
    </xdr:from>
    <xdr:to>
      <xdr:col>45</xdr:col>
      <xdr:colOff>177800</xdr:colOff>
      <xdr:row>58</xdr:row>
      <xdr:rowOff>108022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09207"/>
          <a:ext cx="889000" cy="4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65107</xdr:rowOff>
    </xdr:from>
    <xdr:to>
      <xdr:col>41</xdr:col>
      <xdr:colOff>50800</xdr:colOff>
      <xdr:row>58</xdr:row>
      <xdr:rowOff>97268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09207"/>
          <a:ext cx="889000" cy="3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30176</xdr:rowOff>
    </xdr:from>
    <xdr:to>
      <xdr:col>55</xdr:col>
      <xdr:colOff>50800</xdr:colOff>
      <xdr:row>58</xdr:row>
      <xdr:rowOff>131776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116553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44631</xdr:rowOff>
    </xdr:from>
    <xdr:to>
      <xdr:col>50</xdr:col>
      <xdr:colOff>165100</xdr:colOff>
      <xdr:row>58</xdr:row>
      <xdr:rowOff>146231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137358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57222</xdr:rowOff>
    </xdr:from>
    <xdr:to>
      <xdr:col>46</xdr:col>
      <xdr:colOff>38100</xdr:colOff>
      <xdr:row>58</xdr:row>
      <xdr:rowOff>158822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149949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9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14307</xdr:rowOff>
    </xdr:from>
    <xdr:to>
      <xdr:col>41</xdr:col>
      <xdr:colOff>101600</xdr:colOff>
      <xdr:row>58</xdr:row>
      <xdr:rowOff>115907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107034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5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46468</xdr:rowOff>
    </xdr:from>
    <xdr:to>
      <xdr:col>36</xdr:col>
      <xdr:colOff>165100</xdr:colOff>
      <xdr:row>58</xdr:row>
      <xdr:rowOff>148068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139195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8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155200</xdr:rowOff>
    </xdr:from>
    <xdr:to>
      <xdr:col>55</xdr:col>
      <xdr:colOff>0</xdr:colOff>
      <xdr:row>78</xdr:row>
      <xdr:rowOff>35147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6850"/>
          <a:ext cx="8382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153225</xdr:rowOff>
    </xdr:from>
    <xdr:to>
      <xdr:col>50</xdr:col>
      <xdr:colOff>114300</xdr:colOff>
      <xdr:row>77</xdr:row>
      <xdr:rowOff>155200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4875"/>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153225</xdr:rowOff>
    </xdr:from>
    <xdr:to>
      <xdr:col>45</xdr:col>
      <xdr:colOff>177800</xdr:colOff>
      <xdr:row>78</xdr:row>
      <xdr:rowOff>29857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4875"/>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148425</xdr:rowOff>
    </xdr:from>
    <xdr:to>
      <xdr:col>41</xdr:col>
      <xdr:colOff>50800</xdr:colOff>
      <xdr:row>78</xdr:row>
      <xdr:rowOff>29857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50075"/>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155797</xdr:rowOff>
    </xdr:from>
    <xdr:to>
      <xdr:col>55</xdr:col>
      <xdr:colOff>50800</xdr:colOff>
      <xdr:row>78</xdr:row>
      <xdr:rowOff>85947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134224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104400</xdr:rowOff>
    </xdr:from>
    <xdr:to>
      <xdr:col>50</xdr:col>
      <xdr:colOff>165100</xdr:colOff>
      <xdr:row>78</xdr:row>
      <xdr:rowOff>34550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25677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102425</xdr:rowOff>
    </xdr:from>
    <xdr:to>
      <xdr:col>46</xdr:col>
      <xdr:colOff>38100</xdr:colOff>
      <xdr:row>78</xdr:row>
      <xdr:rowOff>32575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23702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150507</xdr:rowOff>
    </xdr:from>
    <xdr:to>
      <xdr:col>41</xdr:col>
      <xdr:colOff>101600</xdr:colOff>
      <xdr:row>78</xdr:row>
      <xdr:rowOff>80657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71784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4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97625</xdr:rowOff>
    </xdr:from>
    <xdr:to>
      <xdr:col>36</xdr:col>
      <xdr:colOff>165100</xdr:colOff>
      <xdr:row>78</xdr:row>
      <xdr:rowOff>27775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18902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2268</xdr:rowOff>
    </xdr:from>
    <xdr:to>
      <xdr:col>55</xdr:col>
      <xdr:colOff>0</xdr:colOff>
      <xdr:row>97</xdr:row>
      <xdr:rowOff>69462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32918"/>
          <a:ext cx="838200" cy="6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8575</xdr:rowOff>
    </xdr:from>
    <xdr:to>
      <xdr:col>50</xdr:col>
      <xdr:colOff>114300</xdr:colOff>
      <xdr:row>97</xdr:row>
      <xdr:rowOff>69462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9225"/>
          <a:ext cx="889000" cy="6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8575</xdr:rowOff>
    </xdr:from>
    <xdr:to>
      <xdr:col>45</xdr:col>
      <xdr:colOff>177800</xdr:colOff>
      <xdr:row>97</xdr:row>
      <xdr:rowOff>25460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9225"/>
          <a:ext cx="889000" cy="1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25460</xdr:rowOff>
    </xdr:from>
    <xdr:to>
      <xdr:col>41</xdr:col>
      <xdr:colOff>50800</xdr:colOff>
      <xdr:row>97</xdr:row>
      <xdr:rowOff>37477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56110"/>
          <a:ext cx="8890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122918</xdr:rowOff>
    </xdr:from>
    <xdr:to>
      <xdr:col>55</xdr:col>
      <xdr:colOff>50800</xdr:colOff>
      <xdr:row>97</xdr:row>
      <xdr:rowOff>53068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145795</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3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18662</xdr:rowOff>
    </xdr:from>
    <xdr:to>
      <xdr:col>50</xdr:col>
      <xdr:colOff>165100</xdr:colOff>
      <xdr:row>97</xdr:row>
      <xdr:rowOff>120262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136789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2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129225</xdr:rowOff>
    </xdr:from>
    <xdr:to>
      <xdr:col>46</xdr:col>
      <xdr:colOff>38100</xdr:colOff>
      <xdr:row>97</xdr:row>
      <xdr:rowOff>59375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75902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3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146110</xdr:rowOff>
    </xdr:from>
    <xdr:to>
      <xdr:col>41</xdr:col>
      <xdr:colOff>101600</xdr:colOff>
      <xdr:row>97</xdr:row>
      <xdr:rowOff>76260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92787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158127</xdr:rowOff>
    </xdr:from>
    <xdr:to>
      <xdr:col>36</xdr:col>
      <xdr:colOff>165100</xdr:colOff>
      <xdr:row>97</xdr:row>
      <xdr:rowOff>88277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104804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3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53099</xdr:rowOff>
    </xdr:from>
    <xdr:to>
      <xdr:col>85</xdr:col>
      <xdr:colOff>127000</xdr:colOff>
      <xdr:row>38</xdr:row>
      <xdr:rowOff>74309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8199"/>
          <a:ext cx="8382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42686</xdr:rowOff>
    </xdr:from>
    <xdr:to>
      <xdr:col>81</xdr:col>
      <xdr:colOff>50800</xdr:colOff>
      <xdr:row>38</xdr:row>
      <xdr:rowOff>74309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57786"/>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157214</xdr:rowOff>
    </xdr:from>
    <xdr:to>
      <xdr:col>76</xdr:col>
      <xdr:colOff>114300</xdr:colOff>
      <xdr:row>38</xdr:row>
      <xdr:rowOff>42686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00864"/>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157214</xdr:rowOff>
    </xdr:from>
    <xdr:to>
      <xdr:col>71</xdr:col>
      <xdr:colOff>177800</xdr:colOff>
      <xdr:row>38</xdr:row>
      <xdr:rowOff>41094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00864"/>
          <a:ext cx="889000" cy="5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2299</xdr:rowOff>
    </xdr:from>
    <xdr:to>
      <xdr:col>85</xdr:col>
      <xdr:colOff>177800</xdr:colOff>
      <xdr:row>38</xdr:row>
      <xdr:rowOff>103899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88676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23509</xdr:rowOff>
    </xdr:from>
    <xdr:to>
      <xdr:col>81</xdr:col>
      <xdr:colOff>101600</xdr:colOff>
      <xdr:row>38</xdr:row>
      <xdr:rowOff>125109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116236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163336</xdr:rowOff>
    </xdr:from>
    <xdr:to>
      <xdr:col>76</xdr:col>
      <xdr:colOff>165100</xdr:colOff>
      <xdr:row>38</xdr:row>
      <xdr:rowOff>93486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84613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106414</xdr:rowOff>
    </xdr:from>
    <xdr:to>
      <xdr:col>72</xdr:col>
      <xdr:colOff>38100</xdr:colOff>
      <xdr:row>38</xdr:row>
      <xdr:rowOff>36564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53091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161744</xdr:rowOff>
    </xdr:from>
    <xdr:to>
      <xdr:col>67</xdr:col>
      <xdr:colOff>101600</xdr:colOff>
      <xdr:row>38</xdr:row>
      <xdr:rowOff>91894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83021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45089</xdr:rowOff>
    </xdr:from>
    <xdr:to>
      <xdr:col>85</xdr:col>
      <xdr:colOff>127000</xdr:colOff>
      <xdr:row>58</xdr:row>
      <xdr:rowOff>53435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89189"/>
          <a:ext cx="8382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45089</xdr:rowOff>
    </xdr:from>
    <xdr:to>
      <xdr:col>81</xdr:col>
      <xdr:colOff>50800</xdr:colOff>
      <xdr:row>58</xdr:row>
      <xdr:rowOff>97164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89189"/>
          <a:ext cx="889000" cy="5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157559</xdr:rowOff>
    </xdr:from>
    <xdr:to>
      <xdr:col>76</xdr:col>
      <xdr:colOff>114300</xdr:colOff>
      <xdr:row>58</xdr:row>
      <xdr:rowOff>97164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30209"/>
          <a:ext cx="889000" cy="1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157559</xdr:rowOff>
    </xdr:from>
    <xdr:to>
      <xdr:col>71</xdr:col>
      <xdr:colOff>177800</xdr:colOff>
      <xdr:row>58</xdr:row>
      <xdr:rowOff>72423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30209"/>
          <a:ext cx="889000" cy="8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2635</xdr:rowOff>
    </xdr:from>
    <xdr:to>
      <xdr:col>85</xdr:col>
      <xdr:colOff>177800</xdr:colOff>
      <xdr:row>58</xdr:row>
      <xdr:rowOff>104235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89012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165739</xdr:rowOff>
    </xdr:from>
    <xdr:to>
      <xdr:col>81</xdr:col>
      <xdr:colOff>101600</xdr:colOff>
      <xdr:row>58</xdr:row>
      <xdr:rowOff>95889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87016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3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46364</xdr:rowOff>
    </xdr:from>
    <xdr:to>
      <xdr:col>76</xdr:col>
      <xdr:colOff>165100</xdr:colOff>
      <xdr:row>58</xdr:row>
      <xdr:rowOff>147964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139091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8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106759</xdr:rowOff>
    </xdr:from>
    <xdr:to>
      <xdr:col>72</xdr:col>
      <xdr:colOff>38100</xdr:colOff>
      <xdr:row>58</xdr:row>
      <xdr:rowOff>36909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53436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21623</xdr:rowOff>
    </xdr:from>
    <xdr:to>
      <xdr:col>67</xdr:col>
      <xdr:colOff>101600</xdr:colOff>
      <xdr:row>58</xdr:row>
      <xdr:rowOff>123223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114350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5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114275</xdr:rowOff>
    </xdr:from>
    <xdr:to>
      <xdr:col>85</xdr:col>
      <xdr:colOff>127000</xdr:colOff>
      <xdr:row>79</xdr:row>
      <xdr:rowOff>31304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87375"/>
          <a:ext cx="838200" cy="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31304</xdr:rowOff>
    </xdr:from>
    <xdr:to>
      <xdr:col>81</xdr:col>
      <xdr:colOff>50800</xdr:colOff>
      <xdr:row>79</xdr:row>
      <xdr:rowOff>34993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75854"/>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15863</xdr:rowOff>
    </xdr:from>
    <xdr:to>
      <xdr:col>76</xdr:col>
      <xdr:colOff>114300</xdr:colOff>
      <xdr:row>79</xdr:row>
      <xdr:rowOff>34993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60413"/>
          <a:ext cx="889000" cy="1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159916</xdr:rowOff>
    </xdr:from>
    <xdr:to>
      <xdr:col>71</xdr:col>
      <xdr:colOff>177800</xdr:colOff>
      <xdr:row>79</xdr:row>
      <xdr:rowOff>15863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33016"/>
          <a:ext cx="889000" cy="2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63475</xdr:rowOff>
    </xdr:from>
    <xdr:to>
      <xdr:col>85</xdr:col>
      <xdr:colOff>177800</xdr:colOff>
      <xdr:row>78</xdr:row>
      <xdr:rowOff>165075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22852</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2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151954</xdr:rowOff>
    </xdr:from>
    <xdr:to>
      <xdr:col>81</xdr:col>
      <xdr:colOff>101600</xdr:colOff>
      <xdr:row>79</xdr:row>
      <xdr:rowOff>82104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73231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1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155643</xdr:rowOff>
    </xdr:from>
    <xdr:to>
      <xdr:col>76</xdr:col>
      <xdr:colOff>165100</xdr:colOff>
      <xdr:row>79</xdr:row>
      <xdr:rowOff>85793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76920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136513</xdr:rowOff>
    </xdr:from>
    <xdr:to>
      <xdr:col>72</xdr:col>
      <xdr:colOff>38100</xdr:colOff>
      <xdr:row>79</xdr:row>
      <xdr:rowOff>66663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57790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0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109116</xdr:rowOff>
    </xdr:from>
    <xdr:to>
      <xdr:col>67</xdr:col>
      <xdr:colOff>101600</xdr:colOff>
      <xdr:row>79</xdr:row>
      <xdr:rowOff>39266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55793</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5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9514</xdr:rowOff>
    </xdr:from>
    <xdr:to>
      <xdr:col>85</xdr:col>
      <xdr:colOff>127000</xdr:colOff>
      <xdr:row>97</xdr:row>
      <xdr:rowOff>38381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40164"/>
          <a:ext cx="838200" cy="2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9514</xdr:rowOff>
    </xdr:from>
    <xdr:to>
      <xdr:col>81</xdr:col>
      <xdr:colOff>50800</xdr:colOff>
      <xdr:row>97</xdr:row>
      <xdr:rowOff>26363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40164"/>
          <a:ext cx="889000" cy="1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26363</xdr:rowOff>
    </xdr:from>
    <xdr:to>
      <xdr:col>76</xdr:col>
      <xdr:colOff>114300</xdr:colOff>
      <xdr:row>97</xdr:row>
      <xdr:rowOff>64444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57013"/>
          <a:ext cx="889000" cy="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64444</xdr:rowOff>
    </xdr:from>
    <xdr:to>
      <xdr:col>71</xdr:col>
      <xdr:colOff>177800</xdr:colOff>
      <xdr:row>97</xdr:row>
      <xdr:rowOff>97462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95094"/>
          <a:ext cx="889000" cy="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159031</xdr:rowOff>
    </xdr:from>
    <xdr:to>
      <xdr:col>85</xdr:col>
      <xdr:colOff>177800</xdr:colOff>
      <xdr:row>97</xdr:row>
      <xdr:rowOff>89181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10458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130164</xdr:rowOff>
    </xdr:from>
    <xdr:to>
      <xdr:col>81</xdr:col>
      <xdr:colOff>101600</xdr:colOff>
      <xdr:row>97</xdr:row>
      <xdr:rowOff>60314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76841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6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147013</xdr:rowOff>
    </xdr:from>
    <xdr:to>
      <xdr:col>76</xdr:col>
      <xdr:colOff>165100</xdr:colOff>
      <xdr:row>97</xdr:row>
      <xdr:rowOff>77163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0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93690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8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13644</xdr:rowOff>
    </xdr:from>
    <xdr:to>
      <xdr:col>72</xdr:col>
      <xdr:colOff>38100</xdr:colOff>
      <xdr:row>97</xdr:row>
      <xdr:rowOff>115244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4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131771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41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46662</xdr:rowOff>
    </xdr:from>
    <xdr:to>
      <xdr:col>67</xdr:col>
      <xdr:colOff>101600</xdr:colOff>
      <xdr:row>97</xdr:row>
      <xdr:rowOff>148262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164789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45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総務費は、新庁舎建設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用地増資工事等の実施により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433,560</a:t>
          </a:r>
          <a:r>
            <a:rPr kumimoji="1" lang="ja-JP" altLang="ja-JP" sz="1100">
              <a:solidFill>
                <a:schemeClr val="dk1"/>
              </a:solidFill>
              <a:effectLst/>
              <a:latin typeface="+mn-lt"/>
              <a:ea typeface="+mn-ea"/>
              <a:cs typeface="+mn-cs"/>
            </a:rPr>
            <a:t>円となっており、前年度と比較し</a:t>
          </a:r>
          <a:r>
            <a:rPr kumimoji="1" lang="en-US" altLang="ja-JP" sz="1100">
              <a:solidFill>
                <a:schemeClr val="dk1"/>
              </a:solidFill>
              <a:effectLst/>
              <a:latin typeface="+mn-lt"/>
              <a:ea typeface="+mn-ea"/>
              <a:cs typeface="+mn-cs"/>
            </a:rPr>
            <a:t>134,954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と大幅に増加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民生費は、定額減税調整給付金及び物価高騰対応重点支援給付金</a:t>
          </a:r>
          <a:r>
            <a:rPr kumimoji="1" lang="ja-JP" altLang="ja-JP" sz="1100">
              <a:solidFill>
                <a:schemeClr val="dk1"/>
              </a:solidFill>
              <a:effectLst/>
              <a:latin typeface="+mn-lt"/>
              <a:ea typeface="+mn-ea"/>
              <a:cs typeface="+mn-cs"/>
            </a:rPr>
            <a:t>の増加により、住民一人当たり</a:t>
          </a:r>
          <a:r>
            <a:rPr kumimoji="1" lang="en-US" altLang="ja-JP" sz="1100">
              <a:solidFill>
                <a:schemeClr val="dk1"/>
              </a:solidFill>
              <a:effectLst/>
              <a:latin typeface="+mn-lt"/>
              <a:ea typeface="+mn-ea"/>
              <a:cs typeface="+mn-cs"/>
            </a:rPr>
            <a:t>221,276</a:t>
          </a:r>
          <a:r>
            <a:rPr kumimoji="1" lang="ja-JP" altLang="ja-JP" sz="1100">
              <a:solidFill>
                <a:schemeClr val="dk1"/>
              </a:solidFill>
              <a:effectLst/>
              <a:latin typeface="+mn-lt"/>
              <a:ea typeface="+mn-ea"/>
              <a:cs typeface="+mn-cs"/>
            </a:rPr>
            <a:t>円となっており、前年度と比較し</a:t>
          </a:r>
          <a:r>
            <a:rPr kumimoji="1" lang="en-US" altLang="ja-JP" sz="1100">
              <a:solidFill>
                <a:schemeClr val="dk1"/>
              </a:solidFill>
              <a:effectLst/>
              <a:latin typeface="+mn-lt"/>
              <a:ea typeface="+mn-ea"/>
              <a:cs typeface="+mn-cs"/>
            </a:rPr>
            <a:t>17,404</a:t>
          </a:r>
          <a:r>
            <a:rPr kumimoji="1" lang="ja-JP" altLang="ja-JP" sz="1100">
              <a:solidFill>
                <a:schemeClr val="dk1"/>
              </a:solidFill>
              <a:effectLst/>
              <a:latin typeface="+mn-lt"/>
              <a:ea typeface="+mn-ea"/>
              <a:cs typeface="+mn-cs"/>
            </a:rPr>
            <a:t>円増加している。</a:t>
          </a:r>
          <a:r>
            <a:rPr kumimoji="1" lang="ja-JP" altLang="en-US" sz="1100">
              <a:solidFill>
                <a:schemeClr val="dk1"/>
              </a:solidFill>
              <a:effectLst/>
              <a:latin typeface="+mn-lt"/>
              <a:ea typeface="+mn-ea"/>
              <a:cs typeface="+mn-cs"/>
            </a:rPr>
            <a:t>衛生費は、</a:t>
          </a:r>
          <a:r>
            <a:rPr kumimoji="1" lang="ja-JP" altLang="ja-JP" sz="1100">
              <a:solidFill>
                <a:schemeClr val="dk1"/>
              </a:solidFill>
              <a:effectLst/>
              <a:latin typeface="+mn-lt"/>
              <a:ea typeface="+mn-ea"/>
              <a:cs typeface="+mn-cs"/>
            </a:rPr>
            <a:t>へき地診療所特別会計分が含まれているため、類似団体平均を</a:t>
          </a:r>
          <a:r>
            <a:rPr kumimoji="1" lang="en-US" altLang="ja-JP" sz="1100">
              <a:solidFill>
                <a:schemeClr val="dk1"/>
              </a:solidFill>
              <a:effectLst/>
              <a:latin typeface="+mn-lt"/>
              <a:ea typeface="+mn-ea"/>
              <a:cs typeface="+mn-cs"/>
            </a:rPr>
            <a:t>24,755</a:t>
          </a:r>
          <a:r>
            <a:rPr kumimoji="1" lang="ja-JP" altLang="ja-JP" sz="1100">
              <a:solidFill>
                <a:schemeClr val="dk1"/>
              </a:solidFill>
              <a:effectLst/>
              <a:latin typeface="+mn-lt"/>
              <a:ea typeface="+mn-ea"/>
              <a:cs typeface="+mn-cs"/>
            </a:rPr>
            <a:t>円上回っている。農林水産業費は、県営農地整備事業負担金の増加により、住民一人当たり</a:t>
          </a:r>
          <a:r>
            <a:rPr kumimoji="1" lang="en-US" altLang="ja-JP" sz="1100">
              <a:solidFill>
                <a:schemeClr val="dk1"/>
              </a:solidFill>
              <a:effectLst/>
              <a:latin typeface="+mn-lt"/>
              <a:ea typeface="+mn-ea"/>
              <a:cs typeface="+mn-cs"/>
            </a:rPr>
            <a:t>106,239</a:t>
          </a:r>
          <a:r>
            <a:rPr kumimoji="1" lang="ja-JP" altLang="ja-JP" sz="1100">
              <a:solidFill>
                <a:schemeClr val="dk1"/>
              </a:solidFill>
              <a:effectLst/>
              <a:latin typeface="+mn-lt"/>
              <a:ea typeface="+mn-ea"/>
              <a:cs typeface="+mn-cs"/>
            </a:rPr>
            <a:t>円となっており、前年度と比較し</a:t>
          </a:r>
          <a:r>
            <a:rPr kumimoji="1" lang="en-US" altLang="ja-JP" sz="1100">
              <a:solidFill>
                <a:schemeClr val="dk1"/>
              </a:solidFill>
              <a:effectLst/>
              <a:latin typeface="+mn-lt"/>
              <a:ea typeface="+mn-ea"/>
              <a:cs typeface="+mn-cs"/>
            </a:rPr>
            <a:t>11,381</a:t>
          </a:r>
          <a:r>
            <a:rPr kumimoji="1" lang="ja-JP" altLang="ja-JP" sz="1100">
              <a:solidFill>
                <a:schemeClr val="dk1"/>
              </a:solidFill>
              <a:effectLst/>
              <a:latin typeface="+mn-lt"/>
              <a:ea typeface="+mn-ea"/>
              <a:cs typeface="+mn-cs"/>
            </a:rPr>
            <a:t>円増加している。土木費は、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年度における大雪の影響</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村道除排雪経費</a:t>
          </a:r>
          <a:r>
            <a:rPr kumimoji="1" lang="ja-JP" altLang="en-US" sz="1100">
              <a:solidFill>
                <a:schemeClr val="dk1"/>
              </a:solidFill>
              <a:effectLst/>
              <a:latin typeface="+mn-lt"/>
              <a:ea typeface="+mn-ea"/>
              <a:cs typeface="+mn-cs"/>
            </a:rPr>
            <a:t>の増加により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269,167</a:t>
          </a:r>
          <a:r>
            <a:rPr kumimoji="1" lang="ja-JP" altLang="ja-JP" sz="1100">
              <a:solidFill>
                <a:schemeClr val="dk1"/>
              </a:solidFill>
              <a:effectLst/>
              <a:latin typeface="+mn-lt"/>
              <a:ea typeface="+mn-ea"/>
              <a:cs typeface="+mn-cs"/>
            </a:rPr>
            <a:t>円となっており、前年度と比較し</a:t>
          </a:r>
          <a:r>
            <a:rPr kumimoji="1" lang="en-US" altLang="ja-JP" sz="1100">
              <a:solidFill>
                <a:schemeClr val="dk1"/>
              </a:solidFill>
              <a:effectLst/>
              <a:latin typeface="+mn-lt"/>
              <a:ea typeface="+mn-ea"/>
              <a:cs typeface="+mn-cs"/>
            </a:rPr>
            <a:t>41,152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災害復旧費は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月豪雨の影響により農業施設及び公共土木施設に係る災害復旧事業費が大幅に増加したことにより、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80,020</a:t>
          </a:r>
          <a:r>
            <a:rPr kumimoji="1" lang="ja-JP" altLang="ja-JP" sz="1100">
              <a:solidFill>
                <a:schemeClr val="dk1"/>
              </a:solidFill>
              <a:effectLst/>
              <a:latin typeface="+mn-lt"/>
              <a:ea typeface="+mn-ea"/>
              <a:cs typeface="+mn-cs"/>
            </a:rPr>
            <a:t>円となっており、前年度と比較し</a:t>
          </a:r>
          <a:r>
            <a:rPr kumimoji="1" lang="en-US" altLang="ja-JP" sz="1100">
              <a:solidFill>
                <a:schemeClr val="dk1"/>
              </a:solidFill>
              <a:effectLst/>
              <a:latin typeface="+mn-lt"/>
              <a:ea typeface="+mn-ea"/>
              <a:cs typeface="+mn-cs"/>
            </a:rPr>
            <a:t>69,669</a:t>
          </a:r>
          <a:r>
            <a:rPr kumimoji="1" lang="ja-JP" altLang="ja-JP" sz="1100">
              <a:solidFill>
                <a:schemeClr val="dk1"/>
              </a:solidFill>
              <a:effectLst/>
              <a:latin typeface="+mn-lt"/>
              <a:ea typeface="+mn-ea"/>
              <a:cs typeface="+mn-cs"/>
            </a:rPr>
            <a:t>円増加している。公債費は、住民一人当たり</a:t>
          </a:r>
          <a:r>
            <a:rPr kumimoji="1" lang="en-US" altLang="ja-JP" sz="1100">
              <a:solidFill>
                <a:schemeClr val="dk1"/>
              </a:solidFill>
              <a:effectLst/>
              <a:latin typeface="+mn-lt"/>
              <a:ea typeface="+mn-ea"/>
              <a:cs typeface="+mn-cs"/>
            </a:rPr>
            <a:t>183,186</a:t>
          </a:r>
          <a:r>
            <a:rPr kumimoji="1" lang="ja-JP" altLang="ja-JP" sz="1100">
              <a:solidFill>
                <a:schemeClr val="dk1"/>
              </a:solidFill>
              <a:effectLst/>
              <a:latin typeface="+mn-lt"/>
              <a:ea typeface="+mn-ea"/>
              <a:cs typeface="+mn-cs"/>
            </a:rPr>
            <a:t>円となっており、前年度と比較し</a:t>
          </a:r>
          <a:r>
            <a:rPr kumimoji="1" lang="en-US" altLang="ja-JP" sz="1100">
              <a:solidFill>
                <a:schemeClr val="dk1"/>
              </a:solidFill>
              <a:effectLst/>
              <a:latin typeface="+mn-lt"/>
              <a:ea typeface="+mn-ea"/>
              <a:cs typeface="+mn-cs"/>
            </a:rPr>
            <a:t>15,153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しているが、今後も新庁舎建設事業をはじめとする大規模事業に伴う償還が控えているため、高い水準で推移していくと見込んでいる。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山形県大蔵村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年度以降においては積み立てを実施している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年度については、令和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月豪雨に伴う災害復旧関連事業の影響等により財政調整基金の取り崩しを余儀なくされた。</a:t>
          </a:r>
          <a:r>
            <a:rPr kumimoji="1" lang="ja-JP" altLang="ja-JP" sz="1100">
              <a:solidFill>
                <a:schemeClr val="dk1"/>
              </a:solidFill>
              <a:effectLst/>
              <a:latin typeface="+mn-lt"/>
              <a:ea typeface="+mn-ea"/>
              <a:cs typeface="+mn-cs"/>
            </a:rPr>
            <a:t>財政基盤の弱い本村ではあるが、地方交付税の動向によって財政運営が左右されることのないよう、行政運営の効率化や中長期的な財政計画のもとで財政の健全化を図っていく。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山形県大蔵村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一般会計を含む全会計で黒字となっている。標準財政規模比は、</a:t>
          </a:r>
          <a:r>
            <a:rPr kumimoji="1" lang="ja-JP" altLang="en-US" sz="1100">
              <a:solidFill>
                <a:schemeClr val="dk1"/>
              </a:solidFill>
              <a:effectLst/>
              <a:latin typeface="+mn-lt"/>
              <a:ea typeface="+mn-ea"/>
              <a:cs typeface="+mn-cs"/>
            </a:rPr>
            <a:t>一般</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国民健康保険</a:t>
          </a:r>
          <a:r>
            <a:rPr kumimoji="1" lang="ja-JP" altLang="ja-JP" sz="1100">
              <a:solidFill>
                <a:schemeClr val="dk1"/>
              </a:solidFill>
              <a:effectLst/>
              <a:latin typeface="+mn-lt"/>
              <a:ea typeface="+mn-ea"/>
              <a:cs typeface="+mn-cs"/>
            </a:rPr>
            <a:t>特別会計</a:t>
          </a:r>
          <a:r>
            <a:rPr kumimoji="1" lang="ja-JP" altLang="en-US" sz="1100">
              <a:solidFill>
                <a:schemeClr val="dk1"/>
              </a:solidFill>
              <a:effectLst/>
              <a:latin typeface="+mn-lt"/>
              <a:ea typeface="+mn-ea"/>
              <a:cs typeface="+mn-cs"/>
            </a:rPr>
            <a:t>、へき地診療所特別会計</a:t>
          </a:r>
          <a:r>
            <a:rPr kumimoji="1" lang="ja-JP" altLang="ja-JP" sz="1100">
              <a:solidFill>
                <a:schemeClr val="dk1"/>
              </a:solidFill>
              <a:effectLst/>
              <a:latin typeface="+mn-lt"/>
              <a:ea typeface="+mn-ea"/>
              <a:cs typeface="+mn-cs"/>
            </a:rPr>
            <a:t>で前年度と比べ減少したが、その他の会計では増加又は増減なしとなっている。簡易水道事業特別会計、特定環境保全公共下水道事業特別会計、浄化槽整備事業特別会計の公営企業会計は、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年度から法適化により公営企業会計に移行し、</a:t>
          </a:r>
          <a:r>
            <a:rPr kumimoji="1" lang="ja-JP" altLang="ja-JP" sz="1100">
              <a:solidFill>
                <a:schemeClr val="dk1"/>
              </a:solidFill>
              <a:effectLst/>
              <a:latin typeface="+mn-lt"/>
              <a:ea typeface="+mn-ea"/>
              <a:cs typeface="+mn-cs"/>
            </a:rPr>
            <a:t>黒字額も少なく、厳しい経営を迫られている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一般会計からの繰出金が増加傾向にあ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、財政運営上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大きな課題となって</a:t>
          </a:r>
          <a:r>
            <a:rPr kumimoji="1" lang="ja-JP" altLang="en-US" sz="1100">
              <a:solidFill>
                <a:schemeClr val="dk1"/>
              </a:solidFill>
              <a:effectLst/>
              <a:latin typeface="+mn-lt"/>
              <a:ea typeface="+mn-ea"/>
              <a:cs typeface="+mn-cs"/>
            </a:rPr>
            <a:t>いる。今後は</a:t>
          </a:r>
          <a:r>
            <a:rPr kumimoji="1" lang="ja-JP" altLang="ja-JP" sz="1100">
              <a:solidFill>
                <a:schemeClr val="dk1"/>
              </a:solidFill>
              <a:effectLst/>
              <a:latin typeface="+mn-lt"/>
              <a:ea typeface="+mn-ea"/>
              <a:cs typeface="+mn-cs"/>
            </a:rPr>
            <a:t>料金等の見直しによる財源確保を喫緊の課題とし、独立採算制の基本原則に則り、基準外繰出の縮減に努めていく。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4876325</v>
      </c>
      <c r="BO4" s="436"/>
      <c r="BP4" s="436"/>
      <c r="BQ4" s="436"/>
      <c r="BR4" s="436"/>
      <c r="BS4" s="436"/>
      <c r="BT4" s="436"/>
      <c r="BU4" s="437"/>
      <c r="BV4" s="435">
        <v>4211864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v>
      </c>
      <c r="CU4" s="576"/>
      <c r="CV4" s="576"/>
      <c r="CW4" s="576"/>
      <c r="CX4" s="576"/>
      <c r="CY4" s="576"/>
      <c r="CZ4" s="576"/>
      <c r="DA4" s="577"/>
      <c r="DB4" s="575">
        <v>2.7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4732693</v>
      </c>
      <c r="BO5" s="407"/>
      <c r="BP5" s="407"/>
      <c r="BQ5" s="407"/>
      <c r="BR5" s="407"/>
      <c r="BS5" s="407"/>
      <c r="BT5" s="407"/>
      <c r="BU5" s="408"/>
      <c r="BV5" s="406">
        <v>4124531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85.9</v>
      </c>
      <c r="CU5" s="404"/>
      <c r="CV5" s="404"/>
      <c r="CW5" s="404"/>
      <c r="CX5" s="404"/>
      <c r="CY5" s="404"/>
      <c r="CZ5" s="404"/>
      <c r="DA5" s="405"/>
      <c r="DB5" s="403">
        <v>89.5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143632</v>
      </c>
      <c r="BO6" s="407"/>
      <c r="BP6" s="407"/>
      <c r="BQ6" s="407"/>
      <c r="BR6" s="407"/>
      <c r="BS6" s="407"/>
      <c r="BT6" s="407"/>
      <c r="BU6" s="408"/>
      <c r="BV6" s="406">
        <v>87333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86.1</v>
      </c>
      <c r="CU6" s="550"/>
      <c r="CV6" s="550"/>
      <c r="CW6" s="550"/>
      <c r="CX6" s="550"/>
      <c r="CY6" s="550"/>
      <c r="CZ6" s="550"/>
      <c r="DA6" s="551"/>
      <c r="DB6" s="549">
        <v>89.9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96865</v>
      </c>
      <c r="BO7" s="407"/>
      <c r="BP7" s="407"/>
      <c r="BQ7" s="407"/>
      <c r="BR7" s="407"/>
      <c r="BS7" s="407"/>
      <c r="BT7" s="407"/>
      <c r="BU7" s="408"/>
      <c r="BV7" s="406">
        <v>22477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2390860</v>
      </c>
      <c r="CU7" s="407"/>
      <c r="CV7" s="407"/>
      <c r="CW7" s="407"/>
      <c r="CX7" s="407"/>
      <c r="CY7" s="407"/>
      <c r="CZ7" s="407"/>
      <c r="DA7" s="408"/>
      <c r="DB7" s="406">
        <v>2391012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46767</v>
      </c>
      <c r="BO8" s="407"/>
      <c r="BP8" s="407"/>
      <c r="BQ8" s="407"/>
      <c r="BR8" s="407"/>
      <c r="BS8" s="407"/>
      <c r="BT8" s="407"/>
      <c r="BU8" s="408"/>
      <c r="BV8" s="406">
        <v>64856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3028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-18089</v>
      </c>
      <c r="BO9" s="407"/>
      <c r="BP9" s="407"/>
      <c r="BQ9" s="407"/>
      <c r="BR9" s="407"/>
      <c r="BS9" s="407"/>
      <c r="BT9" s="407"/>
      <c r="BU9" s="408"/>
      <c r="BV9" s="406">
        <v>6000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18.600000000000001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3412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32083</v>
      </c>
      <c r="BO10" s="407"/>
      <c r="BP10" s="407"/>
      <c r="BQ10" s="407"/>
      <c r="BR10" s="407"/>
      <c r="BS10" s="407"/>
      <c r="BT10" s="407"/>
      <c r="BU10" s="408"/>
      <c r="BV10" s="406">
        <v>29019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2760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153000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2744</v>
      </c>
      <c r="S13" s="494"/>
      <c r="T13" s="494"/>
      <c r="U13" s="494"/>
      <c r="V13" s="495"/>
      <c r="W13" s="496" t="s">
        <v>131</v>
      </c>
      <c r="X13" s="392"/>
      <c r="Y13" s="392"/>
      <c r="Z13" s="392"/>
      <c r="AA13" s="392"/>
      <c r="AB13" s="393"/>
      <c r="AC13" s="359">
        <v>335</v>
      </c>
      <c r="AD13" s="360"/>
      <c r="AE13" s="360"/>
      <c r="AF13" s="360"/>
      <c r="AG13" s="361"/>
      <c r="AH13" s="359">
        <v>403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-139006</v>
      </c>
      <c r="BO13" s="407"/>
      <c r="BP13" s="407"/>
      <c r="BQ13" s="407"/>
      <c r="BR13" s="407"/>
      <c r="BS13" s="407"/>
      <c r="BT13" s="407"/>
      <c r="BU13" s="408"/>
      <c r="BV13" s="406">
        <v>35019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10.5</v>
      </c>
      <c r="CU13" s="404"/>
      <c r="CV13" s="404"/>
      <c r="CW13" s="404"/>
      <c r="CX13" s="404"/>
      <c r="CY13" s="404"/>
      <c r="CZ13" s="404"/>
      <c r="DA13" s="405"/>
      <c r="DB13" s="403">
        <v>10</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2830</v>
      </c>
      <c r="S14" s="494"/>
      <c r="T14" s="494"/>
      <c r="U14" s="494"/>
      <c r="V14" s="495"/>
      <c r="W14" s="497"/>
      <c r="X14" s="395"/>
      <c r="Y14" s="395"/>
      <c r="Z14" s="395"/>
      <c r="AA14" s="395"/>
      <c r="AB14" s="396"/>
      <c r="AC14" s="486">
        <v>20.399999999999999</v>
      </c>
      <c r="AD14" s="487"/>
      <c r="AE14" s="487"/>
      <c r="AF14" s="487"/>
      <c r="AG14" s="488"/>
      <c r="AH14" s="486">
        <v>21.6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2813</v>
      </c>
      <c r="S15" s="494"/>
      <c r="T15" s="494"/>
      <c r="U15" s="494"/>
      <c r="V15" s="495"/>
      <c r="W15" s="496" t="s">
        <v>137</v>
      </c>
      <c r="X15" s="392"/>
      <c r="Y15" s="392"/>
      <c r="Z15" s="392"/>
      <c r="AA15" s="392"/>
      <c r="AB15" s="393"/>
      <c r="AC15" s="359">
        <v>486</v>
      </c>
      <c r="AD15" s="360"/>
      <c r="AE15" s="360"/>
      <c r="AF15" s="360"/>
      <c r="AG15" s="361"/>
      <c r="AH15" s="359">
        <v>538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349508</v>
      </c>
      <c r="BO15" s="436"/>
      <c r="BP15" s="436"/>
      <c r="BQ15" s="436"/>
      <c r="BR15" s="436"/>
      <c r="BS15" s="436"/>
      <c r="BT15" s="436"/>
      <c r="BU15" s="437"/>
      <c r="BV15" s="435">
        <v>348435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29.7</v>
      </c>
      <c r="AD16" s="487"/>
      <c r="AE16" s="487"/>
      <c r="AF16" s="487"/>
      <c r="AG16" s="488"/>
      <c r="AH16" s="486">
        <v>28.9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2308938</v>
      </c>
      <c r="BO16" s="407"/>
      <c r="BP16" s="407"/>
      <c r="BQ16" s="407"/>
      <c r="BR16" s="407"/>
      <c r="BS16" s="407"/>
      <c r="BT16" s="407"/>
      <c r="BU16" s="408"/>
      <c r="BV16" s="406">
        <v>2303666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818</v>
      </c>
      <c r="AD17" s="360"/>
      <c r="AE17" s="360"/>
      <c r="AF17" s="360"/>
      <c r="AG17" s="361"/>
      <c r="AH17" s="359">
        <v>921</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427360</v>
      </c>
      <c r="BO17" s="407"/>
      <c r="BP17" s="407"/>
      <c r="BQ17" s="407"/>
      <c r="BR17" s="407"/>
      <c r="BS17" s="407"/>
      <c r="BT17" s="407"/>
      <c r="BU17" s="408"/>
      <c r="BV17" s="406">
        <v>426998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211.64</v>
      </c>
      <c r="M18" s="459"/>
      <c r="N18" s="459"/>
      <c r="O18" s="459"/>
      <c r="P18" s="459"/>
      <c r="Q18" s="459"/>
      <c r="R18" s="460"/>
      <c r="S18" s="460"/>
      <c r="T18" s="460"/>
      <c r="U18" s="460"/>
      <c r="V18" s="461"/>
      <c r="W18" s="477"/>
      <c r="X18" s="478"/>
      <c r="Y18" s="478"/>
      <c r="Z18" s="478"/>
      <c r="AA18" s="478"/>
      <c r="AB18" s="502"/>
      <c r="AC18" s="376">
        <v>49.9</v>
      </c>
      <c r="AD18" s="377"/>
      <c r="AE18" s="377"/>
      <c r="AF18" s="377"/>
      <c r="AG18" s="462"/>
      <c r="AH18" s="376">
        <v>49.5</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2065786</v>
      </c>
      <c r="BO18" s="407"/>
      <c r="BP18" s="407"/>
      <c r="BQ18" s="407"/>
      <c r="BR18" s="407"/>
      <c r="BS18" s="407"/>
      <c r="BT18" s="407"/>
      <c r="BU18" s="408"/>
      <c r="BV18" s="406">
        <v>2148411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14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3311903</v>
      </c>
      <c r="BO19" s="407"/>
      <c r="BP19" s="407"/>
      <c r="BQ19" s="407"/>
      <c r="BR19" s="407"/>
      <c r="BS19" s="407"/>
      <c r="BT19" s="407"/>
      <c r="BU19" s="408"/>
      <c r="BV19" s="406">
        <v>3011179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945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4067698</v>
      </c>
      <c r="BO22" s="436"/>
      <c r="BP22" s="436"/>
      <c r="BQ22" s="436"/>
      <c r="BR22" s="436"/>
      <c r="BS22" s="436"/>
      <c r="BT22" s="436"/>
      <c r="BU22" s="437"/>
      <c r="BV22" s="435">
        <v>4216647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4055976</v>
      </c>
      <c r="BO23" s="407"/>
      <c r="BP23" s="407"/>
      <c r="BQ23" s="407"/>
      <c r="BR23" s="407"/>
      <c r="BS23" s="407"/>
      <c r="BT23" s="407"/>
      <c r="BU23" s="408"/>
      <c r="BV23" s="406">
        <v>4201795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8200</v>
      </c>
      <c r="R24" s="360"/>
      <c r="S24" s="360"/>
      <c r="T24" s="360"/>
      <c r="U24" s="360"/>
      <c r="V24" s="361"/>
      <c r="W24" s="449"/>
      <c r="X24" s="386"/>
      <c r="Y24" s="387"/>
      <c r="Z24" s="362" t="s">
        <v>161</v>
      </c>
      <c r="AA24" s="363"/>
      <c r="AB24" s="363"/>
      <c r="AC24" s="363"/>
      <c r="AD24" s="363"/>
      <c r="AE24" s="363"/>
      <c r="AF24" s="363"/>
      <c r="AG24" s="364"/>
      <c r="AH24" s="359">
        <v>83</v>
      </c>
      <c r="AI24" s="360"/>
      <c r="AJ24" s="360"/>
      <c r="AK24" s="360"/>
      <c r="AL24" s="361"/>
      <c r="AM24" s="359">
        <v>261616</v>
      </c>
      <c r="AN24" s="360"/>
      <c r="AO24" s="360"/>
      <c r="AP24" s="360"/>
      <c r="AQ24" s="360"/>
      <c r="AR24" s="361"/>
      <c r="AS24" s="359">
        <v>3152</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3202803</v>
      </c>
      <c r="BO24" s="407"/>
      <c r="BP24" s="407"/>
      <c r="BQ24" s="407"/>
      <c r="BR24" s="407"/>
      <c r="BS24" s="407"/>
      <c r="BT24" s="407"/>
      <c r="BU24" s="408"/>
      <c r="BV24" s="406">
        <v>3243083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6200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160593</v>
      </c>
      <c r="BO25" s="436"/>
      <c r="BP25" s="436"/>
      <c r="BQ25" s="436"/>
      <c r="BR25" s="436"/>
      <c r="BS25" s="436"/>
      <c r="BT25" s="436"/>
      <c r="BU25" s="437"/>
      <c r="BV25" s="435">
        <v>214167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5750</v>
      </c>
      <c r="R26" s="360"/>
      <c r="S26" s="360"/>
      <c r="T26" s="360"/>
      <c r="U26" s="360"/>
      <c r="V26" s="361"/>
      <c r="W26" s="449"/>
      <c r="X26" s="386"/>
      <c r="Y26" s="387"/>
      <c r="Z26" s="362" t="s">
        <v>167</v>
      </c>
      <c r="AA26" s="417"/>
      <c r="AB26" s="417"/>
      <c r="AC26" s="417"/>
      <c r="AD26" s="417"/>
      <c r="AE26" s="417"/>
      <c r="AF26" s="417"/>
      <c r="AG26" s="418"/>
      <c r="AH26" s="359">
        <v>11</v>
      </c>
      <c r="AI26" s="360"/>
      <c r="AJ26" s="360"/>
      <c r="AK26" s="360"/>
      <c r="AL26" s="361"/>
      <c r="AM26" s="359">
        <v>32736</v>
      </c>
      <c r="AN26" s="360"/>
      <c r="AO26" s="360"/>
      <c r="AP26" s="360"/>
      <c r="AQ26" s="360"/>
      <c r="AR26" s="361"/>
      <c r="AS26" s="359">
        <v>2976</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3100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68615</v>
      </c>
      <c r="BO27" s="441"/>
      <c r="BP27" s="441"/>
      <c r="BQ27" s="441"/>
      <c r="BR27" s="441"/>
      <c r="BS27" s="441"/>
      <c r="BT27" s="441"/>
      <c r="BU27" s="442"/>
      <c r="BV27" s="440">
        <v>68614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870808</v>
      </c>
      <c r="BO28" s="436"/>
      <c r="BP28" s="436"/>
      <c r="BQ28" s="436"/>
      <c r="BR28" s="436"/>
      <c r="BS28" s="436"/>
      <c r="BT28" s="436"/>
      <c r="BU28" s="437"/>
      <c r="BV28" s="435">
        <v>991724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2300</v>
      </c>
      <c r="R29" s="360"/>
      <c r="S29" s="360"/>
      <c r="T29" s="360"/>
      <c r="U29" s="360"/>
      <c r="V29" s="361"/>
      <c r="W29" s="450"/>
      <c r="X29" s="451"/>
      <c r="Y29" s="452"/>
      <c r="Z29" s="362" t="s">
        <v>177</v>
      </c>
      <c r="AA29" s="363"/>
      <c r="AB29" s="363"/>
      <c r="AC29" s="363"/>
      <c r="AD29" s="363"/>
      <c r="AE29" s="363"/>
      <c r="AF29" s="363"/>
      <c r="AG29" s="364"/>
      <c r="AH29" s="359">
        <v>84</v>
      </c>
      <c r="AI29" s="360"/>
      <c r="AJ29" s="360"/>
      <c r="AK29" s="360"/>
      <c r="AL29" s="361"/>
      <c r="AM29" s="359">
        <v>265887</v>
      </c>
      <c r="AN29" s="360"/>
      <c r="AO29" s="360"/>
      <c r="AP29" s="360"/>
      <c r="AQ29" s="360"/>
      <c r="AR29" s="361"/>
      <c r="AS29" s="359">
        <v>3165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372374</v>
      </c>
      <c r="BO29" s="407"/>
      <c r="BP29" s="407"/>
      <c r="BQ29" s="407"/>
      <c r="BR29" s="407"/>
      <c r="BS29" s="407"/>
      <c r="BT29" s="407"/>
      <c r="BU29" s="408"/>
      <c r="BV29" s="406">
        <v>372356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2190328</v>
      </c>
      <c r="BO30" s="441"/>
      <c r="BP30" s="441"/>
      <c r="BQ30" s="441"/>
      <c r="BR30" s="441"/>
      <c r="BS30" s="441"/>
      <c r="BT30" s="441"/>
      <c r="BU30" s="442"/>
      <c r="BV30" s="440">
        <v>2468034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肘折温泉郷振興</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へき地診療所特別会計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おおくら升玉水力発電</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t="str">
        <f>IF('各会計、関係団体の財政状況及び健全化判断比率'!B33="","",'各会計、関係団体の財政状況及び健全化判断比率'!B33)</f>
        <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山形県市町村交通災害共済組合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最上広域市町村圏事務組合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山形県後期高齢者医療広域連合（普通会計分）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山形県後期高齢者医療広域連合（事業会計分）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WMYBz6Cht9XJuHxKJyMf7lNapBIwkBhovdna9kmvEI+iY5SWQGolvPtEF5weTBuwqwTO3E5X8zuhfA7boBGww==" saltValue="SuN8f7tJd8p6/dlItLWS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2.83</v>
      </c>
      <c r="G34" s="33">
        <v>4.1399999999999997</v>
      </c>
      <c r="H34" s="33">
        <v>2.33</v>
      </c>
      <c r="I34" s="33">
        <v>2.61</v>
      </c>
      <c r="J34" s="34">
        <v>1.85</v>
      </c>
      <c r="K34" s="22"/>
      <c r="L34" s="22"/>
      <c r="M34" s="22"/>
      <c r="N34" s="22"/>
      <c r="O34" s="22"/>
      <c r="P34" s="22"/>
    </row>
    <row r="35" spans="1:16" ht="39" customHeight="1" x14ac:dyDescent="0.15">
      <c r="A35" s="22"/>
      <c r="B35" s="35"/>
      <c r="C35" s="1132" t="s">
        <v>532</v>
      </c>
      <c r="D35" s="1132"/>
      <c r="E35" s="1133"/>
      <c r="F35" s="36" t="s">
        <v>487</v>
      </c>
      <c r="G35" s="37" t="s">
        <v>487</v>
      </c>
      <c r="H35" s="37" t="s">
        <v>487</v>
      </c>
      <c r="I35" s="37" t="s">
        <v>487</v>
      </c>
      <c r="J35" s="38">
        <v>0.94</v>
      </c>
      <c r="K35" s="22"/>
      <c r="L35" s="22"/>
      <c r="M35" s="22"/>
      <c r="N35" s="22"/>
      <c r="O35" s="22"/>
      <c r="P35" s="22"/>
    </row>
    <row r="36" spans="1:16" ht="39" customHeight="1" x14ac:dyDescent="0.15">
      <c r="A36" s="22"/>
      <c r="B36" s="35"/>
      <c r="C36" s="1132" t="s">
        <v>533</v>
      </c>
      <c r="D36" s="1132"/>
      <c r="E36" s="1133"/>
      <c r="F36" s="36">
        <v>1.39</v>
      </c>
      <c r="G36" s="37">
        <v>0.62</v>
      </c>
      <c r="H36" s="37">
        <v>1.28</v>
      </c>
      <c r="I36" s="37">
        <v>0.75</v>
      </c>
      <c r="J36" s="38">
        <v>0.94</v>
      </c>
      <c r="K36" s="22"/>
      <c r="L36" s="22"/>
      <c r="M36" s="22"/>
      <c r="N36" s="22"/>
      <c r="O36" s="22"/>
      <c r="P36" s="22"/>
    </row>
    <row r="37" spans="1:16" ht="39" customHeight="1" x14ac:dyDescent="0.15">
      <c r="A37" s="22"/>
      <c r="B37" s="35"/>
      <c r="C37" s="1132" t="s">
        <v>534</v>
      </c>
      <c r="D37" s="1132"/>
      <c r="E37" s="1133"/>
      <c r="F37" s="36" t="s">
        <v>487</v>
      </c>
      <c r="G37" s="37" t="s">
        <v>487</v>
      </c>
      <c r="H37" s="37" t="s">
        <v>487</v>
      </c>
      <c r="I37" s="37" t="s">
        <v>487</v>
      </c>
      <c r="J37" s="38">
        <v>0.74</v>
      </c>
      <c r="K37" s="22"/>
      <c r="L37" s="22"/>
      <c r="M37" s="22"/>
      <c r="N37" s="22"/>
      <c r="O37" s="22"/>
      <c r="P37" s="22"/>
    </row>
    <row r="38" spans="1:16" ht="39" customHeight="1" x14ac:dyDescent="0.15">
      <c r="A38" s="22"/>
      <c r="B38" s="35"/>
      <c r="C38" s="1132" t="s">
        <v>535</v>
      </c>
      <c r="D38" s="1132"/>
      <c r="E38" s="1133"/>
      <c r="F38" s="36">
        <v>1.22</v>
      </c>
      <c r="G38" s="37">
        <v>1.1200000000000001</v>
      </c>
      <c r="H38" s="37">
        <v>0.46</v>
      </c>
      <c r="I38" s="37">
        <v>0.46</v>
      </c>
      <c r="J38" s="38">
        <v>0.31</v>
      </c>
      <c r="K38" s="22"/>
      <c r="L38" s="22"/>
      <c r="M38" s="22"/>
      <c r="N38" s="22"/>
      <c r="O38" s="22"/>
      <c r="P38" s="22"/>
    </row>
    <row r="39" spans="1:16" ht="39" customHeight="1" x14ac:dyDescent="0.15">
      <c r="A39" s="22"/>
      <c r="B39" s="35"/>
      <c r="C39" s="1132" t="s">
        <v>536</v>
      </c>
      <c r="D39" s="1132"/>
      <c r="E39" s="1133"/>
      <c r="F39" s="36" t="s">
        <v>487</v>
      </c>
      <c r="G39" s="37" t="s">
        <v>487</v>
      </c>
      <c r="H39" s="37" t="s">
        <v>487</v>
      </c>
      <c r="I39" s="37" t="s">
        <v>487</v>
      </c>
      <c r="J39" s="38">
        <v>0.27</v>
      </c>
      <c r="K39" s="22"/>
      <c r="L39" s="22"/>
      <c r="M39" s="22"/>
      <c r="N39" s="22"/>
      <c r="O39" s="22"/>
      <c r="P39" s="22"/>
    </row>
    <row r="40" spans="1:16" ht="39" customHeight="1" x14ac:dyDescent="0.15">
      <c r="A40" s="22"/>
      <c r="B40" s="35"/>
      <c r="C40" s="1132" t="s">
        <v>537</v>
      </c>
      <c r="D40" s="1132"/>
      <c r="E40" s="1133"/>
      <c r="F40" s="36">
        <v>0.1</v>
      </c>
      <c r="G40" s="37">
        <v>0.09</v>
      </c>
      <c r="H40" s="37">
        <v>0.1</v>
      </c>
      <c r="I40" s="37">
        <v>0.1</v>
      </c>
      <c r="J40" s="38">
        <v>0.09</v>
      </c>
      <c r="K40" s="22"/>
      <c r="L40" s="22"/>
      <c r="M40" s="22"/>
      <c r="N40" s="22"/>
      <c r="O40" s="22"/>
      <c r="P40" s="22"/>
    </row>
    <row r="41" spans="1:16" ht="39" customHeight="1" x14ac:dyDescent="0.15">
      <c r="A41" s="22"/>
      <c r="B41" s="35"/>
      <c r="C41" s="1132" t="s">
        <v>538</v>
      </c>
      <c r="D41" s="1132"/>
      <c r="E41" s="1133"/>
      <c r="F41" s="36">
        <v>0</v>
      </c>
      <c r="G41" s="37">
        <v>0</v>
      </c>
      <c r="H41" s="37">
        <v>0.01</v>
      </c>
      <c r="I41" s="37">
        <v>0.01</v>
      </c>
      <c r="J41" s="38">
        <v>0.01</v>
      </c>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v>0.1</v>
      </c>
      <c r="G43" s="42">
        <v>0.05</v>
      </c>
      <c r="H43" s="42">
        <v>0.05</v>
      </c>
      <c r="I43" s="42">
        <v>0.61</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vpw2d1+5Hx5LvzSwCiIkrOO8HE0vEhaIR+7eH4/KjyFvgBlTk4VoFl9P2kvp7YJFiZkPma1oi0A64UaWGD1Uw==" saltValue="zBvDZQC/U7/Yvlh6ZQSo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473</v>
      </c>
      <c r="L45" s="58">
        <v>514</v>
      </c>
      <c r="M45" s="58">
        <v>557</v>
      </c>
      <c r="N45" s="58">
        <v>561</v>
      </c>
      <c r="O45" s="59">
        <v>505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120</v>
      </c>
      <c r="L48" s="62">
        <v>109</v>
      </c>
      <c r="M48" s="62">
        <v>111</v>
      </c>
      <c r="N48" s="62">
        <v>120</v>
      </c>
      <c r="O48" s="63">
        <v>123</v>
      </c>
      <c r="P48" s="46"/>
      <c r="Q48" s="46"/>
      <c r="R48" s="46"/>
      <c r="S48" s="46"/>
      <c r="T48" s="46"/>
      <c r="U48" s="46"/>
    </row>
    <row r="49" spans="1:21" ht="30.75" customHeight="1" x14ac:dyDescent="0.15">
      <c r="A49" s="46"/>
      <c r="B49" s="1163"/>
      <c r="C49" s="1164"/>
      <c r="D49" s="60"/>
      <c r="E49" s="1140" t="s">
        <v>14</v>
      </c>
      <c r="F49" s="1140"/>
      <c r="G49" s="1140"/>
      <c r="H49" s="1140"/>
      <c r="I49" s="1140"/>
      <c r="J49" s="1141"/>
      <c r="K49" s="61">
        <v>15</v>
      </c>
      <c r="L49" s="62">
        <v>4</v>
      </c>
      <c r="M49" s="62">
        <v>5</v>
      </c>
      <c r="N49" s="62">
        <v>5</v>
      </c>
      <c r="O49" s="63">
        <v>3</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1</v>
      </c>
      <c r="N50" s="62">
        <v>1</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463</v>
      </c>
      <c r="L52" s="62">
        <v>459</v>
      </c>
      <c r="M52" s="62">
        <v>474</v>
      </c>
      <c r="N52" s="62">
        <v>466</v>
      </c>
      <c r="O52" s="63">
        <v>440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146</v>
      </c>
      <c r="L53" s="67">
        <v>169</v>
      </c>
      <c r="M53" s="67">
        <v>200</v>
      </c>
      <c r="N53" s="67">
        <v>221</v>
      </c>
      <c r="O53" s="68">
        <v>191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487</v>
      </c>
      <c r="L58" s="82" t="s">
        <v>487</v>
      </c>
      <c r="M58" s="82" t="s">
        <v>487</v>
      </c>
      <c r="N58" s="82" t="s">
        <v>487</v>
      </c>
      <c r="O58" s="83" t="s">
        <v>487</v>
      </c>
    </row>
    <row r="59" spans="1:21" ht="31.5" customHeight="1" x14ac:dyDescent="0.15">
      <c r="B59" s="1148"/>
      <c r="C59" s="1149"/>
      <c r="D59" s="1155" t="s">
        <v>26</v>
      </c>
      <c r="E59" s="1156"/>
      <c r="F59" s="1156"/>
      <c r="G59" s="1156"/>
      <c r="H59" s="1156"/>
      <c r="I59" s="1156"/>
      <c r="J59" s="1157"/>
      <c r="K59" s="84" t="s">
        <v>487</v>
      </c>
      <c r="L59" s="85" t="s">
        <v>487</v>
      </c>
      <c r="M59" s="85" t="s">
        <v>487</v>
      </c>
      <c r="N59" s="85" t="s">
        <v>487</v>
      </c>
      <c r="O59" s="86" t="s">
        <v>487</v>
      </c>
    </row>
    <row r="60" spans="1:21" ht="31.5" customHeight="1" thickBot="1" x14ac:dyDescent="0.2">
      <c r="B60" s="1150"/>
      <c r="C60" s="1151"/>
      <c r="D60" s="1158" t="s">
        <v>27</v>
      </c>
      <c r="E60" s="1159"/>
      <c r="F60" s="1159"/>
      <c r="G60" s="1159"/>
      <c r="H60" s="1159"/>
      <c r="I60" s="1159"/>
      <c r="J60" s="1160"/>
      <c r="K60" s="87" t="s">
        <v>487</v>
      </c>
      <c r="L60" s="88" t="s">
        <v>487</v>
      </c>
      <c r="M60" s="88" t="s">
        <v>487</v>
      </c>
      <c r="N60" s="88" t="s">
        <v>487</v>
      </c>
      <c r="O60" s="89" t="s">
        <v>487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e18GITz8FIjodwMiD4Cg/qZFeyejltegYq4oBz2T0TgCe0LRmV12T4G5yFjWUm5JXt4dH8V1XC+tvJVIkGBYA==" saltValue="G001JLxnDVlXgtHuYBpC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4533</v>
      </c>
      <c r="J41" s="331">
        <v>4553</v>
      </c>
      <c r="K41" s="331">
        <v>4354</v>
      </c>
      <c r="L41" s="331">
        <v>4217</v>
      </c>
      <c r="M41" s="332">
        <v>4068</v>
      </c>
    </row>
    <row r="42" spans="2:13" ht="27.75" customHeight="1" x14ac:dyDescent="0.15">
      <c r="B42" s="1171"/>
      <c r="C42" s="1172"/>
      <c r="D42" s="104"/>
      <c r="E42" s="1175" t="s">
        <v>32</v>
      </c>
      <c r="F42" s="1175"/>
      <c r="G42" s="1175"/>
      <c r="H42" s="1176"/>
      <c r="I42" s="333">
        <v>4</v>
      </c>
      <c r="J42" s="334">
        <v>3</v>
      </c>
      <c r="K42" s="334">
        <v>1</v>
      </c>
      <c r="L42" s="334" t="s">
        <v>487</v>
      </c>
      <c r="M42" s="335" t="s">
        <v>487</v>
      </c>
    </row>
    <row r="43" spans="2:13" ht="27.75" customHeight="1" x14ac:dyDescent="0.15">
      <c r="B43" s="1171"/>
      <c r="C43" s="1172"/>
      <c r="D43" s="104"/>
      <c r="E43" s="1175" t="s">
        <v>33</v>
      </c>
      <c r="F43" s="1175"/>
      <c r="G43" s="1175"/>
      <c r="H43" s="1176"/>
      <c r="I43" s="333">
        <v>1223</v>
      </c>
      <c r="J43" s="334">
        <v>1132</v>
      </c>
      <c r="K43" s="334">
        <v>1069</v>
      </c>
      <c r="L43" s="334">
        <v>987</v>
      </c>
      <c r="M43" s="335">
        <v>950</v>
      </c>
    </row>
    <row r="44" spans="2:13" ht="27.75" customHeight="1" x14ac:dyDescent="0.15">
      <c r="B44" s="1171"/>
      <c r="C44" s="1172"/>
      <c r="D44" s="104"/>
      <c r="E44" s="1175" t="s">
        <v>34</v>
      </c>
      <c r="F44" s="1175"/>
      <c r="G44" s="1175"/>
      <c r="H44" s="1176"/>
      <c r="I44" s="333">
        <v>3</v>
      </c>
      <c r="J44" s="334">
        <v>2</v>
      </c>
      <c r="K44" s="334" t="s">
        <v>487</v>
      </c>
      <c r="L44" s="334" t="s">
        <v>487</v>
      </c>
      <c r="M44" s="335" t="s">
        <v>487</v>
      </c>
    </row>
    <row r="45" spans="2:13" ht="27.75" customHeight="1" x14ac:dyDescent="0.15">
      <c r="B45" s="1171"/>
      <c r="C45" s="1172"/>
      <c r="D45" s="104"/>
      <c r="E45" s="1175" t="s">
        <v>35</v>
      </c>
      <c r="F45" s="1175"/>
      <c r="G45" s="1175"/>
      <c r="H45" s="1176"/>
      <c r="I45" s="333">
        <v>151</v>
      </c>
      <c r="J45" s="334">
        <v>131</v>
      </c>
      <c r="K45" s="334">
        <v>126</v>
      </c>
      <c r="L45" s="334">
        <v>183</v>
      </c>
      <c r="M45" s="335">
        <v>166</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3385</v>
      </c>
      <c r="J50" s="334">
        <v>3690</v>
      </c>
      <c r="K50" s="334">
        <v>3891</v>
      </c>
      <c r="L50" s="334">
        <v>3886</v>
      </c>
      <c r="M50" s="335">
        <v>3439</v>
      </c>
    </row>
    <row r="51" spans="2:13" ht="27.75" customHeight="1" x14ac:dyDescent="0.15">
      <c r="B51" s="1171"/>
      <c r="C51" s="1172"/>
      <c r="D51" s="104"/>
      <c r="E51" s="1175" t="s">
        <v>42</v>
      </c>
      <c r="F51" s="1175"/>
      <c r="G51" s="1175"/>
      <c r="H51" s="1176"/>
      <c r="I51" s="333">
        <v>14</v>
      </c>
      <c r="J51" s="334">
        <v>13</v>
      </c>
      <c r="K51" s="334">
        <v>12</v>
      </c>
      <c r="L51" s="334">
        <v>11</v>
      </c>
      <c r="M51" s="335">
        <v>10</v>
      </c>
    </row>
    <row r="52" spans="2:13" ht="27.75" customHeight="1" x14ac:dyDescent="0.15">
      <c r="B52" s="1173"/>
      <c r="C52" s="1174"/>
      <c r="D52" s="104"/>
      <c r="E52" s="1175" t="s">
        <v>43</v>
      </c>
      <c r="F52" s="1175"/>
      <c r="G52" s="1175"/>
      <c r="H52" s="1176"/>
      <c r="I52" s="333">
        <v>4292</v>
      </c>
      <c r="J52" s="334">
        <v>4226</v>
      </c>
      <c r="K52" s="334">
        <v>4050</v>
      </c>
      <c r="L52" s="334">
        <v>4445</v>
      </c>
      <c r="M52" s="335">
        <v>3704</v>
      </c>
    </row>
    <row r="53" spans="2:13" ht="27.75" customHeight="1" thickBot="1" x14ac:dyDescent="0.2">
      <c r="B53" s="1177" t="s">
        <v>19</v>
      </c>
      <c r="C53" s="1178"/>
      <c r="D53" s="108"/>
      <c r="E53" s="1179" t="s">
        <v>44</v>
      </c>
      <c r="F53" s="1179"/>
      <c r="G53" s="1179"/>
      <c r="H53" s="1180"/>
      <c r="I53" s="336">
        <v>-1778</v>
      </c>
      <c r="J53" s="337">
        <v>-2107</v>
      </c>
      <c r="K53" s="337">
        <v>-2403</v>
      </c>
      <c r="L53" s="337">
        <v>-2954</v>
      </c>
      <c r="M53" s="338">
        <v>-1969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OGwz8Yctc+YOmDTRbX9DbeMJWLeQYUs3t6gMnzjJzZ7kRsZYuOGsfTKgPIPROr+Nm8eEju/cl51J/weY31LYQ==" saltValue="GyiH/M8ky2Rr1bNPnnPV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963</v>
      </c>
      <c r="G55" s="339">
        <v>992</v>
      </c>
      <c r="H55" s="340">
        <v>871</v>
      </c>
    </row>
    <row r="56" spans="2:8" ht="52.5" customHeight="1" x14ac:dyDescent="0.15">
      <c r="B56" s="120"/>
      <c r="C56" s="1198" t="s">
        <v>47</v>
      </c>
      <c r="D56" s="1198"/>
      <c r="E56" s="1199"/>
      <c r="F56" s="341">
        <v>372</v>
      </c>
      <c r="G56" s="341">
        <v>372</v>
      </c>
      <c r="H56" s="342">
        <v>372</v>
      </c>
    </row>
    <row r="57" spans="2:8" ht="53.25" customHeight="1" x14ac:dyDescent="0.15">
      <c r="B57" s="120"/>
      <c r="C57" s="1200" t="s">
        <v>48</v>
      </c>
      <c r="D57" s="1200"/>
      <c r="E57" s="1201"/>
      <c r="F57" s="343">
        <v>2467</v>
      </c>
      <c r="G57" s="343">
        <v>2468</v>
      </c>
      <c r="H57" s="344">
        <v>2190</v>
      </c>
    </row>
    <row r="58" spans="2:8" ht="45.75" customHeight="1" x14ac:dyDescent="0.15">
      <c r="B58" s="121"/>
      <c r="C58" s="1188" t="s">
        <v>556</v>
      </c>
      <c r="D58" s="1189"/>
      <c r="E58" s="1190"/>
      <c r="F58" s="345">
        <v>1819</v>
      </c>
      <c r="G58" s="345">
        <v>1819</v>
      </c>
      <c r="H58" s="346">
        <v>1544</v>
      </c>
    </row>
    <row r="59" spans="2:8" ht="45.75" customHeight="1" x14ac:dyDescent="0.15">
      <c r="B59" s="121"/>
      <c r="C59" s="1188" t="s">
        <v>557</v>
      </c>
      <c r="D59" s="1189"/>
      <c r="E59" s="1190"/>
      <c r="F59" s="345">
        <v>140</v>
      </c>
      <c r="G59" s="345">
        <v>134</v>
      </c>
      <c r="H59" s="346">
        <v>129</v>
      </c>
    </row>
    <row r="60" spans="2:8" ht="45.75" customHeight="1" x14ac:dyDescent="0.15">
      <c r="B60" s="121"/>
      <c r="C60" s="1188" t="s">
        <v>558</v>
      </c>
      <c r="D60" s="1189"/>
      <c r="E60" s="1190"/>
      <c r="F60" s="345">
        <v>129</v>
      </c>
      <c r="G60" s="345">
        <v>129</v>
      </c>
      <c r="H60" s="346">
        <v>129</v>
      </c>
    </row>
    <row r="61" spans="2:8" ht="45.75" customHeight="1" x14ac:dyDescent="0.15">
      <c r="B61" s="121"/>
      <c r="C61" s="1188" t="s">
        <v>559</v>
      </c>
      <c r="D61" s="1189"/>
      <c r="E61" s="1190"/>
      <c r="F61" s="345">
        <v>101</v>
      </c>
      <c r="G61" s="345">
        <v>102</v>
      </c>
      <c r="H61" s="346">
        <v>102</v>
      </c>
    </row>
    <row r="62" spans="2:8" ht="45.75" customHeight="1" thickBot="1" x14ac:dyDescent="0.2">
      <c r="B62" s="122"/>
      <c r="C62" s="1191" t="s">
        <v>560</v>
      </c>
      <c r="D62" s="1192"/>
      <c r="E62" s="1193"/>
      <c r="F62" s="347">
        <v>80</v>
      </c>
      <c r="G62" s="347">
        <v>80</v>
      </c>
      <c r="H62" s="348">
        <v>80</v>
      </c>
    </row>
    <row r="63" spans="2:8" ht="52.5" customHeight="1" thickBot="1" x14ac:dyDescent="0.2">
      <c r="B63" s="123"/>
      <c r="C63" s="1194" t="s">
        <v>49</v>
      </c>
      <c r="D63" s="1194"/>
      <c r="E63" s="1195"/>
      <c r="F63" s="349">
        <v>3802</v>
      </c>
      <c r="G63" s="349">
        <v>3832</v>
      </c>
      <c r="H63" s="350">
        <v>3434</v>
      </c>
    </row>
    <row r="64" spans="2:8" x14ac:dyDescent="0.15"/>
  </sheetData>
  <sheetProtection algorithmName="SHA-512" hashValue="N0gxQemPGs+AROsrS3uTNfwZ/WzKR+DQ100yrPbpHLjblkEBGxEVDMkcu9I8U/Dt7fpaxfBR/ni7bRucGWIuqA==" saltValue="VRk4tDl+mEVnM1pBlbE3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174976</v>
      </c>
      <c r="E3" s="142"/>
      <c r="F3" s="143">
        <v>301035</v>
      </c>
      <c r="G3" s="144"/>
      <c r="H3" s="145"/>
    </row>
    <row r="4" spans="1:8" x14ac:dyDescent="0.15">
      <c r="A4" s="146"/>
      <c r="B4" s="147"/>
      <c r="C4" s="148"/>
      <c r="D4" s="149">
        <v>76172</v>
      </c>
      <c r="E4" s="150"/>
      <c r="F4" s="151">
        <v>154376</v>
      </c>
      <c r="G4" s="152"/>
      <c r="H4" s="153"/>
    </row>
    <row r="5" spans="1:8" x14ac:dyDescent="0.15">
      <c r="A5" s="134" t="s">
        <v>519</v>
      </c>
      <c r="B5" s="139"/>
      <c r="C5" s="140"/>
      <c r="D5" s="141">
        <v>246823</v>
      </c>
      <c r="E5" s="142"/>
      <c r="F5" s="143">
        <v>277467</v>
      </c>
      <c r="G5" s="144"/>
      <c r="H5" s="145"/>
    </row>
    <row r="6" spans="1:8" x14ac:dyDescent="0.15">
      <c r="A6" s="146"/>
      <c r="B6" s="147"/>
      <c r="C6" s="148"/>
      <c r="D6" s="149">
        <v>100120</v>
      </c>
      <c r="E6" s="150"/>
      <c r="F6" s="151">
        <v>128378</v>
      </c>
      <c r="G6" s="152"/>
      <c r="H6" s="153"/>
    </row>
    <row r="7" spans="1:8" x14ac:dyDescent="0.15">
      <c r="A7" s="134" t="s">
        <v>520</v>
      </c>
      <c r="B7" s="139"/>
      <c r="C7" s="140"/>
      <c r="D7" s="141">
        <v>162964</v>
      </c>
      <c r="E7" s="142"/>
      <c r="F7" s="143">
        <v>282256</v>
      </c>
      <c r="G7" s="144"/>
      <c r="H7" s="145"/>
    </row>
    <row r="8" spans="1:8" x14ac:dyDescent="0.15">
      <c r="A8" s="146"/>
      <c r="B8" s="147"/>
      <c r="C8" s="148"/>
      <c r="D8" s="149">
        <v>108786</v>
      </c>
      <c r="E8" s="150"/>
      <c r="F8" s="151">
        <v>145453</v>
      </c>
      <c r="G8" s="152"/>
      <c r="H8" s="153"/>
    </row>
    <row r="9" spans="1:8" x14ac:dyDescent="0.15">
      <c r="A9" s="134" t="s">
        <v>521</v>
      </c>
      <c r="B9" s="139"/>
      <c r="C9" s="140"/>
      <c r="D9" s="141">
        <v>216292</v>
      </c>
      <c r="E9" s="142"/>
      <c r="F9" s="143">
        <v>295341</v>
      </c>
      <c r="G9" s="144"/>
      <c r="H9" s="145"/>
    </row>
    <row r="10" spans="1:8" x14ac:dyDescent="0.15">
      <c r="A10" s="146"/>
      <c r="B10" s="147"/>
      <c r="C10" s="148"/>
      <c r="D10" s="149">
        <v>163765</v>
      </c>
      <c r="E10" s="150"/>
      <c r="F10" s="151">
        <v>137402</v>
      </c>
      <c r="G10" s="152"/>
      <c r="H10" s="153"/>
    </row>
    <row r="11" spans="1:8" x14ac:dyDescent="0.15">
      <c r="A11" s="134" t="s">
        <v>522</v>
      </c>
      <c r="B11" s="139"/>
      <c r="C11" s="140"/>
      <c r="D11" s="141">
        <v>268254</v>
      </c>
      <c r="E11" s="142"/>
      <c r="F11" s="143">
        <v>292845</v>
      </c>
      <c r="G11" s="144"/>
      <c r="H11" s="145"/>
    </row>
    <row r="12" spans="1:8" x14ac:dyDescent="0.15">
      <c r="A12" s="146"/>
      <c r="B12" s="147"/>
      <c r="C12" s="154"/>
      <c r="D12" s="149">
        <v>192311</v>
      </c>
      <c r="E12" s="150"/>
      <c r="F12" s="151">
        <v>143187</v>
      </c>
      <c r="G12" s="152"/>
      <c r="H12" s="153"/>
    </row>
    <row r="13" spans="1:8" x14ac:dyDescent="0.15">
      <c r="A13" s="134"/>
      <c r="B13" s="139"/>
      <c r="C13" s="140"/>
      <c r="D13" s="141">
        <v>213862</v>
      </c>
      <c r="E13" s="142"/>
      <c r="F13" s="143">
        <v>289789</v>
      </c>
      <c r="G13" s="155"/>
      <c r="H13" s="145"/>
    </row>
    <row r="14" spans="1:8" x14ac:dyDescent="0.15">
      <c r="A14" s="146"/>
      <c r="B14" s="147"/>
      <c r="C14" s="148"/>
      <c r="D14" s="149">
        <v>128231</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2.94</v>
      </c>
      <c r="C19" s="156">
        <f>ROUND(VALUE(SUBSTITUTE(実質収支比率等に係る経年分析!G$48,"▲","-")),2)</f>
        <v>4.24</v>
      </c>
      <c r="D19" s="156">
        <f>ROUND(VALUE(SUBSTITUTE(実質収支比率等に係る経年分析!H$48,"▲","-")),2)</f>
        <v>2.44</v>
      </c>
      <c r="E19" s="156">
        <f>ROUND(VALUE(SUBSTITUTE(実質収支比率等に係る経年分析!I$48,"▲","-")),2)</f>
        <v>2.71</v>
      </c>
      <c r="F19" s="156">
        <f>ROUND(VALUE(SUBSTITUTE(実質収支比率等に係る経年分析!J$48,"▲","-")),2)</f>
        <v>1.96</v>
      </c>
    </row>
    <row r="20" spans="1:11" x14ac:dyDescent="0.15">
      <c r="A20" s="156" t="s">
        <v>53</v>
      </c>
      <c r="B20" s="156">
        <f>ROUND(VALUE(SUBSTITUTE(実質収支比率等に係る経年分析!F$47,"▲","-")),2)</f>
        <v>38.28</v>
      </c>
      <c r="C20" s="156">
        <f>ROUND(VALUE(SUBSTITUTE(実質収支比率等に係る経年分析!G$47,"▲","-")),2)</f>
        <v>36.92</v>
      </c>
      <c r="D20" s="156">
        <f>ROUND(VALUE(SUBSTITUTE(実質収支比率等に係る経年分析!H$47,"▲","-")),2)</f>
        <v>39.909999999999997</v>
      </c>
      <c r="E20" s="156">
        <f>ROUND(VALUE(SUBSTITUTE(実質収支比率等に係る経年分析!I$47,"▲","-")),2)</f>
        <v>41.48</v>
      </c>
      <c r="F20" s="156">
        <f>ROUND(VALUE(SUBSTITUTE(実質収支比率等に係る経年分析!J$47,"▲","-")),2)</f>
        <v>36.42</v>
      </c>
    </row>
    <row r="21" spans="1:11" x14ac:dyDescent="0.15">
      <c r="A21" s="156" t="s">
        <v>54</v>
      </c>
      <c r="B21" s="156">
        <f>IF(ISNUMBER(VALUE(SUBSTITUTE(実質収支比率等に係る経年分析!F$49,"▲","-"))),ROUND(VALUE(SUBSTITUTE(実質収支比率等に係る経年分析!F$49,"▲","-")),2),NA())</f>
        <v>2.21</v>
      </c>
      <c r="C21" s="156">
        <f>IF(ISNUMBER(VALUE(SUBSTITUTE(実質収支比率等に係る経年分析!G$49,"▲","-"))),ROUND(VALUE(SUBSTITUTE(実質収支比率等に係る経年分析!G$49,"▲","-")),2),NA())</f>
        <v>3.16</v>
      </c>
      <c r="D21" s="156">
        <f>IF(ISNUMBER(VALUE(SUBSTITUTE(実質収支比率等に係る経年分析!H$49,"▲","-"))),ROUND(VALUE(SUBSTITUTE(実質収支比率等に係る経年分析!H$49,"▲","-")),2),NA())</f>
        <v>0.26</v>
      </c>
      <c r="E21" s="156">
        <f>IF(ISNUMBER(VALUE(SUBSTITUTE(実質収支比率等に係る経年分析!I$49,"▲","-"))),ROUND(VALUE(SUBSTITUTE(実質収支比率等に係る経年分析!I$49,"▲","-")),2),NA())</f>
        <v>1.46</v>
      </c>
      <c r="F21" s="156">
        <f>IF(ISNUMBER(VALUE(SUBSTITUTE(実質収支比率等に係る経年分析!J$49,"▲","-"))),ROUND(VALUE(SUBSTITUTE(実質収支比率等に係る経年分析!J$49,"▲","-")),2),NA())</f>
        <v>-5.81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へき地診療所特別会計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下水道事業会計（浄化槽整備事業）</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0.27</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1.1200000000000001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0.31</v>
      </c>
    </row>
    <row r="33" spans="1:16" x14ac:dyDescent="0.15">
      <c r="A33" s="157" t="str">
        <f>IF(連結実質赤字比率に係る赤字・黒字の構成分析!C$37="",NA(),連結実質赤字比率に係る赤字・黒字の構成分析!C$37)</f>
        <v>下水道事業会計（特定環境保全公共下水道事業）</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0.94</v>
      </c>
    </row>
    <row r="35" spans="1:16" x14ac:dyDescent="0.1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4.1399999999999997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2.33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463</v>
      </c>
      <c r="E42" s="158"/>
      <c r="F42" s="158"/>
      <c r="G42" s="158">
        <f>'実質公債費比率（分子）の構造'!L$52</f>
        <v>459</v>
      </c>
      <c r="H42" s="158"/>
      <c r="I42" s="158"/>
      <c r="J42" s="158">
        <f>'実質公債費比率（分子）の構造'!M$52</f>
        <v>474</v>
      </c>
      <c r="K42" s="158"/>
      <c r="L42" s="158"/>
      <c r="M42" s="158">
        <f>'実質公債費比率（分子）の構造'!N$52</f>
        <v>466</v>
      </c>
      <c r="N42" s="158"/>
      <c r="O42" s="158"/>
      <c r="P42" s="158">
        <f>'実質公債費比率（分子）の構造'!O$52</f>
        <v>440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t="str">
        <f>'実質公債費比率（分子）の構造'!O$50</f>
        <v>-</v>
      </c>
      <c r="O44" s="158"/>
      <c r="P44" s="158"/>
    </row>
    <row r="45" spans="1:16" x14ac:dyDescent="0.15">
      <c r="A45" s="158" t="s">
        <v>63</v>
      </c>
      <c r="B45" s="158">
        <f>'実質公債費比率（分子）の構造'!K$49</f>
        <v>15</v>
      </c>
      <c r="C45" s="158"/>
      <c r="D45" s="158"/>
      <c r="E45" s="158">
        <f>'実質公債費比率（分子）の構造'!L$49</f>
        <v>4</v>
      </c>
      <c r="F45" s="158"/>
      <c r="G45" s="158"/>
      <c r="H45" s="158">
        <f>'実質公債費比率（分子）の構造'!M$49</f>
        <v>5</v>
      </c>
      <c r="I45" s="158"/>
      <c r="J45" s="158"/>
      <c r="K45" s="158">
        <f>'実質公債費比率（分子）の構造'!N$49</f>
        <v>5</v>
      </c>
      <c r="L45" s="158"/>
      <c r="M45" s="158"/>
      <c r="N45" s="158">
        <f>'実質公債費比率（分子）の構造'!O$49</f>
        <v>3</v>
      </c>
      <c r="O45" s="158"/>
      <c r="P45" s="158"/>
    </row>
    <row r="46" spans="1:16" x14ac:dyDescent="0.15">
      <c r="A46" s="158" t="s">
        <v>64</v>
      </c>
      <c r="B46" s="158">
        <f>'実質公債費比率（分子）の構造'!K$48</f>
        <v>120</v>
      </c>
      <c r="C46" s="158"/>
      <c r="D46" s="158"/>
      <c r="E46" s="158">
        <f>'実質公債費比率（分子）の構造'!L$48</f>
        <v>109</v>
      </c>
      <c r="F46" s="158"/>
      <c r="G46" s="158"/>
      <c r="H46" s="158">
        <f>'実質公債費比率（分子）の構造'!M$48</f>
        <v>111</v>
      </c>
      <c r="I46" s="158"/>
      <c r="J46" s="158"/>
      <c r="K46" s="158">
        <f>'実質公債費比率（分子）の構造'!N$48</f>
        <v>120</v>
      </c>
      <c r="L46" s="158"/>
      <c r="M46" s="158"/>
      <c r="N46" s="158">
        <f>'実質公債費比率（分子）の構造'!O$48</f>
        <v>123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473</v>
      </c>
      <c r="C49" s="158"/>
      <c r="D49" s="158"/>
      <c r="E49" s="158">
        <f>'実質公債費比率（分子）の構造'!L$45</f>
        <v>514</v>
      </c>
      <c r="F49" s="158"/>
      <c r="G49" s="158"/>
      <c r="H49" s="158">
        <f>'実質公債費比率（分子）の構造'!M$45</f>
        <v>557</v>
      </c>
      <c r="I49" s="158"/>
      <c r="J49" s="158"/>
      <c r="K49" s="158">
        <f>'実質公債費比率（分子）の構造'!N$45</f>
        <v>561</v>
      </c>
      <c r="L49" s="158"/>
      <c r="M49" s="158"/>
      <c r="N49" s="158">
        <f>'実質公債費比率（分子）の構造'!O$45</f>
        <v>505</v>
      </c>
      <c r="O49" s="158"/>
      <c r="P49" s="158"/>
    </row>
    <row r="50" spans="1:16" x14ac:dyDescent="0.15">
      <c r="A50" s="158" t="s">
        <v>67</v>
      </c>
      <c r="B50" s="158" t="e">
        <f>NA()</f>
        <v>#N/A</v>
      </c>
      <c r="C50" s="158">
        <f>IF(ISNUMBER('実質公債費比率（分子）の構造'!K$53),'実質公債費比率（分子）の構造'!K$53,NA())</f>
        <v>146</v>
      </c>
      <c r="D50" s="158" t="e">
        <f>NA()</f>
        <v>#N/A</v>
      </c>
      <c r="E50" s="158" t="e">
        <f>NA()</f>
        <v>#N/A</v>
      </c>
      <c r="F50" s="158">
        <f>IF(ISNUMBER('実質公債費比率（分子）の構造'!L$53),'実質公債費比率（分子）の構造'!L$53,NA())</f>
        <v>169</v>
      </c>
      <c r="G50" s="158" t="e">
        <f>NA()</f>
        <v>#N/A</v>
      </c>
      <c r="H50" s="158" t="e">
        <f>NA()</f>
        <v>#N/A</v>
      </c>
      <c r="I50" s="158">
        <f>IF(ISNUMBER('実質公債費比率（分子）の構造'!M$53),'実質公債費比率（分子）の構造'!M$53,NA())</f>
        <v>200</v>
      </c>
      <c r="J50" s="158" t="e">
        <f>NA()</f>
        <v>#N/A</v>
      </c>
      <c r="K50" s="158" t="e">
        <f>NA()</f>
        <v>#N/A</v>
      </c>
      <c r="L50" s="158">
        <f>IF(ISNUMBER('実質公債費比率（分子）の構造'!N$53),'実質公債費比率（分子）の構造'!N$53,NA())</f>
        <v>221</v>
      </c>
      <c r="M50" s="158" t="e">
        <f>NA()</f>
        <v>#N/A</v>
      </c>
      <c r="N50" s="158" t="e">
        <f>NA()</f>
        <v>#N/A</v>
      </c>
      <c r="O50" s="158">
        <f>IF(ISNUMBER('実質公債費比率（分子）の構造'!O$53),'実質公債費比率（分子）の構造'!O$53,NA())</f>
        <v>191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4292</v>
      </c>
      <c r="E56" s="157"/>
      <c r="F56" s="157"/>
      <c r="G56" s="157">
        <f>'将来負担比率（分子）の構造'!J$52</f>
        <v>4226</v>
      </c>
      <c r="H56" s="157"/>
      <c r="I56" s="157"/>
      <c r="J56" s="157">
        <f>'将来負担比率（分子）の構造'!K$52</f>
        <v>4050</v>
      </c>
      <c r="K56" s="157"/>
      <c r="L56" s="157"/>
      <c r="M56" s="157">
        <f>'将来負担比率（分子）の構造'!L$52</f>
        <v>4445</v>
      </c>
      <c r="N56" s="157"/>
      <c r="O56" s="157"/>
      <c r="P56" s="157">
        <f>'将来負担比率（分子）の構造'!M$52</f>
        <v>3704</v>
      </c>
    </row>
    <row r="57" spans="1:16" x14ac:dyDescent="0.15">
      <c r="A57" s="157" t="s">
        <v>42</v>
      </c>
      <c r="B57" s="157"/>
      <c r="C57" s="157"/>
      <c r="D57" s="157">
        <f>'将来負担比率（分子）の構造'!I$51</f>
        <v>14</v>
      </c>
      <c r="E57" s="157"/>
      <c r="F57" s="157"/>
      <c r="G57" s="157">
        <f>'将来負担比率（分子）の構造'!J$51</f>
        <v>13</v>
      </c>
      <c r="H57" s="157"/>
      <c r="I57" s="157"/>
      <c r="J57" s="157">
        <f>'将来負担比率（分子）の構造'!K$51</f>
        <v>12</v>
      </c>
      <c r="K57" s="157"/>
      <c r="L57" s="157"/>
      <c r="M57" s="157">
        <f>'将来負担比率（分子）の構造'!L$51</f>
        <v>11</v>
      </c>
      <c r="N57" s="157"/>
      <c r="O57" s="157"/>
      <c r="P57" s="157">
        <f>'将来負担比率（分子）の構造'!M$51</f>
        <v>10</v>
      </c>
    </row>
    <row r="58" spans="1:16" x14ac:dyDescent="0.15">
      <c r="A58" s="157" t="s">
        <v>41</v>
      </c>
      <c r="B58" s="157"/>
      <c r="C58" s="157"/>
      <c r="D58" s="157">
        <f>'将来負担比率（分子）の構造'!I$50</f>
        <v>3385</v>
      </c>
      <c r="E58" s="157"/>
      <c r="F58" s="157"/>
      <c r="G58" s="157">
        <f>'将来負担比率（分子）の構造'!J$50</f>
        <v>3690</v>
      </c>
      <c r="H58" s="157"/>
      <c r="I58" s="157"/>
      <c r="J58" s="157">
        <f>'将来負担比率（分子）の構造'!K$50</f>
        <v>3891</v>
      </c>
      <c r="K58" s="157"/>
      <c r="L58" s="157"/>
      <c r="M58" s="157">
        <f>'将来負担比率（分子）の構造'!L$50</f>
        <v>3886</v>
      </c>
      <c r="N58" s="157"/>
      <c r="O58" s="157"/>
      <c r="P58" s="157">
        <f>'将来負担比率（分子）の構造'!M$50</f>
        <v>3439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151</v>
      </c>
      <c r="C62" s="157"/>
      <c r="D62" s="157"/>
      <c r="E62" s="157">
        <f>'将来負担比率（分子）の構造'!J$45</f>
        <v>131</v>
      </c>
      <c r="F62" s="157"/>
      <c r="G62" s="157"/>
      <c r="H62" s="157">
        <f>'将来負担比率（分子）の構造'!K$45</f>
        <v>126</v>
      </c>
      <c r="I62" s="157"/>
      <c r="J62" s="157"/>
      <c r="K62" s="157">
        <f>'将来負担比率（分子）の構造'!L$45</f>
        <v>183</v>
      </c>
      <c r="L62" s="157"/>
      <c r="M62" s="157"/>
      <c r="N62" s="157">
        <f>'将来負担比率（分子）の構造'!M$45</f>
        <v>166</v>
      </c>
      <c r="O62" s="157"/>
      <c r="P62" s="157"/>
    </row>
    <row r="63" spans="1:16" x14ac:dyDescent="0.15">
      <c r="A63" s="157" t="s">
        <v>34</v>
      </c>
      <c r="B63" s="157">
        <f>'将来負担比率（分子）の構造'!I$44</f>
        <v>3</v>
      </c>
      <c r="C63" s="157"/>
      <c r="D63" s="157"/>
      <c r="E63" s="157">
        <f>'将来負担比率（分子）の構造'!J$44</f>
        <v>2</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1223</v>
      </c>
      <c r="C64" s="157"/>
      <c r="D64" s="157"/>
      <c r="E64" s="157">
        <f>'将来負担比率（分子）の構造'!J$43</f>
        <v>1132</v>
      </c>
      <c r="F64" s="157"/>
      <c r="G64" s="157"/>
      <c r="H64" s="157">
        <f>'将来負担比率（分子）の構造'!K$43</f>
        <v>1069</v>
      </c>
      <c r="I64" s="157"/>
      <c r="J64" s="157"/>
      <c r="K64" s="157">
        <f>'将来負担比率（分子）の構造'!L$43</f>
        <v>987</v>
      </c>
      <c r="L64" s="157"/>
      <c r="M64" s="157"/>
      <c r="N64" s="157">
        <f>'将来負担比率（分子）の構造'!M$43</f>
        <v>950</v>
      </c>
      <c r="O64" s="157"/>
      <c r="P64" s="157"/>
    </row>
    <row r="65" spans="1:16" x14ac:dyDescent="0.15">
      <c r="A65" s="157" t="s">
        <v>32</v>
      </c>
      <c r="B65" s="157">
        <f>'将来負担比率（分子）の構造'!I$42</f>
        <v>4</v>
      </c>
      <c r="C65" s="157"/>
      <c r="D65" s="157"/>
      <c r="E65" s="157">
        <f>'将来負担比率（分子）の構造'!J$42</f>
        <v>3</v>
      </c>
      <c r="F65" s="157"/>
      <c r="G65" s="157"/>
      <c r="H65" s="157">
        <f>'将来負担比率（分子）の構造'!K$42</f>
        <v>1</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4533</v>
      </c>
      <c r="C66" s="157"/>
      <c r="D66" s="157"/>
      <c r="E66" s="157">
        <f>'将来負担比率（分子）の構造'!J$41</f>
        <v>4553</v>
      </c>
      <c r="F66" s="157"/>
      <c r="G66" s="157"/>
      <c r="H66" s="157">
        <f>'将来負担比率（分子）の構造'!K$41</f>
        <v>4354</v>
      </c>
      <c r="I66" s="157"/>
      <c r="J66" s="157"/>
      <c r="K66" s="157">
        <f>'将来負担比率（分子）の構造'!L$41</f>
        <v>4217</v>
      </c>
      <c r="L66" s="157"/>
      <c r="M66" s="157"/>
      <c r="N66" s="157">
        <f>'将来負担比率（分子）の構造'!M$41</f>
        <v>4068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963</v>
      </c>
      <c r="C72" s="161">
        <f>基金残高に係る経年分析!G55</f>
        <v>992</v>
      </c>
      <c r="D72" s="161">
        <f>基金残高に係る経年分析!H55</f>
        <v>871</v>
      </c>
    </row>
    <row r="73" spans="1:16" x14ac:dyDescent="0.15">
      <c r="A73" s="160" t="s">
        <v>74</v>
      </c>
      <c r="B73" s="161">
        <f>基金残高に係る経年分析!F56</f>
        <v>372</v>
      </c>
      <c r="C73" s="161">
        <f>基金残高に係る経年分析!G56</f>
        <v>372</v>
      </c>
      <c r="D73" s="161">
        <f>基金残高に係る経年分析!H56</f>
        <v>372</v>
      </c>
    </row>
    <row r="74" spans="1:16" x14ac:dyDescent="0.15">
      <c r="A74" s="160" t="s">
        <v>75</v>
      </c>
      <c r="B74" s="161">
        <f>基金残高に係る経年分析!F57</f>
        <v>2467</v>
      </c>
      <c r="C74" s="161">
        <f>基金残高に係る経年分析!G57</f>
        <v>2468</v>
      </c>
      <c r="D74" s="161">
        <f>基金残高に係る経年分析!H57</f>
        <v>2190</v>
      </c>
    </row>
  </sheetData>
  <sheetProtection algorithmName="SHA-512" hashValue="aSCeszHP3b9gGgH+STzIwB+nsMF++wFrx/QzlTLc7IHRhEyVGqFr1VNNdZ+qBmAjW+F5yx8YzO06Fe74i/kQtw==" saltValue="MphqvmYQQsDkYK1vTnfY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298217</v>
      </c>
      <c r="S5" s="664"/>
      <c r="T5" s="664"/>
      <c r="U5" s="664"/>
      <c r="V5" s="664"/>
      <c r="W5" s="664"/>
      <c r="X5" s="664"/>
      <c r="Y5" s="689"/>
      <c r="Z5" s="702">
        <v>6.1</v>
      </c>
      <c r="AA5" s="702"/>
      <c r="AB5" s="702"/>
      <c r="AC5" s="702"/>
      <c r="AD5" s="703">
        <v>298217</v>
      </c>
      <c r="AE5" s="703"/>
      <c r="AF5" s="703"/>
      <c r="AG5" s="703"/>
      <c r="AH5" s="703"/>
      <c r="AI5" s="703"/>
      <c r="AJ5" s="703"/>
      <c r="AK5" s="703"/>
      <c r="AL5" s="690">
        <v>12.4</v>
      </c>
      <c r="AM5" s="672"/>
      <c r="AN5" s="672"/>
      <c r="AO5" s="691"/>
      <c r="AP5" s="666" t="s">
        <v>216</v>
      </c>
      <c r="AQ5" s="667"/>
      <c r="AR5" s="667"/>
      <c r="AS5" s="667"/>
      <c r="AT5" s="667"/>
      <c r="AU5" s="667"/>
      <c r="AV5" s="667"/>
      <c r="AW5" s="667"/>
      <c r="AX5" s="667"/>
      <c r="AY5" s="667"/>
      <c r="AZ5" s="667"/>
      <c r="BA5" s="667"/>
      <c r="BB5" s="667"/>
      <c r="BC5" s="667"/>
      <c r="BD5" s="667"/>
      <c r="BE5" s="667"/>
      <c r="BF5" s="668"/>
      <c r="BG5" s="608">
        <v>291561</v>
      </c>
      <c r="BH5" s="609"/>
      <c r="BI5" s="609"/>
      <c r="BJ5" s="609"/>
      <c r="BK5" s="609"/>
      <c r="BL5" s="609"/>
      <c r="BM5" s="609"/>
      <c r="BN5" s="610"/>
      <c r="BO5" s="646">
        <v>97.8</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43862</v>
      </c>
      <c r="S6" s="609"/>
      <c r="T6" s="609"/>
      <c r="U6" s="609"/>
      <c r="V6" s="609"/>
      <c r="W6" s="609"/>
      <c r="X6" s="609"/>
      <c r="Y6" s="610"/>
      <c r="Z6" s="646">
        <v>0.9</v>
      </c>
      <c r="AA6" s="646"/>
      <c r="AB6" s="646"/>
      <c r="AC6" s="646"/>
      <c r="AD6" s="647">
        <v>43862</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291561</v>
      </c>
      <c r="BH6" s="609"/>
      <c r="BI6" s="609"/>
      <c r="BJ6" s="609"/>
      <c r="BK6" s="609"/>
      <c r="BL6" s="609"/>
      <c r="BM6" s="609"/>
      <c r="BN6" s="610"/>
      <c r="BO6" s="646">
        <v>97.8</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65556</v>
      </c>
      <c r="CS6" s="609"/>
      <c r="CT6" s="609"/>
      <c r="CU6" s="609"/>
      <c r="CV6" s="609"/>
      <c r="CW6" s="609"/>
      <c r="CX6" s="609"/>
      <c r="CY6" s="610"/>
      <c r="CZ6" s="690">
        <v>1.4</v>
      </c>
      <c r="DA6" s="672"/>
      <c r="DB6" s="672"/>
      <c r="DC6" s="692"/>
      <c r="DD6" s="614" t="s">
        <v>122</v>
      </c>
      <c r="DE6" s="609"/>
      <c r="DF6" s="609"/>
      <c r="DG6" s="609"/>
      <c r="DH6" s="609"/>
      <c r="DI6" s="609"/>
      <c r="DJ6" s="609"/>
      <c r="DK6" s="609"/>
      <c r="DL6" s="609"/>
      <c r="DM6" s="609"/>
      <c r="DN6" s="609"/>
      <c r="DO6" s="609"/>
      <c r="DP6" s="610"/>
      <c r="DQ6" s="614">
        <v>65556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98</v>
      </c>
      <c r="S7" s="609"/>
      <c r="T7" s="609"/>
      <c r="U7" s="609"/>
      <c r="V7" s="609"/>
      <c r="W7" s="609"/>
      <c r="X7" s="609"/>
      <c r="Y7" s="610"/>
      <c r="Z7" s="646">
        <v>0</v>
      </c>
      <c r="AA7" s="646"/>
      <c r="AB7" s="646"/>
      <c r="AC7" s="646"/>
      <c r="AD7" s="647">
        <v>98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102390</v>
      </c>
      <c r="BH7" s="609"/>
      <c r="BI7" s="609"/>
      <c r="BJ7" s="609"/>
      <c r="BK7" s="609"/>
      <c r="BL7" s="609"/>
      <c r="BM7" s="609"/>
      <c r="BN7" s="610"/>
      <c r="BO7" s="646">
        <v>34.299999999999997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1196625</v>
      </c>
      <c r="CS7" s="609"/>
      <c r="CT7" s="609"/>
      <c r="CU7" s="609"/>
      <c r="CV7" s="609"/>
      <c r="CW7" s="609"/>
      <c r="CX7" s="609"/>
      <c r="CY7" s="610"/>
      <c r="CZ7" s="646">
        <v>25.3</v>
      </c>
      <c r="DA7" s="646"/>
      <c r="DB7" s="646"/>
      <c r="DC7" s="646"/>
      <c r="DD7" s="614">
        <v>293344</v>
      </c>
      <c r="DE7" s="609"/>
      <c r="DF7" s="609"/>
      <c r="DG7" s="609"/>
      <c r="DH7" s="609"/>
      <c r="DI7" s="609"/>
      <c r="DJ7" s="609"/>
      <c r="DK7" s="609"/>
      <c r="DL7" s="609"/>
      <c r="DM7" s="609"/>
      <c r="DN7" s="609"/>
      <c r="DO7" s="609"/>
      <c r="DP7" s="610"/>
      <c r="DQ7" s="614">
        <v>751530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1330</v>
      </c>
      <c r="S8" s="609"/>
      <c r="T8" s="609"/>
      <c r="U8" s="609"/>
      <c r="V8" s="609"/>
      <c r="W8" s="609"/>
      <c r="X8" s="609"/>
      <c r="Y8" s="610"/>
      <c r="Z8" s="646">
        <v>0</v>
      </c>
      <c r="AA8" s="646"/>
      <c r="AB8" s="646"/>
      <c r="AC8" s="646"/>
      <c r="AD8" s="647">
        <v>1330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4383</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610722</v>
      </c>
      <c r="CS8" s="609"/>
      <c r="CT8" s="609"/>
      <c r="CU8" s="609"/>
      <c r="CV8" s="609"/>
      <c r="CW8" s="609"/>
      <c r="CX8" s="609"/>
      <c r="CY8" s="610"/>
      <c r="CZ8" s="646">
        <v>12.9</v>
      </c>
      <c r="DA8" s="646"/>
      <c r="DB8" s="646"/>
      <c r="DC8" s="646"/>
      <c r="DD8" s="614">
        <v>543</v>
      </c>
      <c r="DE8" s="609"/>
      <c r="DF8" s="609"/>
      <c r="DG8" s="609"/>
      <c r="DH8" s="609"/>
      <c r="DI8" s="609"/>
      <c r="DJ8" s="609"/>
      <c r="DK8" s="609"/>
      <c r="DL8" s="609"/>
      <c r="DM8" s="609"/>
      <c r="DN8" s="609"/>
      <c r="DO8" s="609"/>
      <c r="DP8" s="610"/>
      <c r="DQ8" s="614">
        <v>382642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1949</v>
      </c>
      <c r="S9" s="609"/>
      <c r="T9" s="609"/>
      <c r="U9" s="609"/>
      <c r="V9" s="609"/>
      <c r="W9" s="609"/>
      <c r="X9" s="609"/>
      <c r="Y9" s="610"/>
      <c r="Z9" s="646">
        <v>0</v>
      </c>
      <c r="AA9" s="646"/>
      <c r="AB9" s="646"/>
      <c r="AC9" s="646"/>
      <c r="AD9" s="647">
        <v>1949</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90466</v>
      </c>
      <c r="BH9" s="609"/>
      <c r="BI9" s="609"/>
      <c r="BJ9" s="609"/>
      <c r="BK9" s="609"/>
      <c r="BL9" s="609"/>
      <c r="BM9" s="609"/>
      <c r="BN9" s="610"/>
      <c r="BO9" s="646">
        <v>30.3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475769</v>
      </c>
      <c r="CS9" s="609"/>
      <c r="CT9" s="609"/>
      <c r="CU9" s="609"/>
      <c r="CV9" s="609"/>
      <c r="CW9" s="609"/>
      <c r="CX9" s="609"/>
      <c r="CY9" s="610"/>
      <c r="CZ9" s="646">
        <v>10.1</v>
      </c>
      <c r="DA9" s="646"/>
      <c r="DB9" s="646"/>
      <c r="DC9" s="646"/>
      <c r="DD9" s="614">
        <v>10980</v>
      </c>
      <c r="DE9" s="609"/>
      <c r="DF9" s="609"/>
      <c r="DG9" s="609"/>
      <c r="DH9" s="609"/>
      <c r="DI9" s="609"/>
      <c r="DJ9" s="609"/>
      <c r="DK9" s="609"/>
      <c r="DL9" s="609"/>
      <c r="DM9" s="609"/>
      <c r="DN9" s="609"/>
      <c r="DO9" s="609"/>
      <c r="DP9" s="610"/>
      <c r="DQ9" s="614">
        <v>281923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5040</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5967</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967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73395</v>
      </c>
      <c r="S11" s="609"/>
      <c r="T11" s="609"/>
      <c r="U11" s="609"/>
      <c r="V11" s="609"/>
      <c r="W11" s="609"/>
      <c r="X11" s="609"/>
      <c r="Y11" s="610"/>
      <c r="Z11" s="611">
        <v>1.5</v>
      </c>
      <c r="AA11" s="612"/>
      <c r="AB11" s="612"/>
      <c r="AC11" s="613"/>
      <c r="AD11" s="614">
        <v>73395</v>
      </c>
      <c r="AE11" s="609"/>
      <c r="AF11" s="609"/>
      <c r="AG11" s="609"/>
      <c r="AH11" s="609"/>
      <c r="AI11" s="609"/>
      <c r="AJ11" s="609"/>
      <c r="AK11" s="610"/>
      <c r="AL11" s="611">
        <v>3.1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2501</v>
      </c>
      <c r="BH11" s="609"/>
      <c r="BI11" s="609"/>
      <c r="BJ11" s="609"/>
      <c r="BK11" s="609"/>
      <c r="BL11" s="609"/>
      <c r="BM11" s="609"/>
      <c r="BN11" s="610"/>
      <c r="BO11" s="646">
        <v>0.8</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293219</v>
      </c>
      <c r="CS11" s="609"/>
      <c r="CT11" s="609"/>
      <c r="CU11" s="609"/>
      <c r="CV11" s="609"/>
      <c r="CW11" s="609"/>
      <c r="CX11" s="609"/>
      <c r="CY11" s="610"/>
      <c r="CZ11" s="646">
        <v>6.2</v>
      </c>
      <c r="DA11" s="646"/>
      <c r="DB11" s="646"/>
      <c r="DC11" s="646"/>
      <c r="DD11" s="614">
        <v>120173</v>
      </c>
      <c r="DE11" s="609"/>
      <c r="DF11" s="609"/>
      <c r="DG11" s="609"/>
      <c r="DH11" s="609"/>
      <c r="DI11" s="609"/>
      <c r="DJ11" s="609"/>
      <c r="DK11" s="609"/>
      <c r="DL11" s="609"/>
      <c r="DM11" s="609"/>
      <c r="DN11" s="609"/>
      <c r="DO11" s="609"/>
      <c r="DP11" s="610"/>
      <c r="DQ11" s="614">
        <v>108555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166425</v>
      </c>
      <c r="BH12" s="609"/>
      <c r="BI12" s="609"/>
      <c r="BJ12" s="609"/>
      <c r="BK12" s="609"/>
      <c r="BL12" s="609"/>
      <c r="BM12" s="609"/>
      <c r="BN12" s="610"/>
      <c r="BO12" s="646">
        <v>55.8</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130939</v>
      </c>
      <c r="CS12" s="609"/>
      <c r="CT12" s="609"/>
      <c r="CU12" s="609"/>
      <c r="CV12" s="609"/>
      <c r="CW12" s="609"/>
      <c r="CX12" s="609"/>
      <c r="CY12" s="610"/>
      <c r="CZ12" s="646">
        <v>2.8</v>
      </c>
      <c r="DA12" s="646"/>
      <c r="DB12" s="646"/>
      <c r="DC12" s="646"/>
      <c r="DD12" s="614">
        <v>30098</v>
      </c>
      <c r="DE12" s="609"/>
      <c r="DF12" s="609"/>
      <c r="DG12" s="609"/>
      <c r="DH12" s="609"/>
      <c r="DI12" s="609"/>
      <c r="DJ12" s="609"/>
      <c r="DK12" s="609"/>
      <c r="DL12" s="609"/>
      <c r="DM12" s="609"/>
      <c r="DN12" s="609"/>
      <c r="DO12" s="609"/>
      <c r="DP12" s="610"/>
      <c r="DQ12" s="614">
        <v>42068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153952</v>
      </c>
      <c r="BH13" s="609"/>
      <c r="BI13" s="609"/>
      <c r="BJ13" s="609"/>
      <c r="BK13" s="609"/>
      <c r="BL13" s="609"/>
      <c r="BM13" s="609"/>
      <c r="BN13" s="610"/>
      <c r="BO13" s="646">
        <v>51.6</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742902</v>
      </c>
      <c r="CS13" s="609"/>
      <c r="CT13" s="609"/>
      <c r="CU13" s="609"/>
      <c r="CV13" s="609"/>
      <c r="CW13" s="609"/>
      <c r="CX13" s="609"/>
      <c r="CY13" s="610"/>
      <c r="CZ13" s="646">
        <v>15.7</v>
      </c>
      <c r="DA13" s="646"/>
      <c r="DB13" s="646"/>
      <c r="DC13" s="646"/>
      <c r="DD13" s="614">
        <v>255864</v>
      </c>
      <c r="DE13" s="609"/>
      <c r="DF13" s="609"/>
      <c r="DG13" s="609"/>
      <c r="DH13" s="609"/>
      <c r="DI13" s="609"/>
      <c r="DJ13" s="609"/>
      <c r="DK13" s="609"/>
      <c r="DL13" s="609"/>
      <c r="DM13" s="609"/>
      <c r="DN13" s="609"/>
      <c r="DO13" s="609"/>
      <c r="DP13" s="610"/>
      <c r="DQ13" s="614">
        <v>470673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13980</v>
      </c>
      <c r="BH14" s="609"/>
      <c r="BI14" s="609"/>
      <c r="BJ14" s="609"/>
      <c r="BK14" s="609"/>
      <c r="BL14" s="609"/>
      <c r="BM14" s="609"/>
      <c r="BN14" s="610"/>
      <c r="BO14" s="646">
        <v>4.7</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117935</v>
      </c>
      <c r="CS14" s="609"/>
      <c r="CT14" s="609"/>
      <c r="CU14" s="609"/>
      <c r="CV14" s="609"/>
      <c r="CW14" s="609"/>
      <c r="CX14" s="609"/>
      <c r="CY14" s="610"/>
      <c r="CZ14" s="646">
        <v>2.5</v>
      </c>
      <c r="DA14" s="646"/>
      <c r="DB14" s="646"/>
      <c r="DC14" s="646"/>
      <c r="DD14" s="614">
        <v>6641</v>
      </c>
      <c r="DE14" s="609"/>
      <c r="DF14" s="609"/>
      <c r="DG14" s="609"/>
      <c r="DH14" s="609"/>
      <c r="DI14" s="609"/>
      <c r="DJ14" s="609"/>
      <c r="DK14" s="609"/>
      <c r="DL14" s="609"/>
      <c r="DM14" s="609"/>
      <c r="DN14" s="609"/>
      <c r="DO14" s="609"/>
      <c r="DP14" s="610"/>
      <c r="DQ14" s="614">
        <v>102480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3843</v>
      </c>
      <c r="S15" s="609"/>
      <c r="T15" s="609"/>
      <c r="U15" s="609"/>
      <c r="V15" s="609"/>
      <c r="W15" s="609"/>
      <c r="X15" s="609"/>
      <c r="Y15" s="610"/>
      <c r="Z15" s="646">
        <v>0.1</v>
      </c>
      <c r="AA15" s="646"/>
      <c r="AB15" s="646"/>
      <c r="AC15" s="646"/>
      <c r="AD15" s="647">
        <v>3843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8766</v>
      </c>
      <c r="BH15" s="609"/>
      <c r="BI15" s="609"/>
      <c r="BJ15" s="609"/>
      <c r="BK15" s="609"/>
      <c r="BL15" s="609"/>
      <c r="BM15" s="609"/>
      <c r="BN15" s="610"/>
      <c r="BO15" s="646">
        <v>2.9</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366613</v>
      </c>
      <c r="CS15" s="609"/>
      <c r="CT15" s="609"/>
      <c r="CU15" s="609"/>
      <c r="CV15" s="609"/>
      <c r="CW15" s="609"/>
      <c r="CX15" s="609"/>
      <c r="CY15" s="610"/>
      <c r="CZ15" s="646">
        <v>7.7</v>
      </c>
      <c r="DA15" s="646"/>
      <c r="DB15" s="646"/>
      <c r="DC15" s="646"/>
      <c r="DD15" s="614">
        <v>22738</v>
      </c>
      <c r="DE15" s="609"/>
      <c r="DF15" s="609"/>
      <c r="DG15" s="609"/>
      <c r="DH15" s="609"/>
      <c r="DI15" s="609"/>
      <c r="DJ15" s="609"/>
      <c r="DK15" s="609"/>
      <c r="DL15" s="609"/>
      <c r="DM15" s="609"/>
      <c r="DN15" s="609"/>
      <c r="DO15" s="609"/>
      <c r="DP15" s="610"/>
      <c r="DQ15" s="614">
        <v>317409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3470</v>
      </c>
      <c r="S16" s="609"/>
      <c r="T16" s="609"/>
      <c r="U16" s="609"/>
      <c r="V16" s="609"/>
      <c r="W16" s="609"/>
      <c r="X16" s="609"/>
      <c r="Y16" s="610"/>
      <c r="Z16" s="646">
        <v>0.1</v>
      </c>
      <c r="AA16" s="646"/>
      <c r="AB16" s="646"/>
      <c r="AC16" s="646"/>
      <c r="AD16" s="647">
        <v>3470</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220854</v>
      </c>
      <c r="CS16" s="609"/>
      <c r="CT16" s="609"/>
      <c r="CU16" s="609"/>
      <c r="CV16" s="609"/>
      <c r="CW16" s="609"/>
      <c r="CX16" s="609"/>
      <c r="CY16" s="610"/>
      <c r="CZ16" s="646">
        <v>4.7</v>
      </c>
      <c r="DA16" s="646"/>
      <c r="DB16" s="646"/>
      <c r="DC16" s="646"/>
      <c r="DD16" s="614" t="s">
        <v>122</v>
      </c>
      <c r="DE16" s="609"/>
      <c r="DF16" s="609"/>
      <c r="DG16" s="609"/>
      <c r="DH16" s="609"/>
      <c r="DI16" s="609"/>
      <c r="DJ16" s="609"/>
      <c r="DK16" s="609"/>
      <c r="DL16" s="609"/>
      <c r="DM16" s="609"/>
      <c r="DN16" s="609"/>
      <c r="DO16" s="609"/>
      <c r="DP16" s="610"/>
      <c r="DQ16" s="614">
        <v>140076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13033</v>
      </c>
      <c r="S17" s="609"/>
      <c r="T17" s="609"/>
      <c r="U17" s="609"/>
      <c r="V17" s="609"/>
      <c r="W17" s="609"/>
      <c r="X17" s="609"/>
      <c r="Y17" s="610"/>
      <c r="Z17" s="646">
        <v>0.3</v>
      </c>
      <c r="AA17" s="646"/>
      <c r="AB17" s="646"/>
      <c r="AC17" s="646"/>
      <c r="AD17" s="647">
        <v>13033</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505592</v>
      </c>
      <c r="CS17" s="609"/>
      <c r="CT17" s="609"/>
      <c r="CU17" s="609"/>
      <c r="CV17" s="609"/>
      <c r="CW17" s="609"/>
      <c r="CX17" s="609"/>
      <c r="CY17" s="610"/>
      <c r="CZ17" s="646">
        <v>10.7</v>
      </c>
      <c r="DA17" s="646"/>
      <c r="DB17" s="646"/>
      <c r="DC17" s="646"/>
      <c r="DD17" s="614" t="s">
        <v>122</v>
      </c>
      <c r="DE17" s="609"/>
      <c r="DF17" s="609"/>
      <c r="DG17" s="609"/>
      <c r="DH17" s="609"/>
      <c r="DI17" s="609"/>
      <c r="DJ17" s="609"/>
      <c r="DK17" s="609"/>
      <c r="DL17" s="609"/>
      <c r="DM17" s="609"/>
      <c r="DN17" s="609"/>
      <c r="DO17" s="609"/>
      <c r="DP17" s="610"/>
      <c r="DQ17" s="614">
        <v>504392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1186</v>
      </c>
      <c r="S18" s="609"/>
      <c r="T18" s="609"/>
      <c r="U18" s="609"/>
      <c r="V18" s="609"/>
      <c r="W18" s="609"/>
      <c r="X18" s="609"/>
      <c r="Y18" s="610"/>
      <c r="Z18" s="646">
        <v>0</v>
      </c>
      <c r="AA18" s="646"/>
      <c r="AB18" s="646"/>
      <c r="AC18" s="646"/>
      <c r="AD18" s="647">
        <v>1186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11733</v>
      </c>
      <c r="S19" s="609"/>
      <c r="T19" s="609"/>
      <c r="U19" s="609"/>
      <c r="V19" s="609"/>
      <c r="W19" s="609"/>
      <c r="X19" s="609"/>
      <c r="Y19" s="610"/>
      <c r="Z19" s="646">
        <v>0.2</v>
      </c>
      <c r="AA19" s="646"/>
      <c r="AB19" s="646"/>
      <c r="AC19" s="646"/>
      <c r="AD19" s="647">
        <v>11733</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6656</v>
      </c>
      <c r="BH19" s="609"/>
      <c r="BI19" s="609"/>
      <c r="BJ19" s="609"/>
      <c r="BK19" s="609"/>
      <c r="BL19" s="609"/>
      <c r="BM19" s="609"/>
      <c r="BN19" s="610"/>
      <c r="BO19" s="646">
        <v>2.2000000000000002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114</v>
      </c>
      <c r="S20" s="609"/>
      <c r="T20" s="609"/>
      <c r="U20" s="609"/>
      <c r="V20" s="609"/>
      <c r="W20" s="609"/>
      <c r="X20" s="609"/>
      <c r="Y20" s="610"/>
      <c r="Z20" s="646">
        <v>0</v>
      </c>
      <c r="AA20" s="646"/>
      <c r="AB20" s="646"/>
      <c r="AC20" s="646"/>
      <c r="AD20" s="647">
        <v>114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6656</v>
      </c>
      <c r="BH20" s="609"/>
      <c r="BI20" s="609"/>
      <c r="BJ20" s="609"/>
      <c r="BK20" s="609"/>
      <c r="BL20" s="609"/>
      <c r="BM20" s="609"/>
      <c r="BN20" s="610"/>
      <c r="BO20" s="646">
        <v>2.2000000000000002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4732693</v>
      </c>
      <c r="CS20" s="609"/>
      <c r="CT20" s="609"/>
      <c r="CU20" s="609"/>
      <c r="CV20" s="609"/>
      <c r="CW20" s="609"/>
      <c r="CX20" s="609"/>
      <c r="CY20" s="610"/>
      <c r="CZ20" s="646">
        <v>100</v>
      </c>
      <c r="DA20" s="646"/>
      <c r="DB20" s="646"/>
      <c r="DC20" s="646"/>
      <c r="DD20" s="614">
        <v>740381</v>
      </c>
      <c r="DE20" s="609"/>
      <c r="DF20" s="609"/>
      <c r="DG20" s="609"/>
      <c r="DH20" s="609"/>
      <c r="DI20" s="609"/>
      <c r="DJ20" s="609"/>
      <c r="DK20" s="609"/>
      <c r="DL20" s="609"/>
      <c r="DM20" s="609"/>
      <c r="DN20" s="609"/>
      <c r="DO20" s="609"/>
      <c r="DP20" s="610"/>
      <c r="DQ20" s="614">
        <v>3168271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2313701</v>
      </c>
      <c r="S21" s="609"/>
      <c r="T21" s="609"/>
      <c r="U21" s="609"/>
      <c r="V21" s="609"/>
      <c r="W21" s="609"/>
      <c r="X21" s="609"/>
      <c r="Y21" s="610"/>
      <c r="Z21" s="646">
        <v>47.4</v>
      </c>
      <c r="AA21" s="646"/>
      <c r="AB21" s="646"/>
      <c r="AC21" s="646"/>
      <c r="AD21" s="647">
        <v>1959430</v>
      </c>
      <c r="AE21" s="647"/>
      <c r="AF21" s="647"/>
      <c r="AG21" s="647"/>
      <c r="AH21" s="647"/>
      <c r="AI21" s="647"/>
      <c r="AJ21" s="647"/>
      <c r="AK21" s="647"/>
      <c r="AL21" s="611">
        <v>81.599999999999994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6656</v>
      </c>
      <c r="BH21" s="609"/>
      <c r="BI21" s="609"/>
      <c r="BJ21" s="609"/>
      <c r="BK21" s="609"/>
      <c r="BL21" s="609"/>
      <c r="BM21" s="609"/>
      <c r="BN21" s="610"/>
      <c r="BO21" s="646">
        <v>2.2000000000000002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1959430</v>
      </c>
      <c r="S22" s="609"/>
      <c r="T22" s="609"/>
      <c r="U22" s="609"/>
      <c r="V22" s="609"/>
      <c r="W22" s="609"/>
      <c r="X22" s="609"/>
      <c r="Y22" s="610"/>
      <c r="Z22" s="646">
        <v>40.200000000000003</v>
      </c>
      <c r="AA22" s="646"/>
      <c r="AB22" s="646"/>
      <c r="AC22" s="646"/>
      <c r="AD22" s="647">
        <v>1959430</v>
      </c>
      <c r="AE22" s="647"/>
      <c r="AF22" s="647"/>
      <c r="AG22" s="647"/>
      <c r="AH22" s="647"/>
      <c r="AI22" s="647"/>
      <c r="AJ22" s="647"/>
      <c r="AK22" s="647"/>
      <c r="AL22" s="611">
        <v>81.599999999999994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354271</v>
      </c>
      <c r="S23" s="609"/>
      <c r="T23" s="609"/>
      <c r="U23" s="609"/>
      <c r="V23" s="609"/>
      <c r="W23" s="609"/>
      <c r="X23" s="609"/>
      <c r="Y23" s="610"/>
      <c r="Z23" s="646">
        <v>7.3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1641377</v>
      </c>
      <c r="CS24" s="664"/>
      <c r="CT24" s="664"/>
      <c r="CU24" s="664"/>
      <c r="CV24" s="664"/>
      <c r="CW24" s="664"/>
      <c r="CX24" s="664"/>
      <c r="CY24" s="689"/>
      <c r="CZ24" s="690">
        <v>34.700000000000003</v>
      </c>
      <c r="DA24" s="672"/>
      <c r="DB24" s="672"/>
      <c r="DC24" s="692"/>
      <c r="DD24" s="688">
        <v>1254547</v>
      </c>
      <c r="DE24" s="664"/>
      <c r="DF24" s="664"/>
      <c r="DG24" s="664"/>
      <c r="DH24" s="664"/>
      <c r="DI24" s="664"/>
      <c r="DJ24" s="664"/>
      <c r="DK24" s="689"/>
      <c r="DL24" s="688">
        <v>1243567</v>
      </c>
      <c r="DM24" s="664"/>
      <c r="DN24" s="664"/>
      <c r="DO24" s="664"/>
      <c r="DP24" s="664"/>
      <c r="DQ24" s="664"/>
      <c r="DR24" s="664"/>
      <c r="DS24" s="664"/>
      <c r="DT24" s="664"/>
      <c r="DU24" s="664"/>
      <c r="DV24" s="689"/>
      <c r="DW24" s="690">
        <v>51.7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2752898</v>
      </c>
      <c r="S25" s="609"/>
      <c r="T25" s="609"/>
      <c r="U25" s="609"/>
      <c r="V25" s="609"/>
      <c r="W25" s="609"/>
      <c r="X25" s="609"/>
      <c r="Y25" s="610"/>
      <c r="Z25" s="646">
        <v>56.5</v>
      </c>
      <c r="AA25" s="646"/>
      <c r="AB25" s="646"/>
      <c r="AC25" s="646"/>
      <c r="AD25" s="647">
        <v>2398627</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912800</v>
      </c>
      <c r="CS25" s="621"/>
      <c r="CT25" s="621"/>
      <c r="CU25" s="621"/>
      <c r="CV25" s="621"/>
      <c r="CW25" s="621"/>
      <c r="CX25" s="621"/>
      <c r="CY25" s="622"/>
      <c r="CZ25" s="611">
        <v>19.3</v>
      </c>
      <c r="DA25" s="623"/>
      <c r="DB25" s="623"/>
      <c r="DC25" s="624"/>
      <c r="DD25" s="614">
        <v>673801</v>
      </c>
      <c r="DE25" s="621"/>
      <c r="DF25" s="621"/>
      <c r="DG25" s="621"/>
      <c r="DH25" s="621"/>
      <c r="DI25" s="621"/>
      <c r="DJ25" s="621"/>
      <c r="DK25" s="622"/>
      <c r="DL25" s="614">
        <v>667462</v>
      </c>
      <c r="DM25" s="621"/>
      <c r="DN25" s="621"/>
      <c r="DO25" s="621"/>
      <c r="DP25" s="621"/>
      <c r="DQ25" s="621"/>
      <c r="DR25" s="621"/>
      <c r="DS25" s="621"/>
      <c r="DT25" s="621"/>
      <c r="DU25" s="621"/>
      <c r="DV25" s="622"/>
      <c r="DW25" s="611">
        <v>27.8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515584</v>
      </c>
      <c r="CS26" s="609"/>
      <c r="CT26" s="609"/>
      <c r="CU26" s="609"/>
      <c r="CV26" s="609"/>
      <c r="CW26" s="609"/>
      <c r="CX26" s="609"/>
      <c r="CY26" s="610"/>
      <c r="CZ26" s="611">
        <v>10.9</v>
      </c>
      <c r="DA26" s="623"/>
      <c r="DB26" s="623"/>
      <c r="DC26" s="624"/>
      <c r="DD26" s="614">
        <v>389648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3862</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298217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222985</v>
      </c>
      <c r="CS27" s="621"/>
      <c r="CT27" s="621"/>
      <c r="CU27" s="621"/>
      <c r="CV27" s="621"/>
      <c r="CW27" s="621"/>
      <c r="CX27" s="621"/>
      <c r="CY27" s="622"/>
      <c r="CZ27" s="611">
        <v>4.7</v>
      </c>
      <c r="DA27" s="623"/>
      <c r="DB27" s="623"/>
      <c r="DC27" s="624"/>
      <c r="DD27" s="614">
        <v>76354</v>
      </c>
      <c r="DE27" s="621"/>
      <c r="DF27" s="621"/>
      <c r="DG27" s="621"/>
      <c r="DH27" s="621"/>
      <c r="DI27" s="621"/>
      <c r="DJ27" s="621"/>
      <c r="DK27" s="622"/>
      <c r="DL27" s="614">
        <v>71713</v>
      </c>
      <c r="DM27" s="621"/>
      <c r="DN27" s="621"/>
      <c r="DO27" s="621"/>
      <c r="DP27" s="621"/>
      <c r="DQ27" s="621"/>
      <c r="DR27" s="621"/>
      <c r="DS27" s="621"/>
      <c r="DT27" s="621"/>
      <c r="DU27" s="621"/>
      <c r="DV27" s="622"/>
      <c r="DW27" s="611">
        <v>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159682</v>
      </c>
      <c r="S28" s="609"/>
      <c r="T28" s="609"/>
      <c r="U28" s="609"/>
      <c r="V28" s="609"/>
      <c r="W28" s="609"/>
      <c r="X28" s="609"/>
      <c r="Y28" s="610"/>
      <c r="Z28" s="646">
        <v>3.3</v>
      </c>
      <c r="AA28" s="646"/>
      <c r="AB28" s="646"/>
      <c r="AC28" s="646"/>
      <c r="AD28" s="647">
        <v>543</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505592</v>
      </c>
      <c r="CS28" s="609"/>
      <c r="CT28" s="609"/>
      <c r="CU28" s="609"/>
      <c r="CV28" s="609"/>
      <c r="CW28" s="609"/>
      <c r="CX28" s="609"/>
      <c r="CY28" s="610"/>
      <c r="CZ28" s="611">
        <v>10.7</v>
      </c>
      <c r="DA28" s="623"/>
      <c r="DB28" s="623"/>
      <c r="DC28" s="624"/>
      <c r="DD28" s="614">
        <v>504392</v>
      </c>
      <c r="DE28" s="609"/>
      <c r="DF28" s="609"/>
      <c r="DG28" s="609"/>
      <c r="DH28" s="609"/>
      <c r="DI28" s="609"/>
      <c r="DJ28" s="609"/>
      <c r="DK28" s="610"/>
      <c r="DL28" s="614">
        <v>504392</v>
      </c>
      <c r="DM28" s="609"/>
      <c r="DN28" s="609"/>
      <c r="DO28" s="609"/>
      <c r="DP28" s="609"/>
      <c r="DQ28" s="609"/>
      <c r="DR28" s="609"/>
      <c r="DS28" s="609"/>
      <c r="DT28" s="609"/>
      <c r="DU28" s="609"/>
      <c r="DV28" s="610"/>
      <c r="DW28" s="611">
        <v>21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6542</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505461</v>
      </c>
      <c r="CS29" s="621"/>
      <c r="CT29" s="621"/>
      <c r="CU29" s="621"/>
      <c r="CV29" s="621"/>
      <c r="CW29" s="621"/>
      <c r="CX29" s="621"/>
      <c r="CY29" s="622"/>
      <c r="CZ29" s="611">
        <v>10.7</v>
      </c>
      <c r="DA29" s="623"/>
      <c r="DB29" s="623"/>
      <c r="DC29" s="624"/>
      <c r="DD29" s="614">
        <v>504261</v>
      </c>
      <c r="DE29" s="621"/>
      <c r="DF29" s="621"/>
      <c r="DG29" s="621"/>
      <c r="DH29" s="621"/>
      <c r="DI29" s="621"/>
      <c r="DJ29" s="621"/>
      <c r="DK29" s="622"/>
      <c r="DL29" s="614">
        <v>504261</v>
      </c>
      <c r="DM29" s="621"/>
      <c r="DN29" s="621"/>
      <c r="DO29" s="621"/>
      <c r="DP29" s="621"/>
      <c r="DQ29" s="621"/>
      <c r="DR29" s="621"/>
      <c r="DS29" s="621"/>
      <c r="DT29" s="621"/>
      <c r="DU29" s="621"/>
      <c r="DV29" s="622"/>
      <c r="DW29" s="611">
        <v>21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355843</v>
      </c>
      <c r="S30" s="609"/>
      <c r="T30" s="609"/>
      <c r="U30" s="609"/>
      <c r="V30" s="609"/>
      <c r="W30" s="609"/>
      <c r="X30" s="609"/>
      <c r="Y30" s="610"/>
      <c r="Z30" s="646">
        <v>7.3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495149</v>
      </c>
      <c r="CS30" s="609"/>
      <c r="CT30" s="609"/>
      <c r="CU30" s="609"/>
      <c r="CV30" s="609"/>
      <c r="CW30" s="609"/>
      <c r="CX30" s="609"/>
      <c r="CY30" s="610"/>
      <c r="CZ30" s="611">
        <v>10.5</v>
      </c>
      <c r="DA30" s="623"/>
      <c r="DB30" s="623"/>
      <c r="DC30" s="624"/>
      <c r="DD30" s="614">
        <v>493949</v>
      </c>
      <c r="DE30" s="609"/>
      <c r="DF30" s="609"/>
      <c r="DG30" s="609"/>
      <c r="DH30" s="609"/>
      <c r="DI30" s="609"/>
      <c r="DJ30" s="609"/>
      <c r="DK30" s="610"/>
      <c r="DL30" s="614">
        <v>493949</v>
      </c>
      <c r="DM30" s="609"/>
      <c r="DN30" s="609"/>
      <c r="DO30" s="609"/>
      <c r="DP30" s="609"/>
      <c r="DQ30" s="609"/>
      <c r="DR30" s="609"/>
      <c r="DS30" s="609"/>
      <c r="DT30" s="609"/>
      <c r="DU30" s="609"/>
      <c r="DV30" s="610"/>
      <c r="DW30" s="611">
        <v>20.5</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91.4</v>
      </c>
      <c r="BN31" s="671"/>
      <c r="BO31" s="671"/>
      <c r="BP31" s="671"/>
      <c r="BQ31" s="673"/>
      <c r="BR31" s="670">
        <v>99</v>
      </c>
      <c r="BS31" s="671"/>
      <c r="BT31" s="671"/>
      <c r="BU31" s="671"/>
      <c r="BV31" s="671"/>
      <c r="BW31" s="671"/>
      <c r="BX31" s="672">
        <v>91.9</v>
      </c>
      <c r="BY31" s="671"/>
      <c r="BZ31" s="671"/>
      <c r="CA31" s="671"/>
      <c r="CB31" s="673"/>
      <c r="CD31" s="629"/>
      <c r="CE31" s="630"/>
      <c r="CF31" s="605" t="s">
        <v>300</v>
      </c>
      <c r="CG31" s="606"/>
      <c r="CH31" s="606"/>
      <c r="CI31" s="606"/>
      <c r="CJ31" s="606"/>
      <c r="CK31" s="606"/>
      <c r="CL31" s="606"/>
      <c r="CM31" s="606"/>
      <c r="CN31" s="606"/>
      <c r="CO31" s="606"/>
      <c r="CP31" s="606"/>
      <c r="CQ31" s="607"/>
      <c r="CR31" s="608">
        <v>10312</v>
      </c>
      <c r="CS31" s="621"/>
      <c r="CT31" s="621"/>
      <c r="CU31" s="621"/>
      <c r="CV31" s="621"/>
      <c r="CW31" s="621"/>
      <c r="CX31" s="621"/>
      <c r="CY31" s="622"/>
      <c r="CZ31" s="611">
        <v>0.2</v>
      </c>
      <c r="DA31" s="623"/>
      <c r="DB31" s="623"/>
      <c r="DC31" s="624"/>
      <c r="DD31" s="614">
        <v>10312</v>
      </c>
      <c r="DE31" s="621"/>
      <c r="DF31" s="621"/>
      <c r="DG31" s="621"/>
      <c r="DH31" s="621"/>
      <c r="DI31" s="621"/>
      <c r="DJ31" s="621"/>
      <c r="DK31" s="622"/>
      <c r="DL31" s="614">
        <v>10312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229827</v>
      </c>
      <c r="S32" s="609"/>
      <c r="T32" s="609"/>
      <c r="U32" s="609"/>
      <c r="V32" s="609"/>
      <c r="W32" s="609"/>
      <c r="X32" s="609"/>
      <c r="Y32" s="610"/>
      <c r="Z32" s="646">
        <v>4.7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95.3</v>
      </c>
      <c r="BN32" s="621"/>
      <c r="BO32" s="621"/>
      <c r="BP32" s="621"/>
      <c r="BQ32" s="644"/>
      <c r="BR32" s="679">
        <v>99.4</v>
      </c>
      <c r="BS32" s="621"/>
      <c r="BT32" s="621"/>
      <c r="BU32" s="621"/>
      <c r="BV32" s="621"/>
      <c r="BW32" s="621"/>
      <c r="BX32" s="612">
        <v>95.7</v>
      </c>
      <c r="BY32" s="621"/>
      <c r="BZ32" s="621"/>
      <c r="CA32" s="621"/>
      <c r="CB32" s="644"/>
      <c r="CD32" s="631"/>
      <c r="CE32" s="632"/>
      <c r="CF32" s="605" t="s">
        <v>304</v>
      </c>
      <c r="CG32" s="606"/>
      <c r="CH32" s="606"/>
      <c r="CI32" s="606"/>
      <c r="CJ32" s="606"/>
      <c r="CK32" s="606"/>
      <c r="CL32" s="606"/>
      <c r="CM32" s="606"/>
      <c r="CN32" s="606"/>
      <c r="CO32" s="606"/>
      <c r="CP32" s="606"/>
      <c r="CQ32" s="607"/>
      <c r="CR32" s="608">
        <v>131</v>
      </c>
      <c r="CS32" s="609"/>
      <c r="CT32" s="609"/>
      <c r="CU32" s="609"/>
      <c r="CV32" s="609"/>
      <c r="CW32" s="609"/>
      <c r="CX32" s="609"/>
      <c r="CY32" s="610"/>
      <c r="CZ32" s="611">
        <v>0</v>
      </c>
      <c r="DA32" s="623"/>
      <c r="DB32" s="623"/>
      <c r="DC32" s="624"/>
      <c r="DD32" s="614">
        <v>131</v>
      </c>
      <c r="DE32" s="609"/>
      <c r="DF32" s="609"/>
      <c r="DG32" s="609"/>
      <c r="DH32" s="609"/>
      <c r="DI32" s="609"/>
      <c r="DJ32" s="609"/>
      <c r="DK32" s="610"/>
      <c r="DL32" s="614">
        <v>131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16625</v>
      </c>
      <c r="S33" s="609"/>
      <c r="T33" s="609"/>
      <c r="U33" s="609"/>
      <c r="V33" s="609"/>
      <c r="W33" s="609"/>
      <c r="X33" s="609"/>
      <c r="Y33" s="610"/>
      <c r="Z33" s="646">
        <v>0.3</v>
      </c>
      <c r="AA33" s="646"/>
      <c r="AB33" s="646"/>
      <c r="AC33" s="646"/>
      <c r="AD33" s="647">
        <v>559</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98.6</v>
      </c>
      <c r="BH33" s="593"/>
      <c r="BI33" s="593"/>
      <c r="BJ33" s="593"/>
      <c r="BK33" s="593"/>
      <c r="BL33" s="593"/>
      <c r="BM33" s="639">
        <v>87</v>
      </c>
      <c r="BN33" s="593"/>
      <c r="BO33" s="593"/>
      <c r="BP33" s="593"/>
      <c r="BQ33" s="656"/>
      <c r="BR33" s="669">
        <v>98.4</v>
      </c>
      <c r="BS33" s="593"/>
      <c r="BT33" s="593"/>
      <c r="BU33" s="593"/>
      <c r="BV33" s="593"/>
      <c r="BW33" s="593"/>
      <c r="BX33" s="639">
        <v>87.3</v>
      </c>
      <c r="BY33" s="593"/>
      <c r="BZ33" s="593"/>
      <c r="CA33" s="593"/>
      <c r="CB33" s="656"/>
      <c r="CD33" s="605" t="s">
        <v>307</v>
      </c>
      <c r="CE33" s="606"/>
      <c r="CF33" s="606"/>
      <c r="CG33" s="606"/>
      <c r="CH33" s="606"/>
      <c r="CI33" s="606"/>
      <c r="CJ33" s="606"/>
      <c r="CK33" s="606"/>
      <c r="CL33" s="606"/>
      <c r="CM33" s="606"/>
      <c r="CN33" s="606"/>
      <c r="CO33" s="606"/>
      <c r="CP33" s="606"/>
      <c r="CQ33" s="607"/>
      <c r="CR33" s="608">
        <v>2130081</v>
      </c>
      <c r="CS33" s="621"/>
      <c r="CT33" s="621"/>
      <c r="CU33" s="621"/>
      <c r="CV33" s="621"/>
      <c r="CW33" s="621"/>
      <c r="CX33" s="621"/>
      <c r="CY33" s="622"/>
      <c r="CZ33" s="611">
        <v>45</v>
      </c>
      <c r="DA33" s="623"/>
      <c r="DB33" s="623"/>
      <c r="DC33" s="624"/>
      <c r="DD33" s="614">
        <v>1652187</v>
      </c>
      <c r="DE33" s="621"/>
      <c r="DF33" s="621"/>
      <c r="DG33" s="621"/>
      <c r="DH33" s="621"/>
      <c r="DI33" s="621"/>
      <c r="DJ33" s="621"/>
      <c r="DK33" s="622"/>
      <c r="DL33" s="614">
        <v>822219</v>
      </c>
      <c r="DM33" s="621"/>
      <c r="DN33" s="621"/>
      <c r="DO33" s="621"/>
      <c r="DP33" s="621"/>
      <c r="DQ33" s="621"/>
      <c r="DR33" s="621"/>
      <c r="DS33" s="621"/>
      <c r="DT33" s="621"/>
      <c r="DU33" s="621"/>
      <c r="DV33" s="622"/>
      <c r="DW33" s="611">
        <v>34.200000000000003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219432</v>
      </c>
      <c r="S34" s="609"/>
      <c r="T34" s="609"/>
      <c r="U34" s="609"/>
      <c r="V34" s="609"/>
      <c r="W34" s="609"/>
      <c r="X34" s="609"/>
      <c r="Y34" s="610"/>
      <c r="Z34" s="646">
        <v>4.5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703651</v>
      </c>
      <c r="CS34" s="609"/>
      <c r="CT34" s="609"/>
      <c r="CU34" s="609"/>
      <c r="CV34" s="609"/>
      <c r="CW34" s="609"/>
      <c r="CX34" s="609"/>
      <c r="CY34" s="610"/>
      <c r="CZ34" s="611">
        <v>14.9</v>
      </c>
      <c r="DA34" s="623"/>
      <c r="DB34" s="623"/>
      <c r="DC34" s="624"/>
      <c r="DD34" s="614">
        <v>519654</v>
      </c>
      <c r="DE34" s="609"/>
      <c r="DF34" s="609"/>
      <c r="DG34" s="609"/>
      <c r="DH34" s="609"/>
      <c r="DI34" s="609"/>
      <c r="DJ34" s="609"/>
      <c r="DK34" s="610"/>
      <c r="DL34" s="614">
        <v>403908</v>
      </c>
      <c r="DM34" s="609"/>
      <c r="DN34" s="609"/>
      <c r="DO34" s="609"/>
      <c r="DP34" s="609"/>
      <c r="DQ34" s="609"/>
      <c r="DR34" s="609"/>
      <c r="DS34" s="609"/>
      <c r="DT34" s="609"/>
      <c r="DU34" s="609"/>
      <c r="DV34" s="610"/>
      <c r="DW34" s="611">
        <v>16.8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650913</v>
      </c>
      <c r="S35" s="609"/>
      <c r="T35" s="609"/>
      <c r="U35" s="609"/>
      <c r="V35" s="609"/>
      <c r="W35" s="609"/>
      <c r="X35" s="609"/>
      <c r="Y35" s="610"/>
      <c r="Z35" s="646">
        <v>13.3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289174</v>
      </c>
      <c r="CS35" s="621"/>
      <c r="CT35" s="621"/>
      <c r="CU35" s="621"/>
      <c r="CV35" s="621"/>
      <c r="CW35" s="621"/>
      <c r="CX35" s="621"/>
      <c r="CY35" s="622"/>
      <c r="CZ35" s="611">
        <v>6.1</v>
      </c>
      <c r="DA35" s="623"/>
      <c r="DB35" s="623"/>
      <c r="DC35" s="624"/>
      <c r="DD35" s="614">
        <v>215503</v>
      </c>
      <c r="DE35" s="621"/>
      <c r="DF35" s="621"/>
      <c r="DG35" s="621"/>
      <c r="DH35" s="621"/>
      <c r="DI35" s="621"/>
      <c r="DJ35" s="621"/>
      <c r="DK35" s="622"/>
      <c r="DL35" s="614">
        <v>27054</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87333</v>
      </c>
      <c r="S36" s="609"/>
      <c r="T36" s="609"/>
      <c r="U36" s="609"/>
      <c r="V36" s="609"/>
      <c r="W36" s="609"/>
      <c r="X36" s="609"/>
      <c r="Y36" s="610"/>
      <c r="Z36" s="646">
        <v>1.8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378869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7638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742049</v>
      </c>
      <c r="CS36" s="609"/>
      <c r="CT36" s="609"/>
      <c r="CU36" s="609"/>
      <c r="CV36" s="609"/>
      <c r="CW36" s="609"/>
      <c r="CX36" s="609"/>
      <c r="CY36" s="610"/>
      <c r="CZ36" s="611">
        <v>15.7</v>
      </c>
      <c r="DA36" s="623"/>
      <c r="DB36" s="623"/>
      <c r="DC36" s="624"/>
      <c r="DD36" s="614">
        <v>546397</v>
      </c>
      <c r="DE36" s="609"/>
      <c r="DF36" s="609"/>
      <c r="DG36" s="609"/>
      <c r="DH36" s="609"/>
      <c r="DI36" s="609"/>
      <c r="DJ36" s="609"/>
      <c r="DK36" s="610"/>
      <c r="DL36" s="614">
        <v>273452</v>
      </c>
      <c r="DM36" s="609"/>
      <c r="DN36" s="609"/>
      <c r="DO36" s="609"/>
      <c r="DP36" s="609"/>
      <c r="DQ36" s="609"/>
      <c r="DR36" s="609"/>
      <c r="DS36" s="609"/>
      <c r="DT36" s="609"/>
      <c r="DU36" s="609"/>
      <c r="DV36" s="610"/>
      <c r="DW36" s="611">
        <v>11.4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47168</v>
      </c>
      <c r="S37" s="609"/>
      <c r="T37" s="609"/>
      <c r="U37" s="609"/>
      <c r="V37" s="609"/>
      <c r="W37" s="609"/>
      <c r="X37" s="609"/>
      <c r="Y37" s="610"/>
      <c r="Z37" s="646">
        <v>1</v>
      </c>
      <c r="AA37" s="646"/>
      <c r="AB37" s="646"/>
      <c r="AC37" s="646"/>
      <c r="AD37" s="647">
        <v>323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128844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7638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147028</v>
      </c>
      <c r="CS37" s="621"/>
      <c r="CT37" s="621"/>
      <c r="CU37" s="621"/>
      <c r="CV37" s="621"/>
      <c r="CW37" s="621"/>
      <c r="CX37" s="621"/>
      <c r="CY37" s="622"/>
      <c r="CZ37" s="611">
        <v>3.1</v>
      </c>
      <c r="DA37" s="623"/>
      <c r="DB37" s="623"/>
      <c r="DC37" s="624"/>
      <c r="DD37" s="614">
        <v>119380</v>
      </c>
      <c r="DE37" s="621"/>
      <c r="DF37" s="621"/>
      <c r="DG37" s="621"/>
      <c r="DH37" s="621"/>
      <c r="DI37" s="621"/>
      <c r="DJ37" s="621"/>
      <c r="DK37" s="622"/>
      <c r="DL37" s="614">
        <v>119380</v>
      </c>
      <c r="DM37" s="621"/>
      <c r="DN37" s="621"/>
      <c r="DO37" s="621"/>
      <c r="DP37" s="621"/>
      <c r="DQ37" s="621"/>
      <c r="DR37" s="621"/>
      <c r="DS37" s="621"/>
      <c r="DT37" s="621"/>
      <c r="DU37" s="621"/>
      <c r="DV37" s="622"/>
      <c r="DW37" s="611">
        <v>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346200</v>
      </c>
      <c r="S38" s="609"/>
      <c r="T38" s="609"/>
      <c r="U38" s="609"/>
      <c r="V38" s="609"/>
      <c r="W38" s="609"/>
      <c r="X38" s="609"/>
      <c r="Y38" s="610"/>
      <c r="Z38" s="646">
        <v>7.1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112127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398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137898</v>
      </c>
      <c r="CS38" s="609"/>
      <c r="CT38" s="609"/>
      <c r="CU38" s="609"/>
      <c r="CV38" s="609"/>
      <c r="CW38" s="609"/>
      <c r="CX38" s="609"/>
      <c r="CY38" s="610"/>
      <c r="CZ38" s="611">
        <v>2.9</v>
      </c>
      <c r="DA38" s="623"/>
      <c r="DB38" s="623"/>
      <c r="DC38" s="624"/>
      <c r="DD38" s="614">
        <v>118941</v>
      </c>
      <c r="DE38" s="609"/>
      <c r="DF38" s="609"/>
      <c r="DG38" s="609"/>
      <c r="DH38" s="609"/>
      <c r="DI38" s="609"/>
      <c r="DJ38" s="609"/>
      <c r="DK38" s="610"/>
      <c r="DL38" s="614">
        <v>117805</v>
      </c>
      <c r="DM38" s="609"/>
      <c r="DN38" s="609"/>
      <c r="DO38" s="609"/>
      <c r="DP38" s="609"/>
      <c r="DQ38" s="609"/>
      <c r="DR38" s="609"/>
      <c r="DS38" s="609"/>
      <c r="DT38" s="609"/>
      <c r="DU38" s="609"/>
      <c r="DV38" s="610"/>
      <c r="DW38" s="611">
        <v>4.9000000000000004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605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252309</v>
      </c>
      <c r="CS39" s="621"/>
      <c r="CT39" s="621"/>
      <c r="CU39" s="621"/>
      <c r="CV39" s="621"/>
      <c r="CW39" s="621"/>
      <c r="CX39" s="621"/>
      <c r="CY39" s="622"/>
      <c r="CZ39" s="611">
        <v>5.3</v>
      </c>
      <c r="DA39" s="623"/>
      <c r="DB39" s="623"/>
      <c r="DC39" s="624"/>
      <c r="DD39" s="614">
        <v>251692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5000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4876325</v>
      </c>
      <c r="S41" s="633"/>
      <c r="T41" s="633"/>
      <c r="U41" s="633"/>
      <c r="V41" s="633"/>
      <c r="W41" s="633"/>
      <c r="X41" s="633"/>
      <c r="Y41" s="636"/>
      <c r="Z41" s="637">
        <v>100</v>
      </c>
      <c r="AA41" s="637"/>
      <c r="AB41" s="637"/>
      <c r="AC41" s="637"/>
      <c r="AD41" s="638">
        <v>2400052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18372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119526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428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961235</v>
      </c>
      <c r="CS42" s="621"/>
      <c r="CT42" s="621"/>
      <c r="CU42" s="621"/>
      <c r="CV42" s="621"/>
      <c r="CW42" s="621"/>
      <c r="CX42" s="621"/>
      <c r="CY42" s="622"/>
      <c r="CZ42" s="611">
        <v>20.3</v>
      </c>
      <c r="DA42" s="623"/>
      <c r="DB42" s="623"/>
      <c r="DC42" s="624"/>
      <c r="DD42" s="614">
        <v>261537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26183</v>
      </c>
      <c r="CS43" s="621"/>
      <c r="CT43" s="621"/>
      <c r="CU43" s="621"/>
      <c r="CV43" s="621"/>
      <c r="CW43" s="621"/>
      <c r="CX43" s="621"/>
      <c r="CY43" s="622"/>
      <c r="CZ43" s="611">
        <v>0.6</v>
      </c>
      <c r="DA43" s="623"/>
      <c r="DB43" s="623"/>
      <c r="DC43" s="624"/>
      <c r="DD43" s="614">
        <v>26183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740381</v>
      </c>
      <c r="CS44" s="609"/>
      <c r="CT44" s="609"/>
      <c r="CU44" s="609"/>
      <c r="CV44" s="609"/>
      <c r="CW44" s="609"/>
      <c r="CX44" s="609"/>
      <c r="CY44" s="610"/>
      <c r="CZ44" s="611">
        <v>15.6</v>
      </c>
      <c r="DA44" s="612"/>
      <c r="DB44" s="612"/>
      <c r="DC44" s="613"/>
      <c r="DD44" s="614">
        <v>121461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110842</v>
      </c>
      <c r="CS45" s="621"/>
      <c r="CT45" s="621"/>
      <c r="CU45" s="621"/>
      <c r="CV45" s="621"/>
      <c r="CW45" s="621"/>
      <c r="CX45" s="621"/>
      <c r="CY45" s="622"/>
      <c r="CZ45" s="611">
        <v>2.2999999999999998</v>
      </c>
      <c r="DA45" s="623"/>
      <c r="DB45" s="623"/>
      <c r="DC45" s="624"/>
      <c r="DD45" s="614">
        <v>3959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530779</v>
      </c>
      <c r="CS46" s="609"/>
      <c r="CT46" s="609"/>
      <c r="CU46" s="609"/>
      <c r="CV46" s="609"/>
      <c r="CW46" s="609"/>
      <c r="CX46" s="609"/>
      <c r="CY46" s="610"/>
      <c r="CZ46" s="611">
        <v>11.2</v>
      </c>
      <c r="DA46" s="612"/>
      <c r="DB46" s="612"/>
      <c r="DC46" s="613"/>
      <c r="DD46" s="614">
        <v>113242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220854</v>
      </c>
      <c r="CS47" s="621"/>
      <c r="CT47" s="621"/>
      <c r="CU47" s="621"/>
      <c r="CV47" s="621"/>
      <c r="CW47" s="621"/>
      <c r="CX47" s="621"/>
      <c r="CY47" s="622"/>
      <c r="CZ47" s="611">
        <v>4.7</v>
      </c>
      <c r="DA47" s="623"/>
      <c r="DB47" s="623"/>
      <c r="DC47" s="624"/>
      <c r="DD47" s="614">
        <v>140076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4732693</v>
      </c>
      <c r="CS49" s="593"/>
      <c r="CT49" s="593"/>
      <c r="CU49" s="593"/>
      <c r="CV49" s="593"/>
      <c r="CW49" s="593"/>
      <c r="CX49" s="593"/>
      <c r="CY49" s="594"/>
      <c r="CZ49" s="595">
        <v>100</v>
      </c>
      <c r="DA49" s="596"/>
      <c r="DB49" s="596"/>
      <c r="DC49" s="597"/>
      <c r="DD49" s="598">
        <v>3168271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zVeb1EurEIYBWjfpHDc0LoSxpkMwp6WV/Tg/0047412jwDtpPv2CjfR3yfu9ozDZonwhJVLpQeaMHep3KA3Tw==" saltValue="zW10Qc+0xT4NzipZKnKY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7" t="s">
        <v>352</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8" t="s">
        <v>353</v>
      </c>
      <c r="DK2" s="1089"/>
      <c r="DL2" s="1089"/>
      <c r="DM2" s="1089"/>
      <c r="DN2" s="1089"/>
      <c r="DO2" s="1090"/>
      <c r="DP2" s="210"/>
      <c r="DQ2" s="1088" t="s">
        <v>354</v>
      </c>
      <c r="DR2" s="1089"/>
      <c r="DS2" s="1089"/>
      <c r="DT2" s="1089"/>
      <c r="DU2" s="1089"/>
      <c r="DV2" s="1089"/>
      <c r="DW2" s="1089"/>
      <c r="DX2" s="1089"/>
      <c r="DY2" s="1089"/>
      <c r="DZ2" s="109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1" t="s">
        <v>371</v>
      </c>
      <c r="DH5" s="1082"/>
      <c r="DI5" s="1082"/>
      <c r="DJ5" s="1082"/>
      <c r="DK5" s="1083"/>
      <c r="DL5" s="1081" t="s">
        <v>372</v>
      </c>
      <c r="DM5" s="1082"/>
      <c r="DN5" s="1082"/>
      <c r="DO5" s="1082"/>
      <c r="DP5" s="108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84"/>
      <c r="DH6" s="1085"/>
      <c r="DI6" s="1085"/>
      <c r="DJ6" s="1085"/>
      <c r="DK6" s="1086"/>
      <c r="DL6" s="1084"/>
      <c r="DM6" s="1085"/>
      <c r="DN6" s="1085"/>
      <c r="DO6" s="1085"/>
      <c r="DP6" s="108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97">
        <v>4726</v>
      </c>
      <c r="R7" s="1098"/>
      <c r="S7" s="1098"/>
      <c r="T7" s="1098"/>
      <c r="U7" s="1098"/>
      <c r="V7" s="1098">
        <v>4585</v>
      </c>
      <c r="W7" s="1098"/>
      <c r="X7" s="1098"/>
      <c r="Y7" s="1098"/>
      <c r="Z7" s="1098"/>
      <c r="AA7" s="1098">
        <v>141</v>
      </c>
      <c r="AB7" s="1098"/>
      <c r="AC7" s="1098"/>
      <c r="AD7" s="1098"/>
      <c r="AE7" s="1099"/>
      <c r="AF7" s="1071">
        <v>44</v>
      </c>
      <c r="AG7" s="1072"/>
      <c r="AH7" s="1072"/>
      <c r="AI7" s="1072"/>
      <c r="AJ7" s="1073"/>
      <c r="AK7" s="1074">
        <v>651</v>
      </c>
      <c r="AL7" s="1075"/>
      <c r="AM7" s="1075"/>
      <c r="AN7" s="1075"/>
      <c r="AO7" s="1075"/>
      <c r="AP7" s="1075">
        <v>4024</v>
      </c>
      <c r="AQ7" s="1075"/>
      <c r="AR7" s="1075"/>
      <c r="AS7" s="1075"/>
      <c r="AT7" s="1075"/>
      <c r="AU7" s="1076"/>
      <c r="AV7" s="1076"/>
      <c r="AW7" s="1076"/>
      <c r="AX7" s="1076"/>
      <c r="AY7" s="1077"/>
      <c r="AZ7" s="214"/>
      <c r="BA7" s="214"/>
      <c r="BB7" s="214"/>
      <c r="BC7" s="214"/>
      <c r="BD7" s="214"/>
      <c r="BE7" s="215"/>
      <c r="BF7" s="215"/>
      <c r="BG7" s="215"/>
      <c r="BH7" s="215"/>
      <c r="BI7" s="215"/>
      <c r="BJ7" s="215"/>
      <c r="BK7" s="215"/>
      <c r="BL7" s="215"/>
      <c r="BM7" s="215"/>
      <c r="BN7" s="215"/>
      <c r="BO7" s="215"/>
      <c r="BP7" s="215"/>
      <c r="BQ7" s="219">
        <v>1</v>
      </c>
      <c r="BR7" s="220"/>
      <c r="BS7" s="1078" t="s">
        <v>553</v>
      </c>
      <c r="BT7" s="1079"/>
      <c r="BU7" s="1079"/>
      <c r="BV7" s="1079"/>
      <c r="BW7" s="1079"/>
      <c r="BX7" s="1079"/>
      <c r="BY7" s="1079"/>
      <c r="BZ7" s="1079"/>
      <c r="CA7" s="1079"/>
      <c r="CB7" s="1079"/>
      <c r="CC7" s="1079"/>
      <c r="CD7" s="1079"/>
      <c r="CE7" s="1079"/>
      <c r="CF7" s="1079"/>
      <c r="CG7" s="1080"/>
      <c r="CH7" s="1093">
        <v>-1</v>
      </c>
      <c r="CI7" s="1094"/>
      <c r="CJ7" s="1094"/>
      <c r="CK7" s="1094"/>
      <c r="CL7" s="1095"/>
      <c r="CM7" s="1093">
        <v>21</v>
      </c>
      <c r="CN7" s="1094"/>
      <c r="CO7" s="1094"/>
      <c r="CP7" s="1094"/>
      <c r="CQ7" s="1095"/>
      <c r="CR7" s="1093">
        <v>13</v>
      </c>
      <c r="CS7" s="1094"/>
      <c r="CT7" s="1094"/>
      <c r="CU7" s="1094"/>
      <c r="CV7" s="1095"/>
      <c r="CW7" s="1093">
        <v>2</v>
      </c>
      <c r="CX7" s="1094"/>
      <c r="CY7" s="1094"/>
      <c r="CZ7" s="1094"/>
      <c r="DA7" s="1095"/>
      <c r="DB7" s="1093" t="s">
        <v>487</v>
      </c>
      <c r="DC7" s="1094"/>
      <c r="DD7" s="1094"/>
      <c r="DE7" s="1094"/>
      <c r="DF7" s="1095"/>
      <c r="DG7" s="1093" t="s">
        <v>487</v>
      </c>
      <c r="DH7" s="1094"/>
      <c r="DI7" s="1094"/>
      <c r="DJ7" s="1094"/>
      <c r="DK7" s="1095"/>
      <c r="DL7" s="1093" t="s">
        <v>487</v>
      </c>
      <c r="DM7" s="1094"/>
      <c r="DN7" s="1094"/>
      <c r="DO7" s="1094"/>
      <c r="DP7" s="1095"/>
      <c r="DQ7" s="1093" t="s">
        <v>487</v>
      </c>
      <c r="DR7" s="1094"/>
      <c r="DS7" s="1094"/>
      <c r="DT7" s="1094"/>
      <c r="DU7" s="1095"/>
      <c r="DV7" s="1078"/>
      <c r="DW7" s="1079"/>
      <c r="DX7" s="1079"/>
      <c r="DY7" s="1079"/>
      <c r="DZ7" s="1096"/>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227</v>
      </c>
      <c r="R8" s="1026"/>
      <c r="S8" s="1026"/>
      <c r="T8" s="1026"/>
      <c r="U8" s="1026"/>
      <c r="V8" s="1026">
        <v>225</v>
      </c>
      <c r="W8" s="1026"/>
      <c r="X8" s="1026"/>
      <c r="Y8" s="1026"/>
      <c r="Z8" s="1026"/>
      <c r="AA8" s="1026">
        <v>2</v>
      </c>
      <c r="AB8" s="1026"/>
      <c r="AC8" s="1026"/>
      <c r="AD8" s="1026"/>
      <c r="AE8" s="1027"/>
      <c r="AF8" s="1022">
        <v>2</v>
      </c>
      <c r="AG8" s="1023"/>
      <c r="AH8" s="1023"/>
      <c r="AI8" s="1023"/>
      <c r="AJ8" s="1024"/>
      <c r="AK8" s="1067">
        <v>77</v>
      </c>
      <c r="AL8" s="1068"/>
      <c r="AM8" s="1068"/>
      <c r="AN8" s="1068"/>
      <c r="AO8" s="1068"/>
      <c r="AP8" s="1068">
        <v>44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59</v>
      </c>
      <c r="CI8" s="977"/>
      <c r="CJ8" s="977"/>
      <c r="CK8" s="977"/>
      <c r="CL8" s="978"/>
      <c r="CM8" s="976">
        <v>110</v>
      </c>
      <c r="CN8" s="977"/>
      <c r="CO8" s="977"/>
      <c r="CP8" s="977"/>
      <c r="CQ8" s="978"/>
      <c r="CR8" s="976">
        <v>41</v>
      </c>
      <c r="CS8" s="977"/>
      <c r="CT8" s="977"/>
      <c r="CU8" s="977"/>
      <c r="CV8" s="978"/>
      <c r="CW8" s="976" t="s">
        <v>555</v>
      </c>
      <c r="CX8" s="977"/>
      <c r="CY8" s="977"/>
      <c r="CZ8" s="977"/>
      <c r="DA8" s="978"/>
      <c r="DB8" s="976">
        <v>44</v>
      </c>
      <c r="DC8" s="977"/>
      <c r="DD8" s="977"/>
      <c r="DE8" s="977"/>
      <c r="DF8" s="978"/>
      <c r="DG8" s="976" t="s">
        <v>487</v>
      </c>
      <c r="DH8" s="977"/>
      <c r="DI8" s="977"/>
      <c r="DJ8" s="977"/>
      <c r="DK8" s="978"/>
      <c r="DL8" s="976" t="s">
        <v>487</v>
      </c>
      <c r="DM8" s="977"/>
      <c r="DN8" s="977"/>
      <c r="DO8" s="977"/>
      <c r="DP8" s="978"/>
      <c r="DQ8" s="976" t="s">
        <v>487</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4876</v>
      </c>
      <c r="R23" s="1048"/>
      <c r="S23" s="1048"/>
      <c r="T23" s="1048"/>
      <c r="U23" s="1048"/>
      <c r="V23" s="1048">
        <v>4733</v>
      </c>
      <c r="W23" s="1048"/>
      <c r="X23" s="1048"/>
      <c r="Y23" s="1048"/>
      <c r="Z23" s="1048"/>
      <c r="AA23" s="1048">
        <v>144</v>
      </c>
      <c r="AB23" s="1048"/>
      <c r="AC23" s="1048"/>
      <c r="AD23" s="1048"/>
      <c r="AE23" s="1055"/>
      <c r="AF23" s="1056">
        <v>47</v>
      </c>
      <c r="AG23" s="1048"/>
      <c r="AH23" s="1048"/>
      <c r="AI23" s="1048"/>
      <c r="AJ23" s="1057"/>
      <c r="AK23" s="1058"/>
      <c r="AL23" s="1059"/>
      <c r="AM23" s="1059"/>
      <c r="AN23" s="1059"/>
      <c r="AO23" s="1059"/>
      <c r="AP23" s="1048">
        <v>4068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386</v>
      </c>
      <c r="R28" s="1038"/>
      <c r="S28" s="1038"/>
      <c r="T28" s="1038"/>
      <c r="U28" s="1038"/>
      <c r="V28" s="1038">
        <v>379</v>
      </c>
      <c r="W28" s="1038"/>
      <c r="X28" s="1038"/>
      <c r="Y28" s="1038"/>
      <c r="Z28" s="1038"/>
      <c r="AA28" s="1038">
        <v>8</v>
      </c>
      <c r="AB28" s="1038"/>
      <c r="AC28" s="1038"/>
      <c r="AD28" s="1038"/>
      <c r="AE28" s="1039"/>
      <c r="AF28" s="1040">
        <v>8</v>
      </c>
      <c r="AG28" s="1038"/>
      <c r="AH28" s="1038"/>
      <c r="AI28" s="1038"/>
      <c r="AJ28" s="1041"/>
      <c r="AK28" s="1029">
        <v>18</v>
      </c>
      <c r="AL28" s="1030"/>
      <c r="AM28" s="1030"/>
      <c r="AN28" s="1030"/>
      <c r="AO28" s="1030"/>
      <c r="AP28" s="1030" t="s">
        <v>487</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455</v>
      </c>
      <c r="R29" s="1026"/>
      <c r="S29" s="1026"/>
      <c r="T29" s="1026"/>
      <c r="U29" s="1026"/>
      <c r="V29" s="1026">
        <v>432</v>
      </c>
      <c r="W29" s="1026"/>
      <c r="X29" s="1026"/>
      <c r="Y29" s="1026"/>
      <c r="Z29" s="1026"/>
      <c r="AA29" s="1026">
        <v>22</v>
      </c>
      <c r="AB29" s="1026"/>
      <c r="AC29" s="1026"/>
      <c r="AD29" s="1026"/>
      <c r="AE29" s="1027"/>
      <c r="AF29" s="1022">
        <v>22</v>
      </c>
      <c r="AG29" s="1023"/>
      <c r="AH29" s="1023"/>
      <c r="AI29" s="1023"/>
      <c r="AJ29" s="1024"/>
      <c r="AK29" s="967">
        <v>68</v>
      </c>
      <c r="AL29" s="958"/>
      <c r="AM29" s="958"/>
      <c r="AN29" s="958"/>
      <c r="AO29" s="958"/>
      <c r="AP29" s="958" t="s">
        <v>487</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50</v>
      </c>
      <c r="R30" s="1026"/>
      <c r="S30" s="1026"/>
      <c r="T30" s="1026"/>
      <c r="U30" s="1026"/>
      <c r="V30" s="1026">
        <v>50</v>
      </c>
      <c r="W30" s="1026"/>
      <c r="X30" s="1026"/>
      <c r="Y30" s="1026"/>
      <c r="Z30" s="1026"/>
      <c r="AA30" s="1026">
        <v>0</v>
      </c>
      <c r="AB30" s="1026"/>
      <c r="AC30" s="1026"/>
      <c r="AD30" s="1026"/>
      <c r="AE30" s="1027"/>
      <c r="AF30" s="1022">
        <v>0</v>
      </c>
      <c r="AG30" s="1023"/>
      <c r="AH30" s="1023"/>
      <c r="AI30" s="1023"/>
      <c r="AJ30" s="1024"/>
      <c r="AK30" s="967">
        <v>15</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202</v>
      </c>
      <c r="R31" s="1026"/>
      <c r="S31" s="1026"/>
      <c r="T31" s="1026"/>
      <c r="U31" s="1026"/>
      <c r="V31" s="1026">
        <v>180</v>
      </c>
      <c r="W31" s="1026"/>
      <c r="X31" s="1026"/>
      <c r="Y31" s="1026"/>
      <c r="Z31" s="1026"/>
      <c r="AA31" s="1026">
        <v>22</v>
      </c>
      <c r="AB31" s="1026"/>
      <c r="AC31" s="1026"/>
      <c r="AD31" s="1026"/>
      <c r="AE31" s="1027"/>
      <c r="AF31" s="1022">
        <v>23</v>
      </c>
      <c r="AG31" s="1023"/>
      <c r="AH31" s="1023"/>
      <c r="AI31" s="1023"/>
      <c r="AJ31" s="1024"/>
      <c r="AK31" s="967">
        <v>112</v>
      </c>
      <c r="AL31" s="958"/>
      <c r="AM31" s="958"/>
      <c r="AN31" s="958"/>
      <c r="AO31" s="958"/>
      <c r="AP31" s="958">
        <v>585</v>
      </c>
      <c r="AQ31" s="958"/>
      <c r="AR31" s="958"/>
      <c r="AS31" s="958"/>
      <c r="AT31" s="958"/>
      <c r="AU31" s="958">
        <v>439</v>
      </c>
      <c r="AV31" s="958"/>
      <c r="AW31" s="958"/>
      <c r="AX31" s="958"/>
      <c r="AY31" s="958"/>
      <c r="AZ31" s="1028" t="s">
        <v>487</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445</v>
      </c>
      <c r="C32" s="1018"/>
      <c r="D32" s="1018"/>
      <c r="E32" s="1018"/>
      <c r="F32" s="1018"/>
      <c r="G32" s="1018"/>
      <c r="H32" s="1018"/>
      <c r="I32" s="1018"/>
      <c r="J32" s="1018"/>
      <c r="K32" s="1018"/>
      <c r="L32" s="1018"/>
      <c r="M32" s="1018"/>
      <c r="N32" s="1018"/>
      <c r="O32" s="1018"/>
      <c r="P32" s="1019"/>
      <c r="Q32" s="1025">
        <v>186</v>
      </c>
      <c r="R32" s="1026"/>
      <c r="S32" s="1026"/>
      <c r="T32" s="1026"/>
      <c r="U32" s="1026"/>
      <c r="V32" s="1026">
        <v>176</v>
      </c>
      <c r="W32" s="1026"/>
      <c r="X32" s="1026"/>
      <c r="Y32" s="1026"/>
      <c r="Z32" s="1026"/>
      <c r="AA32" s="1026">
        <v>10</v>
      </c>
      <c r="AB32" s="1026"/>
      <c r="AC32" s="1026"/>
      <c r="AD32" s="1026"/>
      <c r="AE32" s="1027"/>
      <c r="AF32" s="1022">
        <v>24</v>
      </c>
      <c r="AG32" s="1023"/>
      <c r="AH32" s="1023"/>
      <c r="AI32" s="1023"/>
      <c r="AJ32" s="1024"/>
      <c r="AK32" s="967">
        <v>129</v>
      </c>
      <c r="AL32" s="958"/>
      <c r="AM32" s="958"/>
      <c r="AN32" s="958"/>
      <c r="AO32" s="958"/>
      <c r="AP32" s="958">
        <v>515</v>
      </c>
      <c r="AQ32" s="958"/>
      <c r="AR32" s="958"/>
      <c r="AS32" s="958"/>
      <c r="AT32" s="958"/>
      <c r="AU32" s="958">
        <v>511</v>
      </c>
      <c r="AV32" s="958"/>
      <c r="AW32" s="958"/>
      <c r="AX32" s="958"/>
      <c r="AY32" s="958"/>
      <c r="AZ32" s="1028" t="s">
        <v>487</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77</v>
      </c>
      <c r="AG63" s="946"/>
      <c r="AH63" s="946"/>
      <c r="AI63" s="946"/>
      <c r="AJ63" s="1009"/>
      <c r="AK63" s="1010"/>
      <c r="AL63" s="950"/>
      <c r="AM63" s="950"/>
      <c r="AN63" s="950"/>
      <c r="AO63" s="950"/>
      <c r="AP63" s="946">
        <v>1100</v>
      </c>
      <c r="AQ63" s="946"/>
      <c r="AR63" s="946"/>
      <c r="AS63" s="946"/>
      <c r="AT63" s="946"/>
      <c r="AU63" s="946">
        <v>950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546</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487</v>
      </c>
      <c r="AL68" s="969"/>
      <c r="AM68" s="969"/>
      <c r="AN68" s="969"/>
      <c r="AO68" s="969"/>
      <c r="AP68" s="969" t="s">
        <v>487</v>
      </c>
      <c r="AQ68" s="969"/>
      <c r="AR68" s="969"/>
      <c r="AS68" s="969"/>
      <c r="AT68" s="969"/>
      <c r="AU68" s="969" t="s">
        <v>487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547</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548</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487</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549</v>
      </c>
      <c r="C71" s="962"/>
      <c r="D71" s="962"/>
      <c r="E71" s="962"/>
      <c r="F71" s="962"/>
      <c r="G71" s="962"/>
      <c r="H71" s="962"/>
      <c r="I71" s="962"/>
      <c r="J71" s="962"/>
      <c r="K71" s="962"/>
      <c r="L71" s="962"/>
      <c r="M71" s="962"/>
      <c r="N71" s="962"/>
      <c r="O71" s="962"/>
      <c r="P71" s="963"/>
      <c r="Q71" s="964">
        <v>30</v>
      </c>
      <c r="R71" s="958"/>
      <c r="S71" s="958"/>
      <c r="T71" s="958"/>
      <c r="U71" s="958"/>
      <c r="V71" s="958">
        <v>25</v>
      </c>
      <c r="W71" s="958"/>
      <c r="X71" s="958"/>
      <c r="Y71" s="958"/>
      <c r="Z71" s="958"/>
      <c r="AA71" s="958">
        <v>4</v>
      </c>
      <c r="AB71" s="958"/>
      <c r="AC71" s="958"/>
      <c r="AD71" s="958"/>
      <c r="AE71" s="958"/>
      <c r="AF71" s="958">
        <v>4</v>
      </c>
      <c r="AG71" s="958"/>
      <c r="AH71" s="958"/>
      <c r="AI71" s="958"/>
      <c r="AJ71" s="958"/>
      <c r="AK71" s="958">
        <v>8</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550</v>
      </c>
      <c r="C72" s="962"/>
      <c r="D72" s="962"/>
      <c r="E72" s="962"/>
      <c r="F72" s="962"/>
      <c r="G72" s="962"/>
      <c r="H72" s="962"/>
      <c r="I72" s="962"/>
      <c r="J72" s="962"/>
      <c r="K72" s="962"/>
      <c r="L72" s="962"/>
      <c r="M72" s="962"/>
      <c r="N72" s="962"/>
      <c r="O72" s="962"/>
      <c r="P72" s="963"/>
      <c r="Q72" s="964">
        <v>4538</v>
      </c>
      <c r="R72" s="958"/>
      <c r="S72" s="958"/>
      <c r="T72" s="958"/>
      <c r="U72" s="958"/>
      <c r="V72" s="958">
        <v>4385</v>
      </c>
      <c r="W72" s="958"/>
      <c r="X72" s="958"/>
      <c r="Y72" s="958"/>
      <c r="Z72" s="958"/>
      <c r="AA72" s="958">
        <v>153</v>
      </c>
      <c r="AB72" s="958"/>
      <c r="AC72" s="958"/>
      <c r="AD72" s="958"/>
      <c r="AE72" s="958"/>
      <c r="AF72" s="958">
        <v>153</v>
      </c>
      <c r="AG72" s="958"/>
      <c r="AH72" s="958"/>
      <c r="AI72" s="958"/>
      <c r="AJ72" s="958"/>
      <c r="AK72" s="958">
        <v>257</v>
      </c>
      <c r="AL72" s="958"/>
      <c r="AM72" s="958"/>
      <c r="AN72" s="958"/>
      <c r="AO72" s="958"/>
      <c r="AP72" s="958">
        <v>1192</v>
      </c>
      <c r="AQ72" s="958"/>
      <c r="AR72" s="958"/>
      <c r="AS72" s="958"/>
      <c r="AT72" s="958"/>
      <c r="AU72" s="958" t="s">
        <v>487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552</v>
      </c>
      <c r="C73" s="962"/>
      <c r="D73" s="962"/>
      <c r="E73" s="962"/>
      <c r="F73" s="962"/>
      <c r="G73" s="962"/>
      <c r="H73" s="962"/>
      <c r="I73" s="962"/>
      <c r="J73" s="962"/>
      <c r="K73" s="962"/>
      <c r="L73" s="962"/>
      <c r="M73" s="962"/>
      <c r="N73" s="962"/>
      <c r="O73" s="962"/>
      <c r="P73" s="963"/>
      <c r="Q73" s="964">
        <v>335</v>
      </c>
      <c r="R73" s="958"/>
      <c r="S73" s="958"/>
      <c r="T73" s="958"/>
      <c r="U73" s="958"/>
      <c r="V73" s="958">
        <v>181</v>
      </c>
      <c r="W73" s="958"/>
      <c r="X73" s="958"/>
      <c r="Y73" s="958"/>
      <c r="Z73" s="958"/>
      <c r="AA73" s="958">
        <v>154</v>
      </c>
      <c r="AB73" s="958"/>
      <c r="AC73" s="958"/>
      <c r="AD73" s="958"/>
      <c r="AE73" s="958"/>
      <c r="AF73" s="958">
        <v>154</v>
      </c>
      <c r="AG73" s="958"/>
      <c r="AH73" s="958"/>
      <c r="AI73" s="958"/>
      <c r="AJ73" s="958"/>
      <c r="AK73" s="958">
        <v>162</v>
      </c>
      <c r="AL73" s="958"/>
      <c r="AM73" s="958"/>
      <c r="AN73" s="958"/>
      <c r="AO73" s="958"/>
      <c r="AP73" s="958" t="s">
        <v>487</v>
      </c>
      <c r="AQ73" s="958"/>
      <c r="AR73" s="958"/>
      <c r="AS73" s="958"/>
      <c r="AT73" s="958"/>
      <c r="AU73" s="958" t="s">
        <v>487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551</v>
      </c>
      <c r="C74" s="962"/>
      <c r="D74" s="962"/>
      <c r="E74" s="962"/>
      <c r="F74" s="962"/>
      <c r="G74" s="962"/>
      <c r="H74" s="962"/>
      <c r="I74" s="962"/>
      <c r="J74" s="962"/>
      <c r="K74" s="962"/>
      <c r="L74" s="962"/>
      <c r="M74" s="962"/>
      <c r="N74" s="962"/>
      <c r="O74" s="962"/>
      <c r="P74" s="963"/>
      <c r="Q74" s="964">
        <v>166278</v>
      </c>
      <c r="R74" s="958"/>
      <c r="S74" s="958"/>
      <c r="T74" s="958"/>
      <c r="U74" s="958"/>
      <c r="V74" s="958">
        <v>162373</v>
      </c>
      <c r="W74" s="958"/>
      <c r="X74" s="958"/>
      <c r="Y74" s="958"/>
      <c r="Z74" s="958"/>
      <c r="AA74" s="958">
        <v>3905</v>
      </c>
      <c r="AB74" s="958"/>
      <c r="AC74" s="958"/>
      <c r="AD74" s="958"/>
      <c r="AE74" s="958"/>
      <c r="AF74" s="958">
        <v>3905</v>
      </c>
      <c r="AG74" s="958"/>
      <c r="AH74" s="958"/>
      <c r="AI74" s="958"/>
      <c r="AJ74" s="958"/>
      <c r="AK74" s="958">
        <v>1502</v>
      </c>
      <c r="AL74" s="958"/>
      <c r="AM74" s="958"/>
      <c r="AN74" s="958"/>
      <c r="AO74" s="958"/>
      <c r="AP74" s="958" t="s">
        <v>487</v>
      </c>
      <c r="AQ74" s="958"/>
      <c r="AR74" s="958"/>
      <c r="AS74" s="958"/>
      <c r="AT74" s="958"/>
      <c r="AU74" s="958" t="s">
        <v>487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4493</v>
      </c>
      <c r="AG88" s="946"/>
      <c r="AH88" s="946"/>
      <c r="AI88" s="946"/>
      <c r="AJ88" s="946"/>
      <c r="AK88" s="950"/>
      <c r="AL88" s="950"/>
      <c r="AM88" s="950"/>
      <c r="AN88" s="950"/>
      <c r="AO88" s="950"/>
      <c r="AP88" s="946">
        <v>1192</v>
      </c>
      <c r="AQ88" s="946"/>
      <c r="AR88" s="946"/>
      <c r="AS88" s="946"/>
      <c r="AT88" s="946"/>
      <c r="AU88" s="946" t="s">
        <v>555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54</v>
      </c>
      <c r="CS102" s="940"/>
      <c r="CT102" s="940"/>
      <c r="CU102" s="940"/>
      <c r="CV102" s="941"/>
      <c r="CW102" s="939">
        <v>2</v>
      </c>
      <c r="CX102" s="940"/>
      <c r="CY102" s="940"/>
      <c r="CZ102" s="940"/>
      <c r="DA102" s="941"/>
      <c r="DB102" s="939">
        <v>44</v>
      </c>
      <c r="DC102" s="940"/>
      <c r="DD102" s="940"/>
      <c r="DE102" s="940"/>
      <c r="DF102" s="941"/>
      <c r="DG102" s="939" t="s">
        <v>555</v>
      </c>
      <c r="DH102" s="940"/>
      <c r="DI102" s="940"/>
      <c r="DJ102" s="940"/>
      <c r="DK102" s="941"/>
      <c r="DL102" s="939" t="s">
        <v>555</v>
      </c>
      <c r="DM102" s="940"/>
      <c r="DN102" s="940"/>
      <c r="DO102" s="940"/>
      <c r="DP102" s="941"/>
      <c r="DQ102" s="939" t="s">
        <v>555</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556924</v>
      </c>
      <c r="AB110" s="876"/>
      <c r="AC110" s="876"/>
      <c r="AD110" s="876"/>
      <c r="AE110" s="877"/>
      <c r="AF110" s="878">
        <v>561296</v>
      </c>
      <c r="AG110" s="876"/>
      <c r="AH110" s="876"/>
      <c r="AI110" s="876"/>
      <c r="AJ110" s="877"/>
      <c r="AK110" s="878">
        <v>505461</v>
      </c>
      <c r="AL110" s="876"/>
      <c r="AM110" s="876"/>
      <c r="AN110" s="876"/>
      <c r="AO110" s="877"/>
      <c r="AP110" s="879">
        <v>25.9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4354433</v>
      </c>
      <c r="BR110" s="829"/>
      <c r="BS110" s="829"/>
      <c r="BT110" s="829"/>
      <c r="BU110" s="829"/>
      <c r="BV110" s="829">
        <v>4216647</v>
      </c>
      <c r="BW110" s="829"/>
      <c r="BX110" s="829"/>
      <c r="BY110" s="829"/>
      <c r="BZ110" s="829"/>
      <c r="CA110" s="829">
        <v>4067698</v>
      </c>
      <c r="CB110" s="829"/>
      <c r="CC110" s="829"/>
      <c r="CD110" s="829"/>
      <c r="CE110" s="829"/>
      <c r="CF110" s="853">
        <v>208.4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1269</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1069221</v>
      </c>
      <c r="BR112" s="804"/>
      <c r="BS112" s="804"/>
      <c r="BT112" s="804"/>
      <c r="BU112" s="804"/>
      <c r="BV112" s="804">
        <v>986755</v>
      </c>
      <c r="BW112" s="804"/>
      <c r="BX112" s="804"/>
      <c r="BY112" s="804"/>
      <c r="BZ112" s="804"/>
      <c r="CA112" s="804">
        <v>949848</v>
      </c>
      <c r="CB112" s="804"/>
      <c r="CC112" s="804"/>
      <c r="CD112" s="804"/>
      <c r="CE112" s="804"/>
      <c r="CF112" s="862">
        <v>48.7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110901</v>
      </c>
      <c r="AB113" s="906"/>
      <c r="AC113" s="906"/>
      <c r="AD113" s="906"/>
      <c r="AE113" s="907"/>
      <c r="AF113" s="908">
        <v>119669</v>
      </c>
      <c r="AG113" s="906"/>
      <c r="AH113" s="906"/>
      <c r="AI113" s="906"/>
      <c r="AJ113" s="907"/>
      <c r="AK113" s="908">
        <v>122888</v>
      </c>
      <c r="AL113" s="906"/>
      <c r="AM113" s="906"/>
      <c r="AN113" s="906"/>
      <c r="AO113" s="907"/>
      <c r="AP113" s="909">
        <v>6.3</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4695</v>
      </c>
      <c r="AB114" s="767"/>
      <c r="AC114" s="767"/>
      <c r="AD114" s="767"/>
      <c r="AE114" s="768"/>
      <c r="AF114" s="769">
        <v>4679</v>
      </c>
      <c r="AG114" s="767"/>
      <c r="AH114" s="767"/>
      <c r="AI114" s="767"/>
      <c r="AJ114" s="768"/>
      <c r="AK114" s="769">
        <v>3006</v>
      </c>
      <c r="AL114" s="767"/>
      <c r="AM114" s="767"/>
      <c r="AN114" s="767"/>
      <c r="AO114" s="768"/>
      <c r="AP114" s="811">
        <v>0.2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125796</v>
      </c>
      <c r="BR114" s="804"/>
      <c r="BS114" s="804"/>
      <c r="BT114" s="804"/>
      <c r="BU114" s="804"/>
      <c r="BV114" s="804">
        <v>183042</v>
      </c>
      <c r="BW114" s="804"/>
      <c r="BX114" s="804"/>
      <c r="BY114" s="804"/>
      <c r="BZ114" s="804"/>
      <c r="CA114" s="804">
        <v>166362</v>
      </c>
      <c r="CB114" s="804"/>
      <c r="CC114" s="804"/>
      <c r="CD114" s="804"/>
      <c r="CE114" s="804"/>
      <c r="CF114" s="862">
        <v>8.5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1288</v>
      </c>
      <c r="AB115" s="906"/>
      <c r="AC115" s="906"/>
      <c r="AD115" s="906"/>
      <c r="AE115" s="907"/>
      <c r="AF115" s="908">
        <v>1269</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1269</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673808</v>
      </c>
      <c r="AB117" s="890"/>
      <c r="AC117" s="890"/>
      <c r="AD117" s="890"/>
      <c r="AE117" s="891"/>
      <c r="AF117" s="892">
        <v>686913</v>
      </c>
      <c r="AG117" s="890"/>
      <c r="AH117" s="890"/>
      <c r="AI117" s="890"/>
      <c r="AJ117" s="891"/>
      <c r="AK117" s="892">
        <v>631355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5550719</v>
      </c>
      <c r="BR119" s="832"/>
      <c r="BS119" s="832"/>
      <c r="BT119" s="832"/>
      <c r="BU119" s="832"/>
      <c r="BV119" s="832">
        <v>5386444</v>
      </c>
      <c r="BW119" s="832"/>
      <c r="BX119" s="832"/>
      <c r="BY119" s="832"/>
      <c r="BZ119" s="832"/>
      <c r="CA119" s="832">
        <v>5183908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3891235</v>
      </c>
      <c r="BR120" s="829"/>
      <c r="BS120" s="829"/>
      <c r="BT120" s="829"/>
      <c r="BU120" s="829"/>
      <c r="BV120" s="829">
        <v>3885500</v>
      </c>
      <c r="BW120" s="829"/>
      <c r="BX120" s="829"/>
      <c r="BY120" s="829"/>
      <c r="BZ120" s="829"/>
      <c r="CA120" s="829">
        <v>3438801</v>
      </c>
      <c r="CB120" s="829"/>
      <c r="CC120" s="829"/>
      <c r="CD120" s="829"/>
      <c r="CE120" s="829"/>
      <c r="CF120" s="853">
        <v>176.1</v>
      </c>
      <c r="CG120" s="854"/>
      <c r="CH120" s="854"/>
      <c r="CI120" s="854"/>
      <c r="CJ120" s="854"/>
      <c r="CK120" s="855" t="s">
        <v>444</v>
      </c>
      <c r="CL120" s="839"/>
      <c r="CM120" s="839"/>
      <c r="CN120" s="839"/>
      <c r="CO120" s="840"/>
      <c r="CP120" s="859" t="s">
        <v>445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511315</v>
      </c>
      <c r="DR120" s="829"/>
      <c r="DS120" s="829"/>
      <c r="DT120" s="829"/>
      <c r="DU120" s="829"/>
      <c r="DV120" s="830">
        <v>26.2</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12000</v>
      </c>
      <c r="BR121" s="804"/>
      <c r="BS121" s="804"/>
      <c r="BT121" s="804"/>
      <c r="BU121" s="804"/>
      <c r="BV121" s="804">
        <v>10800</v>
      </c>
      <c r="BW121" s="804"/>
      <c r="BX121" s="804"/>
      <c r="BY121" s="804"/>
      <c r="BZ121" s="804"/>
      <c r="CA121" s="804">
        <v>9600</v>
      </c>
      <c r="CB121" s="804"/>
      <c r="CC121" s="804"/>
      <c r="CD121" s="804"/>
      <c r="CE121" s="804"/>
      <c r="CF121" s="862">
        <v>0.5</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438533</v>
      </c>
      <c r="DR121" s="804"/>
      <c r="DS121" s="804"/>
      <c r="DT121" s="804"/>
      <c r="DU121" s="804"/>
      <c r="DV121" s="781">
        <v>22.5</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4050076</v>
      </c>
      <c r="BR122" s="832"/>
      <c r="BS122" s="832"/>
      <c r="BT122" s="832"/>
      <c r="BU122" s="832"/>
      <c r="BV122" s="832">
        <v>4444601</v>
      </c>
      <c r="BW122" s="832"/>
      <c r="BX122" s="832"/>
      <c r="BY122" s="832"/>
      <c r="BZ122" s="832"/>
      <c r="CA122" s="832">
        <v>3704080</v>
      </c>
      <c r="CB122" s="832"/>
      <c r="CC122" s="832"/>
      <c r="CD122" s="832"/>
      <c r="CE122" s="832"/>
      <c r="CF122" s="833">
        <v>189.7</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1288</v>
      </c>
      <c r="AB123" s="767"/>
      <c r="AC123" s="767"/>
      <c r="AD123" s="767"/>
      <c r="AE123" s="768"/>
      <c r="AF123" s="769">
        <v>1269</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7953311</v>
      </c>
      <c r="BR123" s="820"/>
      <c r="BS123" s="820"/>
      <c r="BT123" s="820"/>
      <c r="BU123" s="820"/>
      <c r="BV123" s="820">
        <v>8340901</v>
      </c>
      <c r="BW123" s="820"/>
      <c r="BX123" s="820"/>
      <c r="BY123" s="820"/>
      <c r="BZ123" s="820"/>
      <c r="CA123" s="820">
        <v>7152481</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1069221</v>
      </c>
      <c r="DH124" s="751"/>
      <c r="DI124" s="751"/>
      <c r="DJ124" s="751"/>
      <c r="DK124" s="752"/>
      <c r="DL124" s="753">
        <v>986755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1200</v>
      </c>
      <c r="AB128" s="788"/>
      <c r="AC128" s="788"/>
      <c r="AD128" s="788"/>
      <c r="AE128" s="789"/>
      <c r="AF128" s="790">
        <v>1200</v>
      </c>
      <c r="AG128" s="788"/>
      <c r="AH128" s="788"/>
      <c r="AI128" s="788"/>
      <c r="AJ128" s="789"/>
      <c r="AK128" s="790">
        <v>1200</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2412028</v>
      </c>
      <c r="AB129" s="767"/>
      <c r="AC129" s="767"/>
      <c r="AD129" s="767"/>
      <c r="AE129" s="768"/>
      <c r="AF129" s="769">
        <v>2391012</v>
      </c>
      <c r="AG129" s="767"/>
      <c r="AH129" s="767"/>
      <c r="AI129" s="767"/>
      <c r="AJ129" s="768"/>
      <c r="AK129" s="769">
        <v>2390860</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472784</v>
      </c>
      <c r="AB130" s="767"/>
      <c r="AC130" s="767"/>
      <c r="AD130" s="767"/>
      <c r="AE130" s="768"/>
      <c r="AF130" s="769">
        <v>465270</v>
      </c>
      <c r="AG130" s="767"/>
      <c r="AH130" s="767"/>
      <c r="AI130" s="767"/>
      <c r="AJ130" s="768"/>
      <c r="AK130" s="769">
        <v>438537</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10.5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1939244</v>
      </c>
      <c r="AB131" s="751"/>
      <c r="AC131" s="751"/>
      <c r="AD131" s="751"/>
      <c r="AE131" s="752"/>
      <c r="AF131" s="753">
        <v>1925742</v>
      </c>
      <c r="AG131" s="751"/>
      <c r="AH131" s="751"/>
      <c r="AI131" s="751"/>
      <c r="AJ131" s="752"/>
      <c r="AK131" s="753">
        <v>1952323</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10.304221650000001</v>
      </c>
      <c r="AB132" s="732"/>
      <c r="AC132" s="732"/>
      <c r="AD132" s="732"/>
      <c r="AE132" s="733"/>
      <c r="AF132" s="734">
        <v>11.447172050000001</v>
      </c>
      <c r="AG132" s="732"/>
      <c r="AH132" s="732"/>
      <c r="AI132" s="732"/>
      <c r="AJ132" s="733"/>
      <c r="AK132" s="734">
        <v>9.8148718220000006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8.9</v>
      </c>
      <c r="AB133" s="711"/>
      <c r="AC133" s="711"/>
      <c r="AD133" s="711"/>
      <c r="AE133" s="712"/>
      <c r="AF133" s="710">
        <v>10</v>
      </c>
      <c r="AG133" s="711"/>
      <c r="AH133" s="711"/>
      <c r="AI133" s="711"/>
      <c r="AJ133" s="712"/>
      <c r="AK133" s="710">
        <v>10.5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w+GH3RGyCCxyobonZB7tutaeC1oDzXBk9CWlQjwQHo/NleHTFO1psFBhcHlggsNFPi8ukDUh2HrCqwtCqDbLw==" saltValue="SmT5RcrFCoROxZlbbY7a3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75:P75"/>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FSadIeS5NpySUi/25PysUNBuHKUFiUNZ6zmQVYuEm1qlOoVprHLmnnmTl33LYE+AQnLocjWLyOEDtNh7L99vA==" saltValue="F552sjqMlSlMT5Ze5BHG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jYZiRx8rhu58rJFV6yGD4CCLe1o1A3ryaSBv96gGSJY/CYNU1oiMlqkfLsNSpuw0dYy07r/YC6etouurSI2Aw==" saltValue="ygI5yRaC5hvCBE1Nw9+/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912800</v>
      </c>
      <c r="AP9" s="262">
        <v>330725</v>
      </c>
      <c r="AQ9" s="263">
        <v>263788</v>
      </c>
      <c r="AR9" s="264">
        <v>25.4</v>
      </c>
    </row>
    <row r="10" spans="1:46" ht="13.5" customHeight="1" x14ac:dyDescent="0.15">
      <c r="A10" s="247"/>
      <c r="AK10" s="1117" t="s">
        <v>484</v>
      </c>
      <c r="AL10" s="1118"/>
      <c r="AM10" s="1118"/>
      <c r="AN10" s="1119"/>
      <c r="AO10" s="265">
        <v>50594</v>
      </c>
      <c r="AP10" s="265">
        <v>18331</v>
      </c>
      <c r="AQ10" s="266">
        <v>39680</v>
      </c>
      <c r="AR10" s="267">
        <v>-53.8</v>
      </c>
    </row>
    <row r="11" spans="1:46" ht="13.5" customHeight="1" x14ac:dyDescent="0.15">
      <c r="A11" s="247"/>
      <c r="AK11" s="1117" t="s">
        <v>485</v>
      </c>
      <c r="AL11" s="1118"/>
      <c r="AM11" s="1118"/>
      <c r="AN11" s="1119"/>
      <c r="AO11" s="265">
        <v>20547</v>
      </c>
      <c r="AP11" s="265">
        <v>7445</v>
      </c>
      <c r="AQ11" s="266">
        <v>4557</v>
      </c>
      <c r="AR11" s="267">
        <v>63.4</v>
      </c>
    </row>
    <row r="12" spans="1:46" ht="13.5" customHeight="1" x14ac:dyDescent="0.15">
      <c r="A12" s="247"/>
      <c r="AK12" s="1117" t="s">
        <v>486</v>
      </c>
      <c r="AL12" s="1118"/>
      <c r="AM12" s="1118"/>
      <c r="AN12" s="1119"/>
      <c r="AO12" s="265" t="s">
        <v>487</v>
      </c>
      <c r="AP12" s="265" t="s">
        <v>487</v>
      </c>
      <c r="AQ12" s="266" t="s">
        <v>487</v>
      </c>
      <c r="AR12" s="267" t="s">
        <v>487</v>
      </c>
    </row>
    <row r="13" spans="1:46" ht="13.5" customHeight="1" x14ac:dyDescent="0.15">
      <c r="A13" s="247"/>
      <c r="AK13" s="1117" t="s">
        <v>488</v>
      </c>
      <c r="AL13" s="1118"/>
      <c r="AM13" s="1118"/>
      <c r="AN13" s="1119"/>
      <c r="AO13" s="265">
        <v>25266</v>
      </c>
      <c r="AP13" s="265">
        <v>9154</v>
      </c>
      <c r="AQ13" s="266">
        <v>12917</v>
      </c>
      <c r="AR13" s="267">
        <v>-29.1</v>
      </c>
    </row>
    <row r="14" spans="1:46" ht="13.5" customHeight="1" x14ac:dyDescent="0.15">
      <c r="A14" s="247"/>
      <c r="AK14" s="1117" t="s">
        <v>489</v>
      </c>
      <c r="AL14" s="1118"/>
      <c r="AM14" s="1118"/>
      <c r="AN14" s="1119"/>
      <c r="AO14" s="265">
        <v>26183</v>
      </c>
      <c r="AP14" s="265">
        <v>9487</v>
      </c>
      <c r="AQ14" s="266">
        <v>4746</v>
      </c>
      <c r="AR14" s="267">
        <v>99.9</v>
      </c>
    </row>
    <row r="15" spans="1:46" ht="13.5" customHeight="1" x14ac:dyDescent="0.15">
      <c r="A15" s="247"/>
      <c r="AK15" s="1120" t="s">
        <v>490</v>
      </c>
      <c r="AL15" s="1121"/>
      <c r="AM15" s="1121"/>
      <c r="AN15" s="1122"/>
      <c r="AO15" s="265">
        <v>-50444</v>
      </c>
      <c r="AP15" s="265">
        <v>-18277</v>
      </c>
      <c r="AQ15" s="266">
        <v>-12765</v>
      </c>
      <c r="AR15" s="267">
        <v>43.2</v>
      </c>
    </row>
    <row r="16" spans="1:46" x14ac:dyDescent="0.15">
      <c r="A16" s="247"/>
      <c r="AK16" s="1120" t="s">
        <v>177</v>
      </c>
      <c r="AL16" s="1121"/>
      <c r="AM16" s="1121"/>
      <c r="AN16" s="1122"/>
      <c r="AO16" s="265">
        <v>984946</v>
      </c>
      <c r="AP16" s="265">
        <v>356864</v>
      </c>
      <c r="AQ16" s="266">
        <v>312922</v>
      </c>
      <c r="AR16" s="267">
        <v>14</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30.43</v>
      </c>
      <c r="AP21" s="278">
        <v>24.75</v>
      </c>
      <c r="AQ21" s="279">
        <v>5.68</v>
      </c>
      <c r="AS21" s="280"/>
      <c r="AT21" s="276"/>
    </row>
    <row r="22" spans="1:46" s="248" customFormat="1" x14ac:dyDescent="0.15">
      <c r="A22" s="276"/>
      <c r="AK22" s="1123" t="s">
        <v>496</v>
      </c>
      <c r="AL22" s="1124"/>
      <c r="AM22" s="1124"/>
      <c r="AN22" s="1125"/>
      <c r="AO22" s="281">
        <v>99.9</v>
      </c>
      <c r="AP22" s="282">
        <v>95.6</v>
      </c>
      <c r="AQ22" s="283">
        <v>4.3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505461</v>
      </c>
      <c r="AP32" s="291">
        <v>183138</v>
      </c>
      <c r="AQ32" s="292">
        <v>170896</v>
      </c>
      <c r="AR32" s="293">
        <v>7.2</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5</v>
      </c>
      <c r="AR34" s="293" t="s">
        <v>487</v>
      </c>
    </row>
    <row r="35" spans="1:46" ht="27" customHeight="1" x14ac:dyDescent="0.15">
      <c r="A35" s="247"/>
      <c r="AK35" s="1107" t="s">
        <v>503</v>
      </c>
      <c r="AL35" s="1108"/>
      <c r="AM35" s="1108"/>
      <c r="AN35" s="1109"/>
      <c r="AO35" s="291">
        <v>122888</v>
      </c>
      <c r="AP35" s="291">
        <v>44525</v>
      </c>
      <c r="AQ35" s="292">
        <v>33138</v>
      </c>
      <c r="AR35" s="293">
        <v>34.4</v>
      </c>
    </row>
    <row r="36" spans="1:46" ht="27" customHeight="1" x14ac:dyDescent="0.15">
      <c r="A36" s="247"/>
      <c r="AK36" s="1107" t="s">
        <v>504</v>
      </c>
      <c r="AL36" s="1108"/>
      <c r="AM36" s="1108"/>
      <c r="AN36" s="1109"/>
      <c r="AO36" s="291">
        <v>3006</v>
      </c>
      <c r="AP36" s="291">
        <v>1089</v>
      </c>
      <c r="AQ36" s="292">
        <v>2943</v>
      </c>
      <c r="AR36" s="293">
        <v>-63</v>
      </c>
    </row>
    <row r="37" spans="1:46" ht="13.5" customHeight="1" x14ac:dyDescent="0.15">
      <c r="A37" s="247"/>
      <c r="AK37" s="1107" t="s">
        <v>505</v>
      </c>
      <c r="AL37" s="1108"/>
      <c r="AM37" s="1108"/>
      <c r="AN37" s="1109"/>
      <c r="AO37" s="291" t="s">
        <v>487</v>
      </c>
      <c r="AP37" s="291" t="s">
        <v>487</v>
      </c>
      <c r="AQ37" s="292">
        <v>1487</v>
      </c>
      <c r="AR37" s="293" t="s">
        <v>487</v>
      </c>
    </row>
    <row r="38" spans="1:46" ht="27" customHeight="1" x14ac:dyDescent="0.15">
      <c r="A38" s="247"/>
      <c r="AK38" s="1110" t="s">
        <v>506</v>
      </c>
      <c r="AL38" s="1111"/>
      <c r="AM38" s="1111"/>
      <c r="AN38" s="1112"/>
      <c r="AO38" s="294" t="s">
        <v>487</v>
      </c>
      <c r="AP38" s="294" t="s">
        <v>487</v>
      </c>
      <c r="AQ38" s="295">
        <v>60</v>
      </c>
      <c r="AR38" s="283" t="s">
        <v>487</v>
      </c>
      <c r="AS38" s="290"/>
    </row>
    <row r="39" spans="1:46" x14ac:dyDescent="0.15">
      <c r="A39" s="247"/>
      <c r="AK39" s="1110" t="s">
        <v>507</v>
      </c>
      <c r="AL39" s="1111"/>
      <c r="AM39" s="1111"/>
      <c r="AN39" s="1112"/>
      <c r="AO39" s="291">
        <v>-1200</v>
      </c>
      <c r="AP39" s="291">
        <v>-435</v>
      </c>
      <c r="AQ39" s="292">
        <v>-8408</v>
      </c>
      <c r="AR39" s="293">
        <v>-94.8</v>
      </c>
      <c r="AS39" s="290"/>
    </row>
    <row r="40" spans="1:46" ht="27" customHeight="1" x14ac:dyDescent="0.15">
      <c r="A40" s="247"/>
      <c r="AK40" s="1107" t="s">
        <v>508</v>
      </c>
      <c r="AL40" s="1108"/>
      <c r="AM40" s="1108"/>
      <c r="AN40" s="1109"/>
      <c r="AO40" s="291">
        <v>-438537</v>
      </c>
      <c r="AP40" s="291">
        <v>-158890</v>
      </c>
      <c r="AQ40" s="292">
        <v>-141122</v>
      </c>
      <c r="AR40" s="293">
        <v>12.6</v>
      </c>
      <c r="AS40" s="290"/>
    </row>
    <row r="41" spans="1:46" x14ac:dyDescent="0.15">
      <c r="A41" s="247"/>
      <c r="AK41" s="1113" t="s">
        <v>287</v>
      </c>
      <c r="AL41" s="1114"/>
      <c r="AM41" s="1114"/>
      <c r="AN41" s="1115"/>
      <c r="AO41" s="291">
        <v>191618</v>
      </c>
      <c r="AP41" s="291">
        <v>69427</v>
      </c>
      <c r="AQ41" s="292">
        <v>59000</v>
      </c>
      <c r="AR41" s="293">
        <v>17.7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543651</v>
      </c>
      <c r="AN51" s="313">
        <v>174976</v>
      </c>
      <c r="AO51" s="314">
        <v>-16.100000000000001</v>
      </c>
      <c r="AP51" s="315">
        <v>301035</v>
      </c>
      <c r="AQ51" s="316">
        <v>12.2</v>
      </c>
      <c r="AR51" s="317">
        <v>-28.3</v>
      </c>
    </row>
    <row r="52" spans="1:44" x14ac:dyDescent="0.15">
      <c r="A52" s="247"/>
      <c r="AK52" s="318"/>
      <c r="AL52" s="319" t="s">
        <v>518</v>
      </c>
      <c r="AM52" s="320">
        <v>236665</v>
      </c>
      <c r="AN52" s="321">
        <v>76172</v>
      </c>
      <c r="AO52" s="322">
        <v>-43.9</v>
      </c>
      <c r="AP52" s="323">
        <v>154376</v>
      </c>
      <c r="AQ52" s="324">
        <v>29.1</v>
      </c>
      <c r="AR52" s="325">
        <v>-73</v>
      </c>
    </row>
    <row r="53" spans="1:44" x14ac:dyDescent="0.15">
      <c r="A53" s="247"/>
      <c r="AK53" s="303" t="s">
        <v>519</v>
      </c>
      <c r="AL53" s="304"/>
      <c r="AM53" s="312">
        <v>747875</v>
      </c>
      <c r="AN53" s="313">
        <v>246823</v>
      </c>
      <c r="AO53" s="314">
        <v>41.1</v>
      </c>
      <c r="AP53" s="315">
        <v>277467</v>
      </c>
      <c r="AQ53" s="316">
        <v>-7.8</v>
      </c>
      <c r="AR53" s="317">
        <v>48.9</v>
      </c>
    </row>
    <row r="54" spans="1:44" x14ac:dyDescent="0.15">
      <c r="A54" s="247"/>
      <c r="AK54" s="318"/>
      <c r="AL54" s="319" t="s">
        <v>518</v>
      </c>
      <c r="AM54" s="320">
        <v>303363</v>
      </c>
      <c r="AN54" s="321">
        <v>100120</v>
      </c>
      <c r="AO54" s="322">
        <v>31.4</v>
      </c>
      <c r="AP54" s="323">
        <v>128378</v>
      </c>
      <c r="AQ54" s="324">
        <v>-16.8</v>
      </c>
      <c r="AR54" s="325">
        <v>48.2</v>
      </c>
    </row>
    <row r="55" spans="1:44" x14ac:dyDescent="0.15">
      <c r="A55" s="247"/>
      <c r="AK55" s="303" t="s">
        <v>520</v>
      </c>
      <c r="AL55" s="304"/>
      <c r="AM55" s="312">
        <v>478950</v>
      </c>
      <c r="AN55" s="313">
        <v>162964</v>
      </c>
      <c r="AO55" s="314">
        <v>-34</v>
      </c>
      <c r="AP55" s="315">
        <v>282256</v>
      </c>
      <c r="AQ55" s="316">
        <v>1.7</v>
      </c>
      <c r="AR55" s="317">
        <v>-35.700000000000003</v>
      </c>
    </row>
    <row r="56" spans="1:44" x14ac:dyDescent="0.15">
      <c r="A56" s="247"/>
      <c r="AK56" s="318"/>
      <c r="AL56" s="319" t="s">
        <v>518</v>
      </c>
      <c r="AM56" s="320">
        <v>319721</v>
      </c>
      <c r="AN56" s="321">
        <v>108786</v>
      </c>
      <c r="AO56" s="322">
        <v>8.6999999999999993</v>
      </c>
      <c r="AP56" s="323">
        <v>145453</v>
      </c>
      <c r="AQ56" s="324">
        <v>13.3</v>
      </c>
      <c r="AR56" s="325">
        <v>-4.5999999999999996</v>
      </c>
    </row>
    <row r="57" spans="1:44" x14ac:dyDescent="0.15">
      <c r="A57" s="247"/>
      <c r="AK57" s="303" t="s">
        <v>521</v>
      </c>
      <c r="AL57" s="304"/>
      <c r="AM57" s="312">
        <v>612105</v>
      </c>
      <c r="AN57" s="313">
        <v>216292</v>
      </c>
      <c r="AO57" s="314">
        <v>32.700000000000003</v>
      </c>
      <c r="AP57" s="315">
        <v>295341</v>
      </c>
      <c r="AQ57" s="316">
        <v>4.5999999999999996</v>
      </c>
      <c r="AR57" s="317">
        <v>28.1</v>
      </c>
    </row>
    <row r="58" spans="1:44" x14ac:dyDescent="0.15">
      <c r="A58" s="247"/>
      <c r="AK58" s="318"/>
      <c r="AL58" s="319" t="s">
        <v>518</v>
      </c>
      <c r="AM58" s="320">
        <v>463456</v>
      </c>
      <c r="AN58" s="321">
        <v>163765</v>
      </c>
      <c r="AO58" s="322">
        <v>50.5</v>
      </c>
      <c r="AP58" s="323">
        <v>137402</v>
      </c>
      <c r="AQ58" s="324">
        <v>-5.5</v>
      </c>
      <c r="AR58" s="325">
        <v>56</v>
      </c>
    </row>
    <row r="59" spans="1:44" x14ac:dyDescent="0.15">
      <c r="A59" s="247"/>
      <c r="AK59" s="303" t="s">
        <v>522</v>
      </c>
      <c r="AL59" s="304"/>
      <c r="AM59" s="312">
        <v>740381</v>
      </c>
      <c r="AN59" s="313">
        <v>268254</v>
      </c>
      <c r="AO59" s="314">
        <v>24</v>
      </c>
      <c r="AP59" s="315">
        <v>292845</v>
      </c>
      <c r="AQ59" s="316">
        <v>-0.8</v>
      </c>
      <c r="AR59" s="317">
        <v>24.8</v>
      </c>
    </row>
    <row r="60" spans="1:44" x14ac:dyDescent="0.15">
      <c r="A60" s="247"/>
      <c r="AK60" s="318"/>
      <c r="AL60" s="319" t="s">
        <v>518</v>
      </c>
      <c r="AM60" s="320">
        <v>530779</v>
      </c>
      <c r="AN60" s="321">
        <v>192311</v>
      </c>
      <c r="AO60" s="322">
        <v>17.399999999999999</v>
      </c>
      <c r="AP60" s="323">
        <v>143187</v>
      </c>
      <c r="AQ60" s="324">
        <v>4.2</v>
      </c>
      <c r="AR60" s="325">
        <v>13.2</v>
      </c>
    </row>
    <row r="61" spans="1:44" x14ac:dyDescent="0.15">
      <c r="A61" s="247"/>
      <c r="AK61" s="303" t="s">
        <v>523</v>
      </c>
      <c r="AL61" s="326"/>
      <c r="AM61" s="312">
        <v>624592</v>
      </c>
      <c r="AN61" s="313">
        <v>213862</v>
      </c>
      <c r="AO61" s="314">
        <v>9.5</v>
      </c>
      <c r="AP61" s="315">
        <v>289789</v>
      </c>
      <c r="AQ61" s="327">
        <v>2</v>
      </c>
      <c r="AR61" s="317">
        <v>7.5</v>
      </c>
    </row>
    <row r="62" spans="1:44" x14ac:dyDescent="0.15">
      <c r="A62" s="247"/>
      <c r="AK62" s="318"/>
      <c r="AL62" s="319" t="s">
        <v>518</v>
      </c>
      <c r="AM62" s="320">
        <v>370797</v>
      </c>
      <c r="AN62" s="321">
        <v>128231</v>
      </c>
      <c r="AO62" s="322">
        <v>12.8</v>
      </c>
      <c r="AP62" s="323">
        <v>141759</v>
      </c>
      <c r="AQ62" s="324">
        <v>4.9000000000000004</v>
      </c>
      <c r="AR62" s="325">
        <v>7.9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JWpEo40ZkIFxeEIR4zJFiSaBhiG5LZJ29pavqSGG7CW5HtaMiUoYkXyjsJIsTKAb9DBlq9xEIqj1JVz/yE7g==" saltValue="4bdJL1vEQvfUp7jgDX1r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xtdmu7eFXA16jaAbjwPKXunZ/PjY4RhLbeJVR10bBkyanTNetab3iVnNcc+fUmZRRlDYbRVUgeBNaxq7bi+kXQ==" saltValue="Pla0wkVJ+EGubXEnI+ca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d/oxZyTyz8fj0NP6JDFintgmHHc28qSRfHkiVNkfVlGaKNnkbX9X/mSIM0umRgaA9zr5hCGo9LrQwNFkmZY/ww==" saltValue="SWy3L1qp4u4UZG666sSM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38.28</v>
      </c>
      <c r="G47" s="12">
        <v>36.92</v>
      </c>
      <c r="H47" s="12">
        <v>39.909999999999997</v>
      </c>
      <c r="I47" s="12">
        <v>41.48</v>
      </c>
      <c r="J47" s="13">
        <v>36.42</v>
      </c>
    </row>
    <row r="48" spans="2:10" ht="57.75" customHeight="1" x14ac:dyDescent="0.15">
      <c r="B48" s="14"/>
      <c r="C48" s="1128" t="s">
        <v>4</v>
      </c>
      <c r="D48" s="1128"/>
      <c r="E48" s="1129"/>
      <c r="F48" s="15">
        <v>2.94</v>
      </c>
      <c r="G48" s="16">
        <v>4.24</v>
      </c>
      <c r="H48" s="16">
        <v>2.44</v>
      </c>
      <c r="I48" s="16">
        <v>2.71</v>
      </c>
      <c r="J48" s="17">
        <v>1.96</v>
      </c>
    </row>
    <row r="49" spans="2:10" ht="57.75" customHeight="1" thickBot="1" x14ac:dyDescent="0.2">
      <c r="B49" s="18"/>
      <c r="C49" s="1130" t="s">
        <v>5</v>
      </c>
      <c r="D49" s="1130"/>
      <c r="E49" s="1131"/>
      <c r="F49" s="19">
        <v>2.21</v>
      </c>
      <c r="G49" s="20">
        <v>3.16</v>
      </c>
      <c r="H49" s="20">
        <v>0.26</v>
      </c>
      <c r="I49" s="20">
        <v>1.46</v>
      </c>
      <c r="J49" s="21" t="s">
        <v>530</v>
      </c>
    </row>
    <row r="50" spans="2:10" x14ac:dyDescent="0.15"/>
  </sheetData>
  <sheetProtection algorithmName="SHA-512" hashValue="NpBhkjz637zKGRu92/oKXQHyKPGo4tf7QSsZ/SfZQBwvhS82sT9GWkDOqn/uialcD5NWrGbbm+FCAFk+IHT/Bg==" saltValue="XKjw5lPqLOmZbEeml5wu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2026-03-16T04:55:44Z</cp:lastPrinted>
  <dcterms:created xsi:type="dcterms:W3CDTF">2026-02-23T04:50:12Z</dcterms:created>
  <dcterms:modified xsi:type="dcterms:W3CDTF">2026-03-17T04:25:21Z</dcterms:modified>
  <cp:category/>
</cp:coreProperties>
</file>