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inas01\shichoson\06 財政係\40決算統計\05財政状況資料集\R6財政状況資料集\03_市町村→県\"/>
    </mc:Choice>
  </mc:AlternateContent>
  <xr:revisionPtr revIDLastSave="0" documentId="13_ncr:1_{E9E5B44B-A79F-4A1D-BE4C-137D022D383C}" xr6:coauthVersionLast="47" xr6:coauthVersionMax="47" xr10:uidLastSave="{00000000-0000-0000-0000-000000000000}"/>
  <bookViews>
    <workbookView xWindow="-120" yWindow="-120" windowWidth="29040" windowHeight="15720" tabRatio="85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AM36" i="10" s="1"/>
  <c r="BE34" i="10" l="1"/>
  <c r="BW34" i="10" s="1"/>
  <c r="BW35" i="10" s="1"/>
  <c r="BW36" i="10" s="1"/>
  <c r="BW37" i="10" s="1"/>
  <c r="BW38" i="10" s="1"/>
  <c r="BW39" i="10" s="1"/>
  <c r="BW40" i="10" s="1"/>
  <c r="BW41" i="10" s="1"/>
  <c r="BW42" i="10" s="1"/>
</calcChain>
</file>

<file path=xl/sharedStrings.xml><?xml version="1.0" encoding="utf-8"?>
<sst xmlns="http://schemas.openxmlformats.org/spreadsheetml/2006/main" count="1089" uniqueCount="562">
  <si>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</si>
  <si>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</si>
  <si>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</si>
  <si>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</si>
  <si>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</si>
  <si>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</si>
  <si>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</si>
  <si>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</si>
  <si>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</si>
  <si>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</si>
  <si>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</si>
  <si>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</si>
  <si>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</si>
  <si>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</si>
  <si>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</si>
  <si>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</si>
  <si>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</si>
  <si>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</si>
  <si>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</si>
  <si>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</si>
  <si>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</si>
  <si>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</si>
  <si>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</si>
  <si>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</si>
  <si>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</si>
  <si>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</si>
  <si>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</si>
  <si>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</si>
  <si>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</si>
  <si>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</si>
  <si>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</si>
  <si>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</si>
  <si>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</si>
  <si>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</si>
  <si>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</si>
  <si>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</si>
  <si>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</si>
  <si>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</si>
  <si>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</si>
  <si>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</si>
  <si>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</si>
  <si>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</si>
  <si>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</si>
  <si>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</si>
  <si>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</si>
  <si>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</si>
  <si>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</si>
  <si>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</si>
  <si>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</si>
  <si>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</si>
  <si>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</si>
  <si>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</si>
  <si>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</si>
  <si>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</si>
  <si>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</si>
  <si>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</si>
  <si>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</si>
  <si>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</si>
  <si>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</si>
  <si>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</si>
  <si>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</si>
  <si>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</si>
  <si>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</si>
  <si>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</si>
  <si>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</si>
  <si>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</si>
  <si>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</si>
  <si>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</si>
  <si>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</si>
  <si>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</si>
  <si>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</si>
  <si>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</si>
  <si>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</si>
  <si>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</si>
  <si>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</si>
  <si>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</si>
  <si>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</si>
  <si>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</si>
  <si>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</si>
  <si>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</si>
  <si>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</si>
  <si>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</si>
  <si>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</si>
  <si>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</si>
  <si>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</si>
  <si>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</si>
  <si>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</si>
  <si>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</si>
  <si>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</si>
  <si>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</si>
  <si>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</si>
  <si>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</si>
  <si>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</si>
  <si>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</si>
  <si>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真室川町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</si>
  <si>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</si>
  <si>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</si>
  <si>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</si>
  <si>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</si>
  <si>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</si>
  <si>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</si>
  <si>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</si>
  <si>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</si>
  <si>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</si>
  <si>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</si>
  <si>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</si>
  <si>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</si>
  <si>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</si>
  <si>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</si>
  <si>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</si>
  <si>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</si>
  <si>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</si>
  <si>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</si>
  <si>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</si>
  <si>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</si>
  <si>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</si>
  <si>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</si>
  <si>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</si>
  <si>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</si>
  <si>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</si>
  <si>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</si>
  <si>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</si>
  <si>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</si>
  <si>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</si>
  <si>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</si>
  <si>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</si>
  <si>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</si>
  <si>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</si>
  <si>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</si>
  <si>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</si>
  <si>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</si>
  <si>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</si>
  <si>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</si>
  <si>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</si>
  <si>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</si>
  <si>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</si>
  <si>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</si>
  <si>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</si>
  <si>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</si>
  <si>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</si>
  <si>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</si>
  <si>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</si>
  <si>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</si>
  <si>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</si>
  <si>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</si>
  <si>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</si>
  <si>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</si>
  <si>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</si>
  <si>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</si>
  <si>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</si>
  <si>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</si>
  <si>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</si>
  <si>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</si>
  <si>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</si>
  <si>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</si>
  <si>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</si>
  <si>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</si>
  <si>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</si>
  <si>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</si>
  <si>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</si>
  <si>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</si>
  <si>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</si>
  <si>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</si>
  <si>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</si>
  <si>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</si>
  <si>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</si>
  <si>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</si>
  <si>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</si>
  <si>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</si>
  <si>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</si>
  <si>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</si>
  <si>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</si>
  <si>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</si>
  <si>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</si>
  <si>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</si>
  <si>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</si>
  <si>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</si>
  <si>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</si>
  <si>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</si>
  <si>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</si>
  <si>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</si>
  <si>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</si>
  <si>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</si>
  <si>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</si>
  <si>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</si>
  <si>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</si>
  <si>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</si>
  <si>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</si>
  <si>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</si>
  <si>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</si>
  <si>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</si>
  <si>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</si>
  <si>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</si>
  <si>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</si>
  <si>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</si>
  <si>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</si>
  <si>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</si>
  <si>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</si>
  <si>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</si>
  <si>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</si>
  <si>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</si>
  <si>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</si>
  <si>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</si>
  <si>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山形県真室川町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</si>
  <si>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</si>
  <si>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</si>
  <si>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</si>
  <si>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</si>
  <si>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</si>
  <si>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</si>
  <si>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</si>
  <si>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</si>
  <si>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</si>
  <si>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</si>
  <si>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</si>
  <si>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</si>
  <si>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</si>
  <si>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</si>
  <si>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</si>
  <si>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</si>
  <si>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</si>
  <si>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</si>
  <si>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</si>
  <si>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</si>
  <si>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</si>
  <si>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</si>
  <si>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</si>
  <si>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</si>
  <si>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</si>
  <si>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</si>
  <si>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</si>
  <si>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</si>
  <si>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</si>
  <si>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</si>
  <si>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</si>
  <si>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</si>
  <si>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</si>
  <si>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</si>
  <si>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</si>
  <si>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</si>
  <si>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</si>
  <si>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</si>
  <si>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</si>
  <si>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</si>
  <si>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</si>
  <si>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</si>
  <si>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</si>
  <si>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</si>
  <si>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</si>
  <si>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</si>
  <si>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</si>
  <si>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</si>
  <si>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</si>
  <si>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</si>
  <si>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</si>
  <si>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</si>
  <si>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</si>
  <si>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</si>
  <si>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</si>
  <si>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</si>
  <si>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</si>
  <si>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</si>
  <si>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</si>
  <si>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</si>
  <si>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</si>
  <si>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</si>
  <si>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</si>
  <si>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</si>
  <si>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</si>
  <si>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</si>
  <si>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</si>
  <si>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</si>
  <si>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</si>
  <si>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</si>
  <si>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</si>
  <si>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</si>
  <si>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</si>
  <si>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</si>
  <si>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</si>
  <si>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</si>
  <si>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</si>
  <si>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</si>
  <si>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</si>
  <si>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</si>
  <si>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</si>
  <si>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</si>
  <si>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</si>
  <si>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</si>
  <si>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</si>
  <si>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</si>
  <si>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</si>
  <si>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</si>
  <si>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</si>
  <si>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</si>
  <si>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</si>
  <si>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</si>
  <si>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</si>
  <si>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</si>
  <si>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</si>
  <si>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</si>
  <si>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</si>
  <si>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</si>
  <si>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</si>
  <si>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</si>
  <si>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</si>
  <si>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</si>
  <si>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</si>
  <si>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</si>
  <si>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</si>
  <si>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</si>
  <si>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</si>
  <si>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</si>
  <si>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</si>
  <si>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</si>
  <si>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</si>
  <si>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</si>
  <si>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</si>
  <si>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</si>
  <si>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</si>
  <si>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</si>
  <si>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</si>
  <si>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</si>
  <si>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</si>
  <si>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</si>
  <si>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</si>
  <si>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</si>
  <si>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</si>
  <si>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</si>
  <si>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</si>
  <si>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</si>
  <si>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</si>
  <si>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</si>
  <si>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</si>
  <si>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</si>
  <si>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</si>
  <si>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</si>
  <si>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</si>
  <si>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</si>
  <si>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</si>
  <si>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</si>
  <si>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</si>
  <si>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</si>
  <si>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</si>
  <si>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</si>
  <si>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</si>
  <si>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</si>
  <si>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</si>
  <si>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</si>
  <si>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</si>
  <si>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</si>
  <si>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</si>
  <si>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</si>
  <si>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</si>
  <si>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</si>
  <si>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山形県真室川町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</si>
  <si>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</si>
  <si>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</si>
  <si>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</si>
  <si>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</si>
  <si>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</si>
  <si>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</si>
  <si>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</si>
  <si>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</si>
  <si>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</si>
  <si>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</si>
  <si>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</si>
  <si>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</si>
  <si>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</si>
  <si>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</si>
  <si>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</si>
  <si>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</si>
  <si>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</si>
  <si>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</si>
  <si>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</si>
  <si>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</si>
  <si>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</si>
  <si>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</si>
  <si>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</si>
  <si>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</si>
  <si>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</si>
  <si>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</si>
  <si>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</si>
  <si>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</si>
  <si>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</si>
  <si>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</si>
  <si>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</si>
  <si>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</si>
  <si>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</si>
  <si>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</si>
  <si>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</si>
  <si>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</si>
  <si>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真室川町水道事業特別会計</t>
    <phoneticPr fontId="5"/>
  </si>
  <si>
    <t>法適用企業</t>
    <phoneticPr fontId="5"/>
  </si>
  <si>
    <t>病院事業会計</t>
    <phoneticPr fontId="5"/>
  </si>
  <si>
    <t>真室川町公共下水道事業特別会計</t>
    <phoneticPr fontId="5"/>
  </si>
  <si>
    <t>まむろ川温泉梅里苑事業特別会計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</si>
  <si>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</si>
  <si>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</si>
  <si>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</si>
  <si>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</si>
  <si>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</si>
  <si>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</si>
  <si>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</si>
  <si>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</si>
  <si>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</si>
  <si>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</si>
  <si>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</si>
  <si>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</si>
  <si>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</si>
  <si>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</si>
  <si>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</si>
  <si>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</si>
  <si>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</si>
  <si>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</si>
  <si>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</si>
  <si>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</si>
  <si>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</si>
  <si>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</si>
  <si>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</si>
  <si>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</si>
  <si>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</si>
  <si>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</si>
  <si>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</si>
  <si>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</si>
  <si>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</si>
  <si>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</si>
  <si>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</si>
  <si>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</si>
  <si>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</si>
  <si>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</si>
  <si>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</si>
  <si>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</si>
  <si>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</si>
  <si>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</si>
  <si>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</si>
  <si>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</si>
  <si>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</si>
  <si>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</si>
  <si>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</si>
  <si>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</si>
  <si>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</si>
  <si>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</si>
  <si>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</si>
  <si>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</si>
  <si>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</si>
  <si>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</si>
  <si>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</si>
  <si>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</si>
  <si>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</si>
  <si>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</si>
  <si>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</si>
  <si>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</si>
  <si>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</si>
  <si>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</si>
  <si>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</si>
  <si>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</si>
  <si>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</si>
  <si>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</si>
  <si>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</si>
  <si>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</si>
  <si>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</si>
  <si>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</si>
  <si>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</si>
  <si>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</si>
  <si>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</si>
  <si>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</si>
  <si>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</si>
  <si>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</si>
  <si>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</si>
  <si>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</si>
  <si>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</si>
  <si>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</si>
  <si>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</si>
  <si>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</si>
  <si>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</si>
  <si>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</si>
  <si>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</si>
  <si>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</si>
  <si>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</si>
  <si>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</si>
  <si>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</si>
  <si>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</si>
  <si>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</si>
  <si>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</si>
  <si>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</si>
  <si>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</si>
  <si>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</si>
  <si>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</si>
  <si>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</si>
  <si>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</si>
  <si>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</si>
  <si>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</si>
  <si>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</si>
  <si>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</si>
  <si>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</si>
  <si>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</si>
  <si>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</si>
  <si>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</si>
  <si>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</si>
  <si>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</si>
  <si>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</si>
  <si>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</si>
  <si>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</si>
  <si>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</si>
  <si>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</si>
  <si>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</si>
  <si>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</si>
  <si>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</si>
  <si>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</si>
  <si>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</si>
  <si>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</si>
  <si>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</si>
  <si>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</si>
  <si>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</si>
  <si>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</si>
  <si>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</si>
  <si>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</si>
  <si>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</si>
  <si>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</si>
  <si>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</si>
  <si>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</si>
  <si>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</si>
  <si>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</si>
  <si>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</si>
  <si>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</si>
  <si>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</si>
  <si>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</si>
  <si>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</si>
  <si>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</si>
  <si>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</si>
  <si>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</si>
  <si>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</si>
  <si>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3.27</t>
  </si>
  <si>
    <t>病院事業会計</t>
  </si>
  <si>
    <t>真室川町水道事業特別会計</t>
  </si>
  <si>
    <t>一般会計</t>
  </si>
  <si>
    <t>介護保険特別会計</t>
  </si>
  <si>
    <t>真室川町公共下水道事業特別会計</t>
  </si>
  <si>
    <t>まむろ川温泉梅里苑事業特別会計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</si>
  <si>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</si>
  <si>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</si>
  <si>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</si>
  <si>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</si>
  <si>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</si>
  <si>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</si>
  <si>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</si>
  <si>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</si>
  <si>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</si>
  <si>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</si>
  <si>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山形県消防補償等組合</t>
    <rPh sb="0" eb="2">
      <t>ヤマガタ</t>
    </rPh>
    <rPh sb="2" eb="3">
      <t>ケン</t>
    </rPh>
    <rPh sb="3" eb="5">
      <t>ショウボウ</t>
    </rPh>
    <rPh sb="5" eb="7">
      <t>ホショウ</t>
    </rPh>
    <rPh sb="7" eb="8">
      <t>トウ</t>
    </rPh>
    <rPh sb="8" eb="10">
      <t>クミアイ</t>
    </rPh>
    <phoneticPr fontId="2"/>
  </si>
  <si>
    <t>山形県自治会館管理組合</t>
    <rPh sb="0" eb="2">
      <t>ヤマガタ</t>
    </rPh>
    <rPh sb="2" eb="3">
      <t>ケン</t>
    </rPh>
    <rPh sb="3" eb="5">
      <t>ジチ</t>
    </rPh>
    <rPh sb="5" eb="7">
      <t>カイカン</t>
    </rPh>
    <rPh sb="7" eb="9">
      <t>カンリ</t>
    </rPh>
    <rPh sb="9" eb="11">
      <t>クミアイ</t>
    </rPh>
    <phoneticPr fontId="2"/>
  </si>
  <si>
    <t>山形県市町村職員退職手当組合</t>
    <rPh sb="0" eb="2">
      <t>ヤマガタ</t>
    </rPh>
    <rPh sb="2" eb="3">
      <t>ケン</t>
    </rPh>
    <rPh sb="3" eb="6">
      <t>シチョウソン</t>
    </rPh>
    <rPh sb="6" eb="8">
      <t>ショクイン</t>
    </rPh>
    <rPh sb="8" eb="10">
      <t>タイショク</t>
    </rPh>
    <rPh sb="10" eb="12">
      <t>テアテ</t>
    </rPh>
    <rPh sb="12" eb="14">
      <t>クミアイ</t>
    </rPh>
    <phoneticPr fontId="2"/>
  </si>
  <si>
    <t>山形県市町村交通災害共済組合</t>
    <rPh sb="0" eb="2">
      <t>ヤマガタ</t>
    </rPh>
    <rPh sb="2" eb="3">
      <t>ケン</t>
    </rPh>
    <rPh sb="3" eb="6">
      <t>シチョウソン</t>
    </rPh>
    <rPh sb="6" eb="8">
      <t>コウツウ</t>
    </rPh>
    <rPh sb="8" eb="10">
      <t>サイガイ</t>
    </rPh>
    <rPh sb="10" eb="12">
      <t>キョウサイ</t>
    </rPh>
    <rPh sb="12" eb="14">
      <t>クミアイ</t>
    </rPh>
    <phoneticPr fontId="2"/>
  </si>
  <si>
    <t>最上広域市町村圏事務組合</t>
    <rPh sb="0" eb="2">
      <t>モガミ</t>
    </rPh>
    <rPh sb="2" eb="4">
      <t>コウイキ</t>
    </rPh>
    <rPh sb="4" eb="7">
      <t>シチョウソン</t>
    </rPh>
    <rPh sb="7" eb="8">
      <t>ケン</t>
    </rPh>
    <rPh sb="8" eb="10">
      <t>ジム</t>
    </rPh>
    <rPh sb="10" eb="12">
      <t>クミアイ</t>
    </rPh>
    <phoneticPr fontId="2"/>
  </si>
  <si>
    <t>最上地区広域連合（普通会計分）</t>
    <rPh sb="0" eb="2">
      <t>モガミ</t>
    </rPh>
    <rPh sb="2" eb="4">
      <t>チク</t>
    </rPh>
    <rPh sb="4" eb="6">
      <t>コウイキ</t>
    </rPh>
    <rPh sb="6" eb="8">
      <t>レンゴウ</t>
    </rPh>
    <rPh sb="9" eb="11">
      <t>フツウ</t>
    </rPh>
    <rPh sb="11" eb="13">
      <t>カイケイ</t>
    </rPh>
    <rPh sb="13" eb="14">
      <t>ブン</t>
    </rPh>
    <phoneticPr fontId="2"/>
  </si>
  <si>
    <t>最上地区広域連合（事業会計分）</t>
    <rPh sb="0" eb="2">
      <t>モガミ</t>
    </rPh>
    <rPh sb="2" eb="4">
      <t>チク</t>
    </rPh>
    <rPh sb="4" eb="6">
      <t>コウイキ</t>
    </rPh>
    <rPh sb="6" eb="8">
      <t>レンゴウ</t>
    </rPh>
    <rPh sb="9" eb="11">
      <t>ジギョウ</t>
    </rPh>
    <rPh sb="11" eb="13">
      <t>カイケイ</t>
    </rPh>
    <rPh sb="13" eb="14">
      <t>ブン</t>
    </rPh>
    <phoneticPr fontId="2"/>
  </si>
  <si>
    <t>山形県後期高齢者医療広域連合（普通会計分）</t>
    <rPh sb="0" eb="2">
      <t>ヤマガタ</t>
    </rPh>
    <rPh sb="2" eb="3">
      <t>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2"/>
  </si>
  <si>
    <t>山形県後期高齢者医療広域連合（事業会計分）</t>
    <rPh sb="0" eb="2">
      <t>ヤマガタ</t>
    </rPh>
    <rPh sb="2" eb="3">
      <t>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</si>
  <si>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町有施設整備基金</t>
    <rPh sb="0" eb="2">
      <t>チョウユウ</t>
    </rPh>
    <rPh sb="2" eb="4">
      <t>シセツ</t>
    </rPh>
    <rPh sb="4" eb="6">
      <t>セイビ</t>
    </rPh>
    <rPh sb="6" eb="8">
      <t>キキン</t>
    </rPh>
    <phoneticPr fontId="5"/>
  </si>
  <si>
    <t>森林環境譲与税基金</t>
    <rPh sb="0" eb="2">
      <t>シンリン</t>
    </rPh>
    <rPh sb="2" eb="4">
      <t>カンキョウ</t>
    </rPh>
    <rPh sb="4" eb="6">
      <t>ジョウヨ</t>
    </rPh>
    <rPh sb="6" eb="7">
      <t>ゼイ</t>
    </rPh>
    <rPh sb="7" eb="9">
      <t>キキン</t>
    </rPh>
    <phoneticPr fontId="5"/>
  </si>
  <si>
    <t>青木推奨基金</t>
    <rPh sb="0" eb="2">
      <t>アオキ</t>
    </rPh>
    <rPh sb="2" eb="4">
      <t>スイショウ</t>
    </rPh>
    <rPh sb="4" eb="6">
      <t>キキン</t>
    </rPh>
    <phoneticPr fontId="5"/>
  </si>
  <si>
    <t>新型コロナウイルス感染症対策資金利子補給基金</t>
    <rPh sb="0" eb="2">
      <t>シンガタ</t>
    </rPh>
    <rPh sb="9" eb="12">
      <t>カンセンショウ</t>
    </rPh>
    <rPh sb="12" eb="14">
      <t>タイサク</t>
    </rPh>
    <rPh sb="14" eb="16">
      <t>シキン</t>
    </rPh>
    <rPh sb="16" eb="18">
      <t>リシ</t>
    </rPh>
    <rPh sb="18" eb="20">
      <t>ホキュウ</t>
    </rPh>
    <rPh sb="20" eb="22">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</si>
</sst>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F3EE-4D07-99C7-FBBDDE39A0F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377216</c:v>
                </c:pt>
                <c:pt idx="1">
                  <c:v>135560</c:v>
                </c:pt>
                <c:pt idx="2">
                  <c:v>166161</c:v>
                </c:pt>
                <c:pt idx="3">
                  <c:v>180499</c:v>
                </c:pt>
                <c:pt idx="4">
                  <c:v>152699</c:v>
                </c:pt>
              </c:numCache>
            </c:numRef>
          </c:val>
          <c:smooth val="0"/>
          <c:extLst>
            <c:ext xmlns:c16="http://schemas.microsoft.com/office/drawing/2014/chart" uri="{C3380CC4-5D6E-409C-BE32-E72D297353CC}">
              <c16:uniqueId val="{00000001-F3EE-4D07-99C7-FBBDDE39A0F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6.54</c:v>
                </c:pt>
                <c:pt idx="1">
                  <c:v>10.77</c:v>
                </c:pt>
                <c:pt idx="2">
                  <c:v>4.72</c:v>
                </c:pt>
                <c:pt idx="3">
                  <c:v>4.8</c:v>
                </c:pt>
                <c:pt idx="4">
                  <c:v>4.6500000000000004</c:v>
                </c:pt>
              </c:numCache>
            </c:numRef>
          </c:val>
          <c:extLst>
            <c:ext xmlns:c16="http://schemas.microsoft.com/office/drawing/2014/chart" uri="{C3380CC4-5D6E-409C-BE32-E72D297353CC}">
              <c16:uniqueId val="{00000000-48D3-4AD6-87F8-4B56B2C100B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16.670000000000002</c:v>
                </c:pt>
                <c:pt idx="1">
                  <c:v>15.75</c:v>
                </c:pt>
                <c:pt idx="2">
                  <c:v>23.97</c:v>
                </c:pt>
                <c:pt idx="3">
                  <c:v>28.83</c:v>
                </c:pt>
                <c:pt idx="4">
                  <c:v>28.06</c:v>
                </c:pt>
              </c:numCache>
            </c:numRef>
          </c:val>
          <c:extLst>
            <c:ext xmlns:c16="http://schemas.microsoft.com/office/drawing/2014/chart" uri="{C3380CC4-5D6E-409C-BE32-E72D297353CC}">
              <c16:uniqueId val="{00000001-48D3-4AD6-87F8-4B56B2C100B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-3.27</c:v>
                </c:pt>
                <c:pt idx="1">
                  <c:v>10.82</c:v>
                </c:pt>
                <c:pt idx="2">
                  <c:v>8.0299999999999994</c:v>
                </c:pt>
                <c:pt idx="3">
                  <c:v>4.71</c:v>
                </c:pt>
                <c:pt idx="4">
                  <c:v>4.47</c:v>
                </c:pt>
              </c:numCache>
            </c:numRef>
          </c:val>
          <c:smooth val="0"/>
          <c:extLst>
            <c:ext xmlns:c16="http://schemas.microsoft.com/office/drawing/2014/chart" uri="{C3380CC4-5D6E-409C-BE32-E72D297353CC}">
              <c16:uniqueId val="{00000002-48D3-4AD6-87F8-4B56B2C100B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C69-401F-A1A2-FAA818E6829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C69-401F-A1A2-FAA818E6829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AC69-401F-A1A2-FAA818E68298}"/>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AC69-401F-A1A2-FAA818E68298}"/>
            </c:ext>
          </c:extLst>
        </c:ser>
        <c:ser>
          <c:idx val="4"/>
          <c:order val="4"/>
          <c:tx>
            <c:strRef>
              <c:f>データシート!$A$31</c:f>
              <c:strCache>
                <c:ptCount val="1"/>
                <c:pt idx="0">
                  <c:v>まむろ川温泉梅里苑事業特別会計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0.14000000000000001</c:v>
                </c:pt>
                <c:pt idx="2">
                  <c:v>#N/A</c:v>
                </c:pt>
                <c:pt idx="3">
                  <c:v>0.03</c:v>
                </c:pt>
                <c:pt idx="4">
                  <c:v>#N/A</c:v>
                </c:pt>
                <c:pt idx="5">
                  <c:v>0.02</c:v>
                </c:pt>
                <c:pt idx="6">
                  <c:v>#N/A</c:v>
                </c:pt>
                <c:pt idx="7">
                  <c:v>0.02</c:v>
                </c:pt>
                <c:pt idx="8">
                  <c:v>#N/A</c:v>
                </c:pt>
                <c:pt idx="9">
                  <c:v>0.02</c:v>
                </c:pt>
              </c:numCache>
            </c:numRef>
          </c:val>
          <c:extLst>
            <c:ext xmlns:c16="http://schemas.microsoft.com/office/drawing/2014/chart" uri="{C3380CC4-5D6E-409C-BE32-E72D297353CC}">
              <c16:uniqueId val="{00000004-AC69-401F-A1A2-FAA818E68298}"/>
            </c:ext>
          </c:extLst>
        </c:ser>
        <c:ser>
          <c:idx val="5"/>
          <c:order val="5"/>
          <c:tx>
            <c:strRef>
              <c:f>データシート!$A$32</c:f>
              <c:strCache>
                <c:ptCount val="1"/>
                <c:pt idx="0">
                  <c:v>真室川町公共下水道事業特別会計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0.02</c:v>
                </c:pt>
                <c:pt idx="4">
                  <c:v>#N/A</c:v>
                </c:pt>
                <c:pt idx="5">
                  <c:v>0.02</c:v>
                </c:pt>
                <c:pt idx="6">
                  <c:v>#N/A</c:v>
                </c:pt>
                <c:pt idx="7">
                  <c:v>0</c:v>
                </c:pt>
                <c:pt idx="8">
                  <c:v>#N/A</c:v>
                </c:pt>
                <c:pt idx="9">
                  <c:v>0.81</c:v>
                </c:pt>
              </c:numCache>
            </c:numRef>
          </c:val>
          <c:extLst>
            <c:ext xmlns:c16="http://schemas.microsoft.com/office/drawing/2014/chart" uri="{C3380CC4-5D6E-409C-BE32-E72D297353CC}">
              <c16:uniqueId val="{00000005-AC69-401F-A1A2-FAA818E6829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0.31</c:v>
                </c:pt>
                <c:pt idx="2">
                  <c:v>#N/A</c:v>
                </c:pt>
                <c:pt idx="3">
                  <c:v>0.17</c:v>
                </c:pt>
                <c:pt idx="4">
                  <c:v>#N/A</c:v>
                </c:pt>
                <c:pt idx="5">
                  <c:v>0.45</c:v>
                </c:pt>
                <c:pt idx="6">
                  <c:v>#N/A</c:v>
                </c:pt>
                <c:pt idx="7">
                  <c:v>1.1000000000000001</c:v>
                </c:pt>
                <c:pt idx="8">
                  <c:v>#N/A</c:v>
                </c:pt>
                <c:pt idx="9">
                  <c:v>1.1399999999999999</c:v>
                </c:pt>
              </c:numCache>
            </c:numRef>
          </c:val>
          <c:extLst>
            <c:ext xmlns:c16="http://schemas.microsoft.com/office/drawing/2014/chart" uri="{C3380CC4-5D6E-409C-BE32-E72D297353CC}">
              <c16:uniqueId val="{00000006-AC69-401F-A1A2-FAA818E6829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6.54</c:v>
                </c:pt>
                <c:pt idx="2">
                  <c:v>#N/A</c:v>
                </c:pt>
                <c:pt idx="3">
                  <c:v>10.77</c:v>
                </c:pt>
                <c:pt idx="4">
                  <c:v>#N/A</c:v>
                </c:pt>
                <c:pt idx="5">
                  <c:v>4.72</c:v>
                </c:pt>
                <c:pt idx="6">
                  <c:v>#N/A</c:v>
                </c:pt>
                <c:pt idx="7">
                  <c:v>4.79</c:v>
                </c:pt>
                <c:pt idx="8">
                  <c:v>#N/A</c:v>
                </c:pt>
                <c:pt idx="9">
                  <c:v>4.6500000000000004</c:v>
                </c:pt>
              </c:numCache>
            </c:numRef>
          </c:val>
          <c:extLst>
            <c:ext xmlns:c16="http://schemas.microsoft.com/office/drawing/2014/chart" uri="{C3380CC4-5D6E-409C-BE32-E72D297353CC}">
              <c16:uniqueId val="{00000007-AC69-401F-A1A2-FAA818E68298}"/>
            </c:ext>
          </c:extLst>
        </c:ser>
        <c:ser>
          <c:idx val="8"/>
          <c:order val="8"/>
          <c:tx>
            <c:strRef>
              <c:f>データシート!$A$35</c:f>
              <c:strCache>
                <c:ptCount val="1"/>
                <c:pt idx="0">
                  <c:v>真室川町水道事業特別会計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5.17</c:v>
                </c:pt>
                <c:pt idx="2">
                  <c:v>#N/A</c:v>
                </c:pt>
                <c:pt idx="3">
                  <c:v>4.5599999999999996</c:v>
                </c:pt>
                <c:pt idx="4">
                  <c:v>#N/A</c:v>
                </c:pt>
                <c:pt idx="5">
                  <c:v>5.31</c:v>
                </c:pt>
                <c:pt idx="6">
                  <c:v>#N/A</c:v>
                </c:pt>
                <c:pt idx="7">
                  <c:v>5.98</c:v>
                </c:pt>
                <c:pt idx="8">
                  <c:v>#N/A</c:v>
                </c:pt>
                <c:pt idx="9">
                  <c:v>5.36</c:v>
                </c:pt>
              </c:numCache>
            </c:numRef>
          </c:val>
          <c:extLst>
            <c:ext xmlns:c16="http://schemas.microsoft.com/office/drawing/2014/chart" uri="{C3380CC4-5D6E-409C-BE32-E72D297353CC}">
              <c16:uniqueId val="{00000008-AC69-401F-A1A2-FAA818E68298}"/>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7.21</c:v>
                </c:pt>
                <c:pt idx="2">
                  <c:v>#N/A</c:v>
                </c:pt>
                <c:pt idx="3">
                  <c:v>6.59</c:v>
                </c:pt>
                <c:pt idx="4">
                  <c:v>#N/A</c:v>
                </c:pt>
                <c:pt idx="5">
                  <c:v>6.32</c:v>
                </c:pt>
                <c:pt idx="6">
                  <c:v>#N/A</c:v>
                </c:pt>
                <c:pt idx="7">
                  <c:v>6.58</c:v>
                </c:pt>
                <c:pt idx="8">
                  <c:v>#N/A</c:v>
                </c:pt>
                <c:pt idx="9">
                  <c:v>5.65</c:v>
                </c:pt>
              </c:numCache>
            </c:numRef>
          </c:val>
          <c:extLst>
            <c:ext xmlns:c16="http://schemas.microsoft.com/office/drawing/2014/chart" uri="{C3380CC4-5D6E-409C-BE32-E72D297353CC}">
              <c16:uniqueId val="{00000009-AC69-401F-A1A2-FAA818E6829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479</c:v>
                </c:pt>
                <c:pt idx="5">
                  <c:v>455</c:v>
                </c:pt>
                <c:pt idx="8">
                  <c:v>448</c:v>
                </c:pt>
                <c:pt idx="11">
                  <c:v>465</c:v>
                </c:pt>
                <c:pt idx="14">
                  <c:v>458</c:v>
                </c:pt>
              </c:numCache>
            </c:numRef>
          </c:val>
          <c:extLst>
            <c:ext xmlns:c16="http://schemas.microsoft.com/office/drawing/2014/chart" uri="{C3380CC4-5D6E-409C-BE32-E72D297353CC}">
              <c16:uniqueId val="{00000000-125B-4519-99B1-69DDA6EE11F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25B-4519-99B1-69DDA6EE11F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4</c:v>
                </c:pt>
                <c:pt idx="9">
                  <c:v>0</c:v>
                </c:pt>
                <c:pt idx="12">
                  <c:v>2</c:v>
                </c:pt>
              </c:numCache>
            </c:numRef>
          </c:val>
          <c:extLst>
            <c:ext xmlns:c16="http://schemas.microsoft.com/office/drawing/2014/chart" uri="{C3380CC4-5D6E-409C-BE32-E72D297353CC}">
              <c16:uniqueId val="{00000002-125B-4519-99B1-69DDA6EE11F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c:v>
                </c:pt>
                <c:pt idx="3">
                  <c:v>9</c:v>
                </c:pt>
                <c:pt idx="6">
                  <c:v>11</c:v>
                </c:pt>
                <c:pt idx="9">
                  <c:v>11</c:v>
                </c:pt>
                <c:pt idx="12">
                  <c:v>8</c:v>
                </c:pt>
              </c:numCache>
            </c:numRef>
          </c:val>
          <c:extLst>
            <c:ext xmlns:c16="http://schemas.microsoft.com/office/drawing/2014/chart" uri="{C3380CC4-5D6E-409C-BE32-E72D297353CC}">
              <c16:uniqueId val="{00000003-125B-4519-99B1-69DDA6EE11F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225</c:v>
                </c:pt>
                <c:pt idx="3">
                  <c:v>200</c:v>
                </c:pt>
                <c:pt idx="6">
                  <c:v>234</c:v>
                </c:pt>
                <c:pt idx="9">
                  <c:v>224</c:v>
                </c:pt>
                <c:pt idx="12">
                  <c:v>231</c:v>
                </c:pt>
              </c:numCache>
            </c:numRef>
          </c:val>
          <c:extLst>
            <c:ext xmlns:c16="http://schemas.microsoft.com/office/drawing/2014/chart" uri="{C3380CC4-5D6E-409C-BE32-E72D297353CC}">
              <c16:uniqueId val="{00000004-125B-4519-99B1-69DDA6EE11F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25B-4519-99B1-69DDA6EE11F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25B-4519-99B1-69DDA6EE11F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443</c:v>
                </c:pt>
                <c:pt idx="3">
                  <c:v>395</c:v>
                </c:pt>
                <c:pt idx="6">
                  <c:v>399</c:v>
                </c:pt>
                <c:pt idx="9">
                  <c:v>448</c:v>
                </c:pt>
                <c:pt idx="12">
                  <c:v>460</c:v>
                </c:pt>
              </c:numCache>
            </c:numRef>
          </c:val>
          <c:extLst>
            <c:ext xmlns:c16="http://schemas.microsoft.com/office/drawing/2014/chart" uri="{C3380CC4-5D6E-409C-BE32-E72D297353CC}">
              <c16:uniqueId val="{00000007-125B-4519-99B1-69DDA6EE11F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200</c:v>
                </c:pt>
                <c:pt idx="2">
                  <c:v>#N/A</c:v>
                </c:pt>
                <c:pt idx="3">
                  <c:v>#N/A</c:v>
                </c:pt>
                <c:pt idx="4">
                  <c:v>150</c:v>
                </c:pt>
                <c:pt idx="5">
                  <c:v>#N/A</c:v>
                </c:pt>
                <c:pt idx="6">
                  <c:v>#N/A</c:v>
                </c:pt>
                <c:pt idx="7">
                  <c:v>200</c:v>
                </c:pt>
                <c:pt idx="8">
                  <c:v>#N/A</c:v>
                </c:pt>
                <c:pt idx="9">
                  <c:v>#N/A</c:v>
                </c:pt>
                <c:pt idx="10">
                  <c:v>218</c:v>
                </c:pt>
                <c:pt idx="11">
                  <c:v>#N/A</c:v>
                </c:pt>
                <c:pt idx="12">
                  <c:v>#N/A</c:v>
                </c:pt>
                <c:pt idx="13">
                  <c:v>243</c:v>
                </c:pt>
                <c:pt idx="14">
                  <c:v>#N/A</c:v>
                </c:pt>
              </c:numCache>
            </c:numRef>
          </c:val>
          <c:smooth val="0"/>
          <c:extLst>
            <c:ext xmlns:c16="http://schemas.microsoft.com/office/drawing/2014/chart" uri="{C3380CC4-5D6E-409C-BE32-E72D297353CC}">
              <c16:uniqueId val="{00000008-125B-4519-99B1-69DDA6EE11F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4631</c:v>
                </c:pt>
                <c:pt idx="5">
                  <c:v>4544</c:v>
                </c:pt>
                <c:pt idx="8">
                  <c:v>4422</c:v>
                </c:pt>
                <c:pt idx="11">
                  <c:v>4748</c:v>
                </c:pt>
                <c:pt idx="14">
                  <c:v>4888</c:v>
                </c:pt>
              </c:numCache>
            </c:numRef>
          </c:val>
          <c:extLst>
            <c:ext xmlns:c16="http://schemas.microsoft.com/office/drawing/2014/chart" uri="{C3380CC4-5D6E-409C-BE32-E72D297353CC}">
              <c16:uniqueId val="{00000000-FE56-404D-BCF0-9C6BE9382F6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59</c:v>
                </c:pt>
                <c:pt idx="5">
                  <c:v>54</c:v>
                </c:pt>
                <c:pt idx="8">
                  <c:v>43</c:v>
                </c:pt>
                <c:pt idx="11">
                  <c:v>44</c:v>
                </c:pt>
                <c:pt idx="14">
                  <c:v>44</c:v>
                </c:pt>
              </c:numCache>
            </c:numRef>
          </c:val>
          <c:extLst>
            <c:ext xmlns:c16="http://schemas.microsoft.com/office/drawing/2014/chart" uri="{C3380CC4-5D6E-409C-BE32-E72D297353CC}">
              <c16:uniqueId val="{00000001-FE56-404D-BCF0-9C6BE9382F6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1862</c:v>
                </c:pt>
                <c:pt idx="5">
                  <c:v>1907</c:v>
                </c:pt>
                <c:pt idx="8">
                  <c:v>2213</c:v>
                </c:pt>
                <c:pt idx="11">
                  <c:v>2564</c:v>
                </c:pt>
                <c:pt idx="14">
                  <c:v>2722</c:v>
                </c:pt>
              </c:numCache>
            </c:numRef>
          </c:val>
          <c:extLst>
            <c:ext xmlns:c16="http://schemas.microsoft.com/office/drawing/2014/chart" uri="{C3380CC4-5D6E-409C-BE32-E72D297353CC}">
              <c16:uniqueId val="{00000002-FE56-404D-BCF0-9C6BE9382F6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E56-404D-BCF0-9C6BE9382F6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E56-404D-BCF0-9C6BE9382F6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E56-404D-BCF0-9C6BE9382F6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752</c:v>
                </c:pt>
                <c:pt idx="3">
                  <c:v>710</c:v>
                </c:pt>
                <c:pt idx="6">
                  <c:v>767</c:v>
                </c:pt>
                <c:pt idx="9">
                  <c:v>729</c:v>
                </c:pt>
                <c:pt idx="12">
                  <c:v>715</c:v>
                </c:pt>
              </c:numCache>
            </c:numRef>
          </c:val>
          <c:extLst>
            <c:ext xmlns:c16="http://schemas.microsoft.com/office/drawing/2014/chart" uri="{C3380CC4-5D6E-409C-BE32-E72D297353CC}">
              <c16:uniqueId val="{00000006-FE56-404D-BCF0-9C6BE9382F6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c:v>
                </c:pt>
                <c:pt idx="3">
                  <c:v>9</c:v>
                </c:pt>
                <c:pt idx="6">
                  <c:v>2</c:v>
                </c:pt>
                <c:pt idx="9">
                  <c:v>0</c:v>
                </c:pt>
                <c:pt idx="12">
                  <c:v>11</c:v>
                </c:pt>
              </c:numCache>
            </c:numRef>
          </c:val>
          <c:extLst>
            <c:ext xmlns:c16="http://schemas.microsoft.com/office/drawing/2014/chart" uri="{C3380CC4-5D6E-409C-BE32-E72D297353CC}">
              <c16:uniqueId val="{00000007-FE56-404D-BCF0-9C6BE9382F6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2219</c:v>
                </c:pt>
                <c:pt idx="3">
                  <c:v>1967</c:v>
                </c:pt>
                <c:pt idx="6">
                  <c:v>1775</c:v>
                </c:pt>
                <c:pt idx="9">
                  <c:v>1683</c:v>
                </c:pt>
                <c:pt idx="12">
                  <c:v>1552</c:v>
                </c:pt>
              </c:numCache>
            </c:numRef>
          </c:val>
          <c:extLst>
            <c:ext xmlns:c16="http://schemas.microsoft.com/office/drawing/2014/chart" uri="{C3380CC4-5D6E-409C-BE32-E72D297353CC}">
              <c16:uniqueId val="{00000008-FE56-404D-BCF0-9C6BE9382F6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46</c:v>
                </c:pt>
                <c:pt idx="3">
                  <c:v>77</c:v>
                </c:pt>
                <c:pt idx="6">
                  <c:v>51</c:v>
                </c:pt>
                <c:pt idx="9">
                  <c:v>47</c:v>
                </c:pt>
                <c:pt idx="12">
                  <c:v>43</c:v>
                </c:pt>
              </c:numCache>
            </c:numRef>
          </c:val>
          <c:extLst>
            <c:ext xmlns:c16="http://schemas.microsoft.com/office/drawing/2014/chart" uri="{C3380CC4-5D6E-409C-BE32-E72D297353CC}">
              <c16:uniqueId val="{00000009-FE56-404D-BCF0-9C6BE9382F6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4879</c:v>
                </c:pt>
                <c:pt idx="3">
                  <c:v>4698</c:v>
                </c:pt>
                <c:pt idx="6">
                  <c:v>4588</c:v>
                </c:pt>
                <c:pt idx="9">
                  <c:v>5069</c:v>
                </c:pt>
                <c:pt idx="12">
                  <c:v>5279</c:v>
                </c:pt>
              </c:numCache>
            </c:numRef>
          </c:val>
          <c:extLst>
            <c:ext xmlns:c16="http://schemas.microsoft.com/office/drawing/2014/chart" uri="{C3380CC4-5D6E-409C-BE32-E72D297353CC}">
              <c16:uniqueId val="{0000000A-FE56-404D-BCF0-9C6BE9382F6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1358</c:v>
                </c:pt>
                <c:pt idx="2">
                  <c:v>#N/A</c:v>
                </c:pt>
                <c:pt idx="3">
                  <c:v>#N/A</c:v>
                </c:pt>
                <c:pt idx="4">
                  <c:v>956</c:v>
                </c:pt>
                <c:pt idx="5">
                  <c:v>#N/A</c:v>
                </c:pt>
                <c:pt idx="6">
                  <c:v>#N/A</c:v>
                </c:pt>
                <c:pt idx="7">
                  <c:v>506</c:v>
                </c:pt>
                <c:pt idx="8">
                  <c:v>#N/A</c:v>
                </c:pt>
                <c:pt idx="9">
                  <c:v>#N/A</c:v>
                </c:pt>
                <c:pt idx="10">
                  <c:v>171</c:v>
                </c:pt>
                <c:pt idx="11">
                  <c:v>#N/A</c:v>
                </c:pt>
                <c:pt idx="12">
                  <c:v>#N/A</c:v>
                </c:pt>
                <c:pt idx="13">
                  <c:v>0</c:v>
                </c:pt>
                <c:pt idx="14">
                  <c:v>#N/A</c:v>
                </c:pt>
              </c:numCache>
            </c:numRef>
          </c:val>
          <c:smooth val="0"/>
          <c:extLst>
            <c:ext xmlns:c16="http://schemas.microsoft.com/office/drawing/2014/chart" uri="{C3380CC4-5D6E-409C-BE32-E72D297353CC}">
              <c16:uniqueId val="{0000000B-FE56-404D-BCF0-9C6BE9382F6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924</c:v>
                </c:pt>
                <c:pt idx="1">
                  <c:v>1102</c:v>
                </c:pt>
                <c:pt idx="2">
                  <c:v>1103</c:v>
                </c:pt>
              </c:numCache>
            </c:numRef>
          </c:val>
          <c:extLst>
            <c:ext xmlns:c16="http://schemas.microsoft.com/office/drawing/2014/chart" uri="{C3380CC4-5D6E-409C-BE32-E72D297353CC}">
              <c16:uniqueId val="{00000000-0249-40C9-8595-18D55557B5B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183</c:v>
                </c:pt>
                <c:pt idx="1">
                  <c:v>117</c:v>
                </c:pt>
                <c:pt idx="2">
                  <c:v>136</c:v>
                </c:pt>
              </c:numCache>
            </c:numRef>
          </c:val>
          <c:extLst>
            <c:ext xmlns:c16="http://schemas.microsoft.com/office/drawing/2014/chart" uri="{C3380CC4-5D6E-409C-BE32-E72D297353CC}">
              <c16:uniqueId val="{00000001-0249-40C9-8595-18D55557B5B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587</c:v>
                </c:pt>
                <c:pt idx="1">
                  <c:v>837</c:v>
                </c:pt>
                <c:pt idx="2">
                  <c:v>1055</c:v>
                </c:pt>
              </c:numCache>
            </c:numRef>
          </c:val>
          <c:extLst>
            <c:ext xmlns:c16="http://schemas.microsoft.com/office/drawing/2014/chart" uri="{C3380CC4-5D6E-409C-BE32-E72D297353CC}">
              <c16:uniqueId val="{00000002-0249-40C9-8595-18D55557B5B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山形県真室川町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50">
              <a:latin typeface="ＭＳ ゴシック" pitchFamily="49" charset="-128"/>
              <a:ea typeface="ＭＳ ゴシック" pitchFamily="49" charset="-128"/>
            </a:rPr>
            <a:t>【</a:t>
          </a:r>
          <a:r>
            <a:rPr kumimoji="1" lang="ja-JP" altLang="en-US" sz="850">
              <a:latin typeface="ＭＳ ゴシック" pitchFamily="49" charset="-128"/>
              <a:ea typeface="ＭＳ ゴシック" pitchFamily="49" charset="-128"/>
            </a:rPr>
            <a:t>元利償還金</a:t>
          </a:r>
          <a:r>
            <a:rPr kumimoji="1" lang="en-US" altLang="ja-JP" sz="850">
              <a:latin typeface="ＭＳ ゴシック" pitchFamily="49" charset="-128"/>
              <a:ea typeface="ＭＳ ゴシック" pitchFamily="49" charset="-128"/>
            </a:rPr>
            <a:t>】</a:t>
          </a:r>
          <a:r>
            <a:rPr kumimoji="1" lang="ja-JP" altLang="en-US" sz="850">
              <a:latin typeface="ＭＳ ゴシック" pitchFamily="49" charset="-128"/>
              <a:ea typeface="ＭＳ ゴシック" pitchFamily="49" charset="-128"/>
            </a:rPr>
            <a:t>令和</a:t>
          </a:r>
          <a:r>
            <a:rPr kumimoji="1" lang="en-US" altLang="ja-JP" sz="850">
              <a:latin typeface="ＭＳ ゴシック" pitchFamily="49" charset="-128"/>
              <a:ea typeface="ＭＳ ゴシック" pitchFamily="49" charset="-128"/>
            </a:rPr>
            <a:t>2</a:t>
          </a:r>
          <a:r>
            <a:rPr kumimoji="1" lang="ja-JP" altLang="en-US" sz="850">
              <a:latin typeface="ＭＳ ゴシック" pitchFamily="49" charset="-128"/>
              <a:ea typeface="ＭＳ ゴシック" pitchFamily="49" charset="-128"/>
            </a:rPr>
            <a:t>年度から実施している繰上償還の影響により元利償還金は減少傾向だったが、役場庁舎建設に係る過疎債及び役場緊急保全債の償還額の増や防災行政無線更新による緊急防災減災事業債の償還額の増により増加した。今後、ほ場整備事業や教育施設長寿命化事業などに係る元金償還が開始されることにより増加していく見込みである。</a:t>
          </a:r>
        </a:p>
        <a:p>
          <a:r>
            <a:rPr kumimoji="1" lang="en-US" altLang="ja-JP" sz="850">
              <a:latin typeface="ＭＳ ゴシック" pitchFamily="49" charset="-128"/>
              <a:ea typeface="ＭＳ ゴシック" pitchFamily="49" charset="-128"/>
            </a:rPr>
            <a:t>【</a:t>
          </a:r>
          <a:r>
            <a:rPr kumimoji="1" lang="ja-JP" altLang="en-US" sz="850">
              <a:latin typeface="ＭＳ ゴシック" pitchFamily="49" charset="-128"/>
              <a:ea typeface="ＭＳ ゴシック" pitchFamily="49" charset="-128"/>
            </a:rPr>
            <a:t>公営企業債の元利償還に対する繰入金</a:t>
          </a:r>
          <a:r>
            <a:rPr kumimoji="1" lang="en-US" altLang="ja-JP" sz="850">
              <a:latin typeface="ＭＳ ゴシック" pitchFamily="49" charset="-128"/>
              <a:ea typeface="ＭＳ ゴシック" pitchFamily="49" charset="-128"/>
            </a:rPr>
            <a:t>】</a:t>
          </a:r>
          <a:r>
            <a:rPr kumimoji="1" lang="ja-JP" altLang="en-US" sz="850">
              <a:latin typeface="ＭＳ ゴシック" pitchFamily="49" charset="-128"/>
              <a:ea typeface="ＭＳ ゴシック" pitchFamily="49" charset="-128"/>
            </a:rPr>
            <a:t>令和</a:t>
          </a:r>
          <a:r>
            <a:rPr kumimoji="1" lang="en-US" altLang="ja-JP" sz="850">
              <a:latin typeface="ＭＳ ゴシック" pitchFamily="49" charset="-128"/>
              <a:ea typeface="ＭＳ ゴシック" pitchFamily="49" charset="-128"/>
            </a:rPr>
            <a:t>3</a:t>
          </a:r>
          <a:r>
            <a:rPr kumimoji="1" lang="ja-JP" altLang="en-US" sz="850">
              <a:latin typeface="ＭＳ ゴシック" pitchFamily="49" charset="-128"/>
              <a:ea typeface="ＭＳ ゴシック" pitchFamily="49" charset="-128"/>
            </a:rPr>
            <a:t>年度は水道会計の会計手法変更により減となったが、従前通りの手法に戻したため、繰入金も平年ベースに戻っている。令和</a:t>
          </a:r>
          <a:r>
            <a:rPr kumimoji="1" lang="en-US" altLang="ja-JP" sz="850">
              <a:latin typeface="ＭＳ ゴシック" pitchFamily="49" charset="-128"/>
              <a:ea typeface="ＭＳ ゴシック" pitchFamily="49" charset="-128"/>
            </a:rPr>
            <a:t>6</a:t>
          </a:r>
          <a:r>
            <a:rPr kumimoji="1" lang="ja-JP" altLang="en-US" sz="850">
              <a:latin typeface="ＭＳ ゴシック" pitchFamily="49" charset="-128"/>
              <a:ea typeface="ＭＳ ゴシック" pitchFamily="49" charset="-128"/>
            </a:rPr>
            <a:t>年度は病院会計の</a:t>
          </a:r>
          <a:r>
            <a:rPr kumimoji="1" lang="en-US" altLang="ja-JP" sz="850">
              <a:latin typeface="ＭＳ ゴシック" pitchFamily="49" charset="-128"/>
              <a:ea typeface="ＭＳ ゴシック" pitchFamily="49" charset="-128"/>
            </a:rPr>
            <a:t>MRI</a:t>
          </a:r>
          <a:r>
            <a:rPr kumimoji="1" lang="ja-JP" altLang="en-US" sz="850">
              <a:latin typeface="ＭＳ ゴシック" pitchFamily="49" charset="-128"/>
              <a:ea typeface="ＭＳ ゴシック" pitchFamily="49" charset="-128"/>
            </a:rPr>
            <a:t>整備による元利償還金への繰出金の増により増加した。今後は病院、下水道の元利償還金の増により微増する見込みである。</a:t>
          </a:r>
        </a:p>
        <a:p>
          <a:r>
            <a:rPr kumimoji="1" lang="en-US" altLang="ja-JP" sz="850">
              <a:latin typeface="ＭＳ ゴシック" pitchFamily="49" charset="-128"/>
              <a:ea typeface="ＭＳ ゴシック" pitchFamily="49" charset="-128"/>
            </a:rPr>
            <a:t>【</a:t>
          </a:r>
          <a:r>
            <a:rPr kumimoji="1" lang="ja-JP" altLang="en-US" sz="850">
              <a:latin typeface="ＭＳ ゴシック" pitchFamily="49" charset="-128"/>
              <a:ea typeface="ＭＳ ゴシック" pitchFamily="49" charset="-128"/>
            </a:rPr>
            <a:t>組合等が起こした地方債の元利償還金に対する負担金等</a:t>
          </a:r>
          <a:r>
            <a:rPr kumimoji="1" lang="en-US" altLang="ja-JP" sz="850">
              <a:latin typeface="ＭＳ ゴシック" pitchFamily="49" charset="-128"/>
              <a:ea typeface="ＭＳ ゴシック" pitchFamily="49" charset="-128"/>
            </a:rPr>
            <a:t>】</a:t>
          </a:r>
          <a:r>
            <a:rPr kumimoji="1" lang="ja-JP" altLang="en-US" sz="850">
              <a:latin typeface="ＭＳ ゴシック" pitchFamily="49" charset="-128"/>
              <a:ea typeface="ＭＳ ゴシック" pitchFamily="49" charset="-128"/>
            </a:rPr>
            <a:t>最上広域市町村事務組合の大型投資事業により、令和</a:t>
          </a:r>
          <a:r>
            <a:rPr kumimoji="1" lang="en-US" altLang="ja-JP" sz="850">
              <a:latin typeface="ＭＳ ゴシック" pitchFamily="49" charset="-128"/>
              <a:ea typeface="ＭＳ ゴシック" pitchFamily="49" charset="-128"/>
            </a:rPr>
            <a:t>8</a:t>
          </a:r>
          <a:r>
            <a:rPr kumimoji="1" lang="ja-JP" altLang="en-US" sz="850">
              <a:latin typeface="ＭＳ ゴシック" pitchFamily="49" charset="-128"/>
              <a:ea typeface="ＭＳ ゴシック" pitchFamily="49" charset="-128"/>
            </a:rPr>
            <a:t>年度がピークとなる見込みである。</a:t>
          </a:r>
        </a:p>
        <a:p>
          <a:r>
            <a:rPr kumimoji="1" lang="en-US" altLang="ja-JP" sz="850">
              <a:latin typeface="ＭＳ ゴシック" pitchFamily="49" charset="-128"/>
              <a:ea typeface="ＭＳ ゴシック" pitchFamily="49" charset="-128"/>
            </a:rPr>
            <a:t>【</a:t>
          </a:r>
          <a:r>
            <a:rPr kumimoji="1" lang="ja-JP" altLang="en-US" sz="850">
              <a:latin typeface="ＭＳ ゴシック" pitchFamily="49" charset="-128"/>
              <a:ea typeface="ＭＳ ゴシック" pitchFamily="49" charset="-128"/>
            </a:rPr>
            <a:t>債務負担行為に基づく支出額</a:t>
          </a:r>
          <a:r>
            <a:rPr kumimoji="1" lang="en-US" altLang="ja-JP" sz="850">
              <a:latin typeface="ＭＳ ゴシック" pitchFamily="49" charset="-128"/>
              <a:ea typeface="ＭＳ ゴシック" pitchFamily="49" charset="-128"/>
            </a:rPr>
            <a:t>】</a:t>
          </a:r>
          <a:r>
            <a:rPr kumimoji="1" lang="ja-JP" altLang="en-US" sz="850">
              <a:latin typeface="ＭＳ ゴシック" pitchFamily="49" charset="-128"/>
              <a:ea typeface="ＭＳ ゴシック" pitchFamily="49" charset="-128"/>
            </a:rPr>
            <a:t>障がい者福祉施設整備に係る借入金に対する償還補助の皆増により増加となっている。</a:t>
          </a:r>
        </a:p>
        <a:p>
          <a:r>
            <a:rPr kumimoji="1" lang="en-US" altLang="ja-JP" sz="850">
              <a:latin typeface="ＭＳ ゴシック" pitchFamily="49" charset="-128"/>
              <a:ea typeface="ＭＳ ゴシック" pitchFamily="49" charset="-128"/>
            </a:rPr>
            <a:t>【</a:t>
          </a:r>
          <a:r>
            <a:rPr kumimoji="1" lang="ja-JP" altLang="en-US" sz="850">
              <a:latin typeface="ＭＳ ゴシック" pitchFamily="49" charset="-128"/>
              <a:ea typeface="ＭＳ ゴシック" pitchFamily="49" charset="-128"/>
            </a:rPr>
            <a:t>算入公債費等</a:t>
          </a:r>
          <a:r>
            <a:rPr kumimoji="1" lang="en-US" altLang="ja-JP" sz="850">
              <a:latin typeface="ＭＳ ゴシック" pitchFamily="49" charset="-128"/>
              <a:ea typeface="ＭＳ ゴシック" pitchFamily="49" charset="-128"/>
            </a:rPr>
            <a:t>】</a:t>
          </a:r>
          <a:r>
            <a:rPr kumimoji="1" lang="ja-JP" altLang="en-US" sz="850">
              <a:latin typeface="ＭＳ ゴシック" pitchFamily="49" charset="-128"/>
              <a:ea typeface="ＭＳ ゴシック" pitchFamily="49" charset="-128"/>
            </a:rPr>
            <a:t>災害復旧費等の償還終了に伴う基準財政需要額が減少したことにより算入公債費が減少している。</a:t>
          </a:r>
        </a:p>
        <a:p>
          <a:r>
            <a:rPr kumimoji="1" lang="en-US" altLang="ja-JP" sz="850">
              <a:latin typeface="ＭＳ ゴシック" pitchFamily="49" charset="-128"/>
              <a:ea typeface="ＭＳ ゴシック" pitchFamily="49" charset="-128"/>
            </a:rPr>
            <a:t>【</a:t>
          </a:r>
          <a:r>
            <a:rPr kumimoji="1" lang="ja-JP" altLang="en-US" sz="850">
              <a:latin typeface="ＭＳ ゴシック" pitchFamily="49" charset="-128"/>
              <a:ea typeface="ＭＳ ゴシック" pitchFamily="49" charset="-128"/>
            </a:rPr>
            <a:t>実質公債比率の分子</a:t>
          </a:r>
          <a:r>
            <a:rPr kumimoji="1" lang="en-US" altLang="ja-JP" sz="850">
              <a:latin typeface="ＭＳ ゴシック" pitchFamily="49" charset="-128"/>
              <a:ea typeface="ＭＳ ゴシック" pitchFamily="49" charset="-128"/>
            </a:rPr>
            <a:t>】</a:t>
          </a:r>
          <a:r>
            <a:rPr kumimoji="1" lang="ja-JP" altLang="en-US" sz="850">
              <a:latin typeface="ＭＳ ゴシック" pitchFamily="49" charset="-128"/>
              <a:ea typeface="ＭＳ ゴシック" pitchFamily="49" charset="-128"/>
            </a:rPr>
            <a:t>上記の理由により前年度から増加している。引き続き交付税措置の高い地方債を活用するとともに、各施設の長寿命化計画に基づき事業を実施することにより、地方債の発行抑制に努めていく。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満期一括償還地方債の借入に係る積立はない。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山形県真室川町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一般会計に係る地方債の現在高</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年度から実施している繰上償還により減少していたが、教育施設長寿命化事業やほ場整備事業などの大型投資事業に加え、令和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月豪雨災害による災害復旧事業の増により、地方債発行額が元金償還分を上回ったため増加した。</a:t>
          </a:r>
        </a:p>
        <a:p>
          <a:endParaRPr kumimoji="1" lang="ja-JP" altLang="en-US" sz="1200">
            <a:latin typeface="ＭＳ ゴシック" pitchFamily="49" charset="-128"/>
            <a:ea typeface="ＭＳ ゴシック" pitchFamily="49" charset="-128"/>
          </a:endParaRP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債務負担行為に基づく支出予定額</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障がい者福祉施設整備に係る償還補助の債務負担行為支出予定額の減による（町社会福祉協議会への補助）。</a:t>
          </a:r>
        </a:p>
        <a:p>
          <a:endParaRPr kumimoji="1" lang="ja-JP" altLang="en-US" sz="1200">
            <a:latin typeface="ＭＳ ゴシック" pitchFamily="49" charset="-128"/>
            <a:ea typeface="ＭＳ ゴシック" pitchFamily="49" charset="-128"/>
          </a:endParaRP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公営企業債等繰入見込額</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水道事業の旧簡易水道分に係る地方債償還額の減により、減少している。</a:t>
          </a:r>
        </a:p>
        <a:p>
          <a:endParaRPr kumimoji="1" lang="ja-JP" altLang="en-US" sz="1200">
            <a:latin typeface="ＭＳ ゴシック" pitchFamily="49" charset="-128"/>
            <a:ea typeface="ＭＳ ゴシック" pitchFamily="49" charset="-128"/>
          </a:endParaRP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充当可能基金</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町有施設整備基金に</a:t>
          </a:r>
          <a:r>
            <a:rPr kumimoji="1" lang="en-US" altLang="ja-JP" sz="1200">
              <a:latin typeface="ＭＳ ゴシック" pitchFamily="49" charset="-128"/>
              <a:ea typeface="ＭＳ ゴシック" pitchFamily="49" charset="-128"/>
            </a:rPr>
            <a:t>178</a:t>
          </a:r>
          <a:r>
            <a:rPr kumimoji="1" lang="ja-JP" altLang="en-US" sz="1200">
              <a:latin typeface="ＭＳ ゴシック" pitchFamily="49" charset="-128"/>
              <a:ea typeface="ＭＳ ゴシック" pitchFamily="49" charset="-128"/>
            </a:rPr>
            <a:t>百万円、減債基金に</a:t>
          </a:r>
          <a:r>
            <a:rPr kumimoji="1" lang="en-US" altLang="ja-JP" sz="1200">
              <a:latin typeface="ＭＳ ゴシック" pitchFamily="49" charset="-128"/>
              <a:ea typeface="ＭＳ ゴシック" pitchFamily="49" charset="-128"/>
            </a:rPr>
            <a:t>19</a:t>
          </a:r>
          <a:r>
            <a:rPr kumimoji="1" lang="ja-JP" altLang="en-US" sz="1200">
              <a:latin typeface="ＭＳ ゴシック" pitchFamily="49" charset="-128"/>
              <a:ea typeface="ＭＳ ゴシック" pitchFamily="49" charset="-128"/>
            </a:rPr>
            <a:t>百万円を積立てたため増加した。</a:t>
          </a:r>
        </a:p>
        <a:p>
          <a:endParaRPr kumimoji="1" lang="ja-JP" altLang="en-US" sz="1200">
            <a:latin typeface="ＭＳ ゴシック" pitchFamily="49" charset="-128"/>
            <a:ea typeface="ＭＳ ゴシック" pitchFamily="49" charset="-128"/>
          </a:endParaRP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将来負担比率の分子</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過疎債や緊自債、災害復旧事業債の算入額増による基準財政需要額算入見込額の増加、充当可能基金の増加の影響により、前年度より大幅な減となっている。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山形県真室川町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剰余金を町有施設整備基金に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百万円、森林環境譲与税基金に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百万円積立て、普通交付税再算定に係る臨時財政対策債償還基金費分を減債基金に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百万円積立て、新型コロナウイルス感染症対策資金利子補給基金を令和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百万円取り崩したことにより、基金全体としては大幅に増加した。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突発的な財政需要に対応できるよう一定水準を確保しつつ、減債基金を活用しながら計画的に繰上償還し将来負担の削減に努めていく。また、特目基金である町有施設整備基金については、公共施設総合管理計画や個別施設計画に基づく長寿命化事業や今後控えている大型の投資的事業の補てん財源とし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町有施設整備基金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町有施設整備のための特目基金</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森林整備へ活用するための特目基金</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青木推奨基金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クロスカントリースキー競技振興のための果実型基金</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新型コロナウイルス感染症対策資金利子補給基金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債務負担に基づき利子補給として活用するための基金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町有施設整備基金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百万円積立てたことによる増加</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青木推奨基金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新型コロナウイルス感染症対策資金利子補給基金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年度分として利子補給額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町有施設整備基金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今後、大型の投資的事業や町有施設の長寿命化事業等への活用のため、一定水準を確保していく。</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年度以降は、取り崩して森林整備事業に活用していく。</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青木推奨基金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クロスカントリースキー競技振興のための果実型基金として活用していく。</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新型コロナウイルス感染症対策資金利子補給基金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債務負担に基づき令和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年度までの利子補給として活用する。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減債基金と併せ、繰上償還による将来負担の削減に活用することも視野に入れつつ、突発的な財政需要に対応できるよう一定水準を確保しながら運用していく。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普通交付税再算定に係る臨時財政対策債償還基金費分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繰上償還の財源として計画的に活用し、将来負担の削減に努めていく。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山形県真室川町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6,481
6,452
374.22
7,043,199
6,749,223
182,819
3,930,025
5,279,474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財政力指数については前年度比</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で横ばいとなっている。　</a:t>
          </a:r>
        </a:p>
        <a:p>
          <a:r>
            <a:rPr kumimoji="1" lang="ja-JP" altLang="en-US" sz="1300">
              <a:latin typeface="ＭＳ Ｐゴシック" panose="020B0600070205080204" pitchFamily="50" charset="-128"/>
              <a:ea typeface="ＭＳ Ｐゴシック" panose="020B0600070205080204" pitchFamily="50" charset="-128"/>
            </a:rPr>
            <a:t>　財政力指数が類似団体と比較して低い要因としては、過疎化の進行により課税客体が著しく減少していることや本町は広い面積を有し、各所に集落が点在していることから、集落をつなぐ道路橋りょう等のインフラ整備が必須となるため、投資的事業費の需要額が高いことが挙げられる。</a:t>
          </a:r>
        </a:p>
        <a:p>
          <a:r>
            <a:rPr kumimoji="1" lang="ja-JP" altLang="en-US" sz="1300">
              <a:latin typeface="ＭＳ Ｐゴシック" panose="020B0600070205080204" pitchFamily="50" charset="-128"/>
              <a:ea typeface="ＭＳ Ｐゴシック" panose="020B0600070205080204" pitchFamily="50" charset="-128"/>
            </a:rPr>
            <a:t>　今後も投資的事業を厳選し、公債費の抑制を図りつつ、徴収業務を強化して財源確保に努めていく。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61685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05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61685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61685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61685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経常収支比率については前年度比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ポイントの減となっている。　</a:t>
          </a:r>
        </a:p>
        <a:p>
          <a:r>
            <a:rPr kumimoji="1" lang="ja-JP" altLang="en-US" sz="1300">
              <a:latin typeface="ＭＳ Ｐゴシック" panose="020B0600070205080204" pitchFamily="50" charset="-128"/>
              <a:ea typeface="ＭＳ Ｐゴシック" panose="020B0600070205080204" pitchFamily="50" charset="-128"/>
            </a:rPr>
            <a:t>　要因は、分母となる歳入（経常一般財源）では地方交付税及び地方特例交付金の大幅増、地方税の減により、前年度比</a:t>
          </a:r>
          <a:r>
            <a:rPr kumimoji="1" lang="en-US" altLang="ja-JP" sz="1300">
              <a:latin typeface="ＭＳ Ｐゴシック" panose="020B0600070205080204" pitchFamily="50" charset="-128"/>
              <a:ea typeface="ＭＳ Ｐゴシック" panose="020B0600070205080204" pitchFamily="50" charset="-128"/>
            </a:rPr>
            <a:t>113,305</a:t>
          </a:r>
          <a:r>
            <a:rPr kumimoji="1" lang="ja-JP" altLang="en-US" sz="1300">
              <a:latin typeface="ＭＳ Ｐゴシック" panose="020B0600070205080204" pitchFamily="50" charset="-128"/>
              <a:ea typeface="ＭＳ Ｐゴシック" panose="020B0600070205080204" pitchFamily="50" charset="-128"/>
            </a:rPr>
            <a:t>千円の増、分子となる歳出（経常経費充当一般財源）については、人事院勧告等による人件費の増、物価高騰による物件費の増、下水道会計の法適化による補助費の皆増により、前年度比</a:t>
          </a:r>
          <a:r>
            <a:rPr kumimoji="1" lang="en-US" altLang="ja-JP" sz="1300">
              <a:latin typeface="ＭＳ Ｐゴシック" panose="020B0600070205080204" pitchFamily="50" charset="-128"/>
              <a:ea typeface="ＭＳ Ｐゴシック" panose="020B0600070205080204" pitchFamily="50" charset="-128"/>
            </a:rPr>
            <a:t>94,083</a:t>
          </a:r>
          <a:r>
            <a:rPr kumimoji="1" lang="ja-JP" altLang="en-US" sz="1300">
              <a:latin typeface="ＭＳ Ｐゴシック" panose="020B0600070205080204" pitchFamily="50" charset="-128"/>
              <a:ea typeface="ＭＳ Ｐゴシック" panose="020B0600070205080204" pitchFamily="50" charset="-128"/>
            </a:rPr>
            <a:t>千円の増となっているため、微減したものである。　類似団体と比較すると若干高い水準となっているため、事務の効率化、民間委託等を推進し、経費の削減を図っていく。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141499</xdr:rowOff>
    </xdr:from>
    <xdr:to>
      <xdr:col>23</xdr:col>
      <xdr:colOff>133350</xdr:colOff>
      <xdr:row>61</xdr:row>
      <xdr:rowOff>143510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599949"/>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105304</xdr:rowOff>
    </xdr:from>
    <xdr:to>
      <xdr:col>19</xdr:col>
      <xdr:colOff>133350</xdr:colOff>
      <xdr:row>61</xdr:row>
      <xdr:rowOff>143510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563754"/>
          <a:ext cx="8890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162137</xdr:rowOff>
    </xdr:from>
    <xdr:to>
      <xdr:col>15</xdr:col>
      <xdr:colOff>82550</xdr:colOff>
      <xdr:row>61</xdr:row>
      <xdr:rowOff>105304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449137"/>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118021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162137</xdr:rowOff>
    </xdr:from>
    <xdr:to>
      <xdr:col>11</xdr:col>
      <xdr:colOff>31750</xdr:colOff>
      <xdr:row>61</xdr:row>
      <xdr:rowOff>115358</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449137"/>
          <a:ext cx="8890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142151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90699</xdr:rowOff>
    </xdr:from>
    <xdr:to>
      <xdr:col>23</xdr:col>
      <xdr:colOff>184150</xdr:colOff>
      <xdr:row>62</xdr:row>
      <xdr:rowOff>20849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4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62776</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52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92710</xdr:rowOff>
    </xdr:from>
    <xdr:to>
      <xdr:col>19</xdr:col>
      <xdr:colOff>184150</xdr:colOff>
      <xdr:row>62</xdr:row>
      <xdr:rowOff>22860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7637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37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54504</xdr:rowOff>
    </xdr:from>
    <xdr:to>
      <xdr:col>15</xdr:col>
      <xdr:colOff>133350</xdr:colOff>
      <xdr:row>61</xdr:row>
      <xdr:rowOff>156104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5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140881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99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111337</xdr:rowOff>
    </xdr:from>
    <xdr:to>
      <xdr:col>11</xdr:col>
      <xdr:colOff>82550</xdr:colOff>
      <xdr:row>61</xdr:row>
      <xdr:rowOff>41487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26264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64558</xdr:rowOff>
    </xdr:from>
    <xdr:to>
      <xdr:col>7</xdr:col>
      <xdr:colOff>31750</xdr:colOff>
      <xdr:row>61</xdr:row>
      <xdr:rowOff>166158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150935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[335,079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人当たりの人件費・物件費等の決算額は前年度比</a:t>
          </a:r>
          <a:r>
            <a:rPr kumimoji="1" lang="en-US" altLang="ja-JP" sz="1300">
              <a:latin typeface="ＭＳ Ｐゴシック" panose="020B0600070205080204" pitchFamily="50" charset="-128"/>
              <a:ea typeface="ＭＳ Ｐゴシック" panose="020B0600070205080204" pitchFamily="50" charset="-128"/>
            </a:rPr>
            <a:t>29,084</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　要因は、人件費については人事院勧告の影響による基本給及び手当等の増や会計年度任用職員の勤勉手当支給開始による増、物件費については令和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月豪雨災害に係る災害救助費の皆増や地域交流センター基本構想策定経費の皆増、各種システム改修経費が増となったことにより、増加したものである。併せて当町の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日現在の人口が</a:t>
          </a:r>
          <a:r>
            <a:rPr kumimoji="1" lang="en-US" altLang="ja-JP" sz="1300">
              <a:latin typeface="ＭＳ Ｐゴシック" panose="020B0600070205080204" pitchFamily="50" charset="-128"/>
              <a:ea typeface="ＭＳ Ｐゴシック" panose="020B0600070205080204" pitchFamily="50" charset="-128"/>
            </a:rPr>
            <a:t>6,651</a:t>
          </a:r>
          <a:r>
            <a:rPr kumimoji="1" lang="ja-JP" altLang="en-US" sz="1300">
              <a:latin typeface="ＭＳ Ｐゴシック" panose="020B0600070205080204" pitchFamily="50" charset="-128"/>
              <a:ea typeface="ＭＳ Ｐゴシック" panose="020B0600070205080204" pitchFamily="50" charset="-128"/>
            </a:rPr>
            <a:t>人から</a:t>
          </a:r>
          <a:r>
            <a:rPr kumimoji="1" lang="en-US" altLang="ja-JP" sz="1300">
              <a:latin typeface="ＭＳ Ｐゴシック" panose="020B0600070205080204" pitchFamily="50" charset="-128"/>
              <a:ea typeface="ＭＳ Ｐゴシック" panose="020B0600070205080204" pitchFamily="50" charset="-128"/>
            </a:rPr>
            <a:t>6,481</a:t>
          </a:r>
          <a:r>
            <a:rPr kumimoji="1" lang="ja-JP" altLang="en-US" sz="1300">
              <a:latin typeface="ＭＳ Ｐゴシック" panose="020B0600070205080204" pitchFamily="50" charset="-128"/>
              <a:ea typeface="ＭＳ Ｐゴシック" panose="020B0600070205080204" pitchFamily="50" charset="-128"/>
            </a:rPr>
            <a:t>人に減少したことが要因に挙げられる。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159339</xdr:rowOff>
    </xdr:from>
    <xdr:to>
      <xdr:col>23</xdr:col>
      <xdr:colOff>133350</xdr:colOff>
      <xdr:row>82</xdr:row>
      <xdr:rowOff>11281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46789"/>
          <a:ext cx="838200" cy="2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146007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62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145848</xdr:rowOff>
    </xdr:from>
    <xdr:to>
      <xdr:col>19</xdr:col>
      <xdr:colOff>133350</xdr:colOff>
      <xdr:row>81</xdr:row>
      <xdr:rowOff>159339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33298"/>
          <a:ext cx="889000" cy="1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46558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134317</xdr:rowOff>
    </xdr:from>
    <xdr:to>
      <xdr:col>15</xdr:col>
      <xdr:colOff>82550</xdr:colOff>
      <xdr:row>81</xdr:row>
      <xdr:rowOff>145848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21767"/>
          <a:ext cx="889000" cy="1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123741</xdr:rowOff>
    </xdr:from>
    <xdr:to>
      <xdr:col>11</xdr:col>
      <xdr:colOff>31750</xdr:colOff>
      <xdr:row>81</xdr:row>
      <xdr:rowOff>134317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11191"/>
          <a:ext cx="889000" cy="1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5430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131931</xdr:rowOff>
    </xdr:from>
    <xdr:to>
      <xdr:col>23</xdr:col>
      <xdr:colOff>184150</xdr:colOff>
      <xdr:row>82</xdr:row>
      <xdr:rowOff>62081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1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104008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91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108539</xdr:rowOff>
    </xdr:from>
    <xdr:to>
      <xdr:col>19</xdr:col>
      <xdr:colOff>184150</xdr:colOff>
      <xdr:row>82</xdr:row>
      <xdr:rowOff>38689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9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23466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8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95048</xdr:rowOff>
    </xdr:from>
    <xdr:to>
      <xdr:col>15</xdr:col>
      <xdr:colOff>133350</xdr:colOff>
      <xdr:row>82</xdr:row>
      <xdr:rowOff>25198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8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35375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51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83517</xdr:rowOff>
    </xdr:from>
    <xdr:to>
      <xdr:col>11</xdr:col>
      <xdr:colOff>82550</xdr:colOff>
      <xdr:row>82</xdr:row>
      <xdr:rowOff>13667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7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23844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39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72941</xdr:rowOff>
    </xdr:from>
    <xdr:to>
      <xdr:col>7</xdr:col>
      <xdr:colOff>31750</xdr:colOff>
      <xdr:row>82</xdr:row>
      <xdr:rowOff>3091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6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159318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4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ラスパイレス指数については前年度比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ポイントの増となっている。</a:t>
          </a:r>
        </a:p>
        <a:p>
          <a:r>
            <a:rPr kumimoji="1" lang="ja-JP" altLang="en-US" sz="1300">
              <a:latin typeface="ＭＳ Ｐゴシック" panose="020B0600070205080204" pitchFamily="50" charset="-128"/>
              <a:ea typeface="ＭＳ Ｐゴシック" panose="020B0600070205080204" pitchFamily="50" charset="-128"/>
            </a:rPr>
            <a:t>　要因は、給料表を県準拠としており、令和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年度の給料表引上げ率が国の引上げ率を上回ったことにより、平均給与額が増加したためである。</a:t>
          </a:r>
        </a:p>
        <a:p>
          <a:r>
            <a:rPr kumimoji="1" lang="ja-JP" altLang="en-US" sz="1300">
              <a:latin typeface="ＭＳ Ｐゴシック" panose="020B0600070205080204" pitchFamily="50" charset="-128"/>
              <a:ea typeface="ＭＳ Ｐゴシック" panose="020B0600070205080204" pitchFamily="50" charset="-128"/>
            </a:rPr>
            <a:t>　高卒の経験年数階層が上位の層のラス指数が高いため、類似団体と比較して高い水準となっている。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155222</xdr:rowOff>
    </xdr:from>
    <xdr:to>
      <xdr:col>81</xdr:col>
      <xdr:colOff>44450</xdr:colOff>
      <xdr:row>87</xdr:row>
      <xdr:rowOff>23989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9992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155222</xdr:rowOff>
    </xdr:from>
    <xdr:to>
      <xdr:col>77</xdr:col>
      <xdr:colOff>44450</xdr:colOff>
      <xdr:row>87</xdr:row>
      <xdr:rowOff>37395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999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37395</xdr:rowOff>
    </xdr:from>
    <xdr:to>
      <xdr:col>72</xdr:col>
      <xdr:colOff>203200</xdr:colOff>
      <xdr:row>87</xdr:row>
      <xdr:rowOff>158045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95354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158045</xdr:rowOff>
    </xdr:from>
    <xdr:to>
      <xdr:col>68</xdr:col>
      <xdr:colOff>152400</xdr:colOff>
      <xdr:row>87</xdr:row>
      <xdr:rowOff>158045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07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144639</xdr:rowOff>
    </xdr:from>
    <xdr:to>
      <xdr:col>81</xdr:col>
      <xdr:colOff>95250</xdr:colOff>
      <xdr:row>87</xdr:row>
      <xdr:rowOff>74789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116716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6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104422</xdr:rowOff>
    </xdr:from>
    <xdr:to>
      <xdr:col>77</xdr:col>
      <xdr:colOff>95250</xdr:colOff>
      <xdr:row>87</xdr:row>
      <xdr:rowOff>34572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19349</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3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158045</xdr:rowOff>
    </xdr:from>
    <xdr:to>
      <xdr:col>73</xdr:col>
      <xdr:colOff>44450</xdr:colOff>
      <xdr:row>87</xdr:row>
      <xdr:rowOff>88195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72972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107245</xdr:rowOff>
    </xdr:from>
    <xdr:to>
      <xdr:col>68</xdr:col>
      <xdr:colOff>203200</xdr:colOff>
      <xdr:row>88</xdr:row>
      <xdr:rowOff>37395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22172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107245</xdr:rowOff>
    </xdr:from>
    <xdr:to>
      <xdr:col>64</xdr:col>
      <xdr:colOff>152400</xdr:colOff>
      <xdr:row>88</xdr:row>
      <xdr:rowOff>37395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22172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人口千人当たり職員数については前年度比</a:t>
          </a:r>
          <a:r>
            <a:rPr kumimoji="1" lang="en-US" altLang="ja-JP" sz="1300">
              <a:latin typeface="ＭＳ Ｐゴシック" panose="020B0600070205080204" pitchFamily="50" charset="-128"/>
              <a:ea typeface="ＭＳ Ｐゴシック" panose="020B0600070205080204" pitchFamily="50" charset="-128"/>
            </a:rPr>
            <a:t>0.40</a:t>
          </a:r>
          <a:r>
            <a:rPr kumimoji="1" lang="ja-JP" altLang="en-US" sz="1300">
              <a:latin typeface="ＭＳ Ｐゴシック" panose="020B0600070205080204" pitchFamily="50" charset="-128"/>
              <a:ea typeface="ＭＳ Ｐゴシック" panose="020B0600070205080204" pitchFamily="50" charset="-128"/>
            </a:rPr>
            <a:t>人の増となっている。　</a:t>
          </a:r>
        </a:p>
        <a:p>
          <a:r>
            <a:rPr kumimoji="1" lang="ja-JP" altLang="en-US" sz="1300">
              <a:latin typeface="ＭＳ Ｐゴシック" panose="020B0600070205080204" pitchFamily="50" charset="-128"/>
              <a:ea typeface="ＭＳ Ｐゴシック" panose="020B0600070205080204" pitchFamily="50" charset="-128"/>
            </a:rPr>
            <a:t>　要因は、人口減少によるものである。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55435</xdr:rowOff>
    </xdr:from>
    <xdr:to>
      <xdr:col>81</xdr:col>
      <xdr:colOff>44450</xdr:colOff>
      <xdr:row>61</xdr:row>
      <xdr:rowOff>79566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513885"/>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128668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4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168973</xdr:rowOff>
    </xdr:from>
    <xdr:to>
      <xdr:col>77</xdr:col>
      <xdr:colOff>44450</xdr:colOff>
      <xdr:row>61</xdr:row>
      <xdr:rowOff>55435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55973"/>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36783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5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141224</xdr:rowOff>
    </xdr:from>
    <xdr:to>
      <xdr:col>72</xdr:col>
      <xdr:colOff>203200</xdr:colOff>
      <xdr:row>60</xdr:row>
      <xdr:rowOff>168973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28224"/>
          <a:ext cx="889000" cy="2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25322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4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118301</xdr:rowOff>
    </xdr:from>
    <xdr:to>
      <xdr:col>68</xdr:col>
      <xdr:colOff>152400</xdr:colOff>
      <xdr:row>60</xdr:row>
      <xdr:rowOff>141224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05301"/>
          <a:ext cx="889000" cy="2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3605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168419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28766</xdr:rowOff>
    </xdr:from>
    <xdr:to>
      <xdr:col>81</xdr:col>
      <xdr:colOff>95250</xdr:colOff>
      <xdr:row>61</xdr:row>
      <xdr:rowOff>130366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8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843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5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4635</xdr:rowOff>
    </xdr:from>
    <xdr:to>
      <xdr:col>77</xdr:col>
      <xdr:colOff>95250</xdr:colOff>
      <xdr:row>61</xdr:row>
      <xdr:rowOff>106235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6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91012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549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118173</xdr:rowOff>
    </xdr:from>
    <xdr:to>
      <xdr:col>73</xdr:col>
      <xdr:colOff>44450</xdr:colOff>
      <xdr:row>61</xdr:row>
      <xdr:rowOff>48323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0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33100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90424</xdr:rowOff>
    </xdr:from>
    <xdr:to>
      <xdr:col>68</xdr:col>
      <xdr:colOff>203200</xdr:colOff>
      <xdr:row>61</xdr:row>
      <xdr:rowOff>20574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5351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46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67501</xdr:rowOff>
    </xdr:from>
    <xdr:to>
      <xdr:col>64</xdr:col>
      <xdr:colOff>152400</xdr:colOff>
      <xdr:row>60</xdr:row>
      <xdr:rowOff>169101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5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153878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44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実質公債比率については前年度比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ポイントの増となっている。</a:t>
          </a:r>
        </a:p>
        <a:p>
          <a:r>
            <a:rPr kumimoji="1" lang="ja-JP" altLang="en-US" sz="1300">
              <a:latin typeface="ＭＳ Ｐゴシック" panose="020B0600070205080204" pitchFamily="50" charset="-128"/>
              <a:ea typeface="ＭＳ Ｐゴシック" panose="020B0600070205080204" pitchFamily="50" charset="-128"/>
            </a:rPr>
            <a:t>　要因は、分母については臨時財政対策債発行額が令和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年度より減少し、分子については役場新庁舎建設による過疎債や役場緊急保全債の償還額増及び防災行政無線更新による緊防債の償還額増により令和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年度より元利償還金が増加したことから、前年度から増加となっている。</a:t>
          </a:r>
        </a:p>
        <a:p>
          <a:r>
            <a:rPr kumimoji="1" lang="ja-JP" altLang="en-US" sz="1300">
              <a:latin typeface="ＭＳ Ｐゴシック" panose="020B0600070205080204" pitchFamily="50" charset="-128"/>
              <a:ea typeface="ＭＳ Ｐゴシック" panose="020B0600070205080204" pitchFamily="50" charset="-128"/>
            </a:rPr>
            <a:t>　類似団体や県平均を下回っている状況であるが、今後大型投資的事業を予定しているため、実施事業を精査し、事業費の平準化を図り、財政健全化に努めていく。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151130</xdr:rowOff>
    </xdr:from>
    <xdr:to>
      <xdr:col>81</xdr:col>
      <xdr:colOff>44450</xdr:colOff>
      <xdr:row>41</xdr:row>
      <xdr:rowOff>23114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00913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55389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8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146304</xdr:rowOff>
    </xdr:from>
    <xdr:to>
      <xdr:col>77</xdr:col>
      <xdr:colOff>44450</xdr:colOff>
      <xdr:row>40</xdr:row>
      <xdr:rowOff>151130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00430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146304</xdr:rowOff>
    </xdr:from>
    <xdr:to>
      <xdr:col>72</xdr:col>
      <xdr:colOff>203200</xdr:colOff>
      <xdr:row>40</xdr:row>
      <xdr:rowOff>151130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00430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150385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151130</xdr:rowOff>
    </xdr:from>
    <xdr:to>
      <xdr:col>68</xdr:col>
      <xdr:colOff>152400</xdr:colOff>
      <xdr:row>40</xdr:row>
      <xdr:rowOff>170434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00913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160291</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100330</xdr:rowOff>
    </xdr:from>
    <xdr:to>
      <xdr:col>77</xdr:col>
      <xdr:colOff>95250</xdr:colOff>
      <xdr:row>41</xdr:row>
      <xdr:rowOff>30480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40657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95504</xdr:rowOff>
    </xdr:from>
    <xdr:to>
      <xdr:col>73</xdr:col>
      <xdr:colOff>44450</xdr:colOff>
      <xdr:row>41</xdr:row>
      <xdr:rowOff>25654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35831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100330</xdr:rowOff>
    </xdr:from>
    <xdr:to>
      <xdr:col>68</xdr:col>
      <xdr:colOff>203200</xdr:colOff>
      <xdr:row>41</xdr:row>
      <xdr:rowOff>30480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119634</xdr:rowOff>
    </xdr:from>
    <xdr:to>
      <xdr:col>64</xdr:col>
      <xdr:colOff>152400</xdr:colOff>
      <xdr:row>41</xdr:row>
      <xdr:rowOff>49784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59961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4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将来負担比率については前年度比</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ポイントの減となっている。</a:t>
          </a:r>
        </a:p>
        <a:p>
          <a:r>
            <a:rPr kumimoji="1" lang="ja-JP" altLang="en-US" sz="1300">
              <a:latin typeface="ＭＳ Ｐゴシック" panose="020B0600070205080204" pitchFamily="50" charset="-128"/>
              <a:ea typeface="ＭＳ Ｐゴシック" panose="020B0600070205080204" pitchFamily="50" charset="-128"/>
            </a:rPr>
            <a:t>　要因は、剰余金を町有施設整備基金へ、普通交付税の再算定で交付された臨時財政対策債償還基金分を減債基金へ積立てたことにより充当可能基金が増加したことや過疎債や緊自債、災害復旧事業債の算入額増により基準財政需要額算入見込額が増加したことが影響している。</a:t>
          </a:r>
        </a:p>
        <a:p>
          <a:r>
            <a:rPr kumimoji="1" lang="ja-JP" altLang="en-US" sz="1300">
              <a:latin typeface="ＭＳ Ｐゴシック" panose="020B0600070205080204" pitchFamily="50" charset="-128"/>
              <a:ea typeface="ＭＳ Ｐゴシック" panose="020B0600070205080204" pitchFamily="50" charset="-128"/>
            </a:rPr>
            <a:t>　今後予定している大型の投資的事業により地方債残高が増加する見込みだが、繰上償還や基金積立を行い財政健全化に努めていく。</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37394</xdr:rowOff>
    </xdr:from>
    <xdr:to>
      <xdr:col>77</xdr:col>
      <xdr:colOff>44450</xdr:colOff>
      <xdr:row>14</xdr:row>
      <xdr:rowOff>168769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5290800" y="2437694"/>
          <a:ext cx="889000" cy="13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168769</xdr:rowOff>
    </xdr:from>
    <xdr:to>
      <xdr:col>72</xdr:col>
      <xdr:colOff>203200</xdr:colOff>
      <xdr:row>15</xdr:row>
      <xdr:rowOff>164888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4401800" y="2569069"/>
          <a:ext cx="889000" cy="16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164888</xdr:rowOff>
    </xdr:from>
    <xdr:to>
      <xdr:col>68</xdr:col>
      <xdr:colOff>152400</xdr:colOff>
      <xdr:row>17</xdr:row>
      <xdr:rowOff>15028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512800" y="2736638"/>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158044</xdr:rowOff>
    </xdr:from>
    <xdr:to>
      <xdr:col>77</xdr:col>
      <xdr:colOff>95250</xdr:colOff>
      <xdr:row>14</xdr:row>
      <xdr:rowOff>88194</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129000" y="238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72971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473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117969</xdr:rowOff>
    </xdr:from>
    <xdr:to>
      <xdr:col>73</xdr:col>
      <xdr:colOff>44450</xdr:colOff>
      <xdr:row>15</xdr:row>
      <xdr:rowOff>48119</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5240000" y="251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32896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60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114088</xdr:rowOff>
    </xdr:from>
    <xdr:to>
      <xdr:col>68</xdr:col>
      <xdr:colOff>203200</xdr:colOff>
      <xdr:row>16</xdr:row>
      <xdr:rowOff>44238</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68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29015</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772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135678</xdr:rowOff>
    </xdr:from>
    <xdr:to>
      <xdr:col>64</xdr:col>
      <xdr:colOff>152400</xdr:colOff>
      <xdr:row>17</xdr:row>
      <xdr:rowOff>65828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8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50605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96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山形県真室川町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6,481
6,452
374.22
7,043,199
6,749,223
182,819
3,930,025
5,279,474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ポイントの増となっている。</a:t>
          </a:r>
        </a:p>
        <a:p>
          <a:r>
            <a:rPr kumimoji="1" lang="ja-JP" altLang="en-US" sz="1300">
              <a:latin typeface="ＭＳ Ｐゴシック" panose="020B0600070205080204" pitchFamily="50" charset="-128"/>
              <a:ea typeface="ＭＳ Ｐゴシック" panose="020B0600070205080204" pitchFamily="50" charset="-128"/>
            </a:rPr>
            <a:t>　要因は、人事院勧告による基本給及び手当の増や会計年度任用職員の勤勉手当支給開始による増により、経常経費充当一般財源が増加したためである。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51562</xdr:rowOff>
    </xdr:from>
    <xdr:to>
      <xdr:col>24</xdr:col>
      <xdr:colOff>25400</xdr:colOff>
      <xdr:row>37</xdr:row>
      <xdr:rowOff>69850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952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19558</xdr:rowOff>
    </xdr:from>
    <xdr:to>
      <xdr:col>19</xdr:col>
      <xdr:colOff>187325</xdr:colOff>
      <xdr:row>37</xdr:row>
      <xdr:rowOff>51562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632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19558</xdr:rowOff>
    </xdr:from>
    <xdr:to>
      <xdr:col>15</xdr:col>
      <xdr:colOff>98425</xdr:colOff>
      <xdr:row>37</xdr:row>
      <xdr:rowOff>24130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63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24130</xdr:rowOff>
    </xdr:from>
    <xdr:to>
      <xdr:col>11</xdr:col>
      <xdr:colOff>9525</xdr:colOff>
      <xdr:row>37</xdr:row>
      <xdr:rowOff>110998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677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35577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762</xdr:rowOff>
    </xdr:from>
    <xdr:to>
      <xdr:col>20</xdr:col>
      <xdr:colOff>38100</xdr:colOff>
      <xdr:row>37</xdr:row>
      <xdr:rowOff>102362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140208</xdr:rowOff>
    </xdr:from>
    <xdr:to>
      <xdr:col>15</xdr:col>
      <xdr:colOff>149225</xdr:colOff>
      <xdr:row>37</xdr:row>
      <xdr:rowOff>70358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80535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144780</xdr:rowOff>
    </xdr:from>
    <xdr:to>
      <xdr:col>11</xdr:col>
      <xdr:colOff>60325</xdr:colOff>
      <xdr:row>37</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ポイントの増となっている。</a:t>
          </a:r>
        </a:p>
        <a:p>
          <a:r>
            <a:rPr kumimoji="1" lang="ja-JP" altLang="en-US" sz="1300">
              <a:latin typeface="ＭＳ Ｐゴシック" panose="020B0600070205080204" pitchFamily="50" charset="-128"/>
              <a:ea typeface="ＭＳ Ｐゴシック" panose="020B0600070205080204" pitchFamily="50" charset="-128"/>
            </a:rPr>
            <a:t>　要因は、キャッシュレス決済ポイント還元事業委託の皆減による臨時的経費の減少や物価高騰による光熱水費の増により、経常経費充当一般財源が増加したためである。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161290</xdr:rowOff>
    </xdr:from>
    <xdr:to>
      <xdr:col>82</xdr:col>
      <xdr:colOff>107950</xdr:colOff>
      <xdr:row>15</xdr:row>
      <xdr:rowOff>18415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56159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585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115570</xdr:rowOff>
    </xdr:from>
    <xdr:to>
      <xdr:col>78</xdr:col>
      <xdr:colOff>69850</xdr:colOff>
      <xdr:row>14</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5158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116857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41275</xdr:rowOff>
    </xdr:from>
    <xdr:to>
      <xdr:col>73</xdr:col>
      <xdr:colOff>180975</xdr:colOff>
      <xdr:row>14</xdr:row>
      <xdr:rowOff>115570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4157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88282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41275</xdr:rowOff>
    </xdr:from>
    <xdr:to>
      <xdr:col>69</xdr:col>
      <xdr:colOff>92075</xdr:colOff>
      <xdr:row>14</xdr:row>
      <xdr:rowOff>75565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415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36847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53992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2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139065</xdr:rowOff>
    </xdr:from>
    <xdr:to>
      <xdr:col>82</xdr:col>
      <xdr:colOff>158750</xdr:colOff>
      <xdr:row>15</xdr:row>
      <xdr:rowOff>69215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5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155592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384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110490</xdr:rowOff>
    </xdr:from>
    <xdr:to>
      <xdr:col>78</xdr:col>
      <xdr:colOff>120650</xdr:colOff>
      <xdr:row>15</xdr:row>
      <xdr:rowOff>40640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50817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279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64770</xdr:rowOff>
    </xdr:from>
    <xdr:to>
      <xdr:col>74</xdr:col>
      <xdr:colOff>31750</xdr:colOff>
      <xdr:row>14</xdr:row>
      <xdr:rowOff>166370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6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5097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233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161925</xdr:rowOff>
    </xdr:from>
    <xdr:to>
      <xdr:col>69</xdr:col>
      <xdr:colOff>142875</xdr:colOff>
      <xdr:row>14</xdr:row>
      <xdr:rowOff>92075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102252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5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24765</xdr:rowOff>
    </xdr:from>
    <xdr:to>
      <xdr:col>65</xdr:col>
      <xdr:colOff>53975</xdr:colOff>
      <xdr:row>14</xdr:row>
      <xdr:rowOff>126365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2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136542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19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ポイントの減となっている。</a:t>
          </a:r>
        </a:p>
        <a:p>
          <a:r>
            <a:rPr kumimoji="1" lang="ja-JP" altLang="en-US" sz="1300">
              <a:latin typeface="ＭＳ Ｐゴシック" panose="020B0600070205080204" pitchFamily="50" charset="-128"/>
              <a:ea typeface="ＭＳ Ｐゴシック" panose="020B0600070205080204" pitchFamily="50" charset="-128"/>
            </a:rPr>
            <a:t>　要因は、定額減税調整給付金の皆増などにより扶助費総額は増額したものの、電力・ガス・食料品等価格緊急支援給付金の皆減により臨時的経費が減少したほか、児童福祉関係事業に充当した過疎債の減により経常特財が減少したためであ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146050</xdr:rowOff>
    </xdr:from>
    <xdr:to>
      <xdr:col>24</xdr:col>
      <xdr:colOff>25400</xdr:colOff>
      <xdr:row>54</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4043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54</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42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3281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54</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328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95250</xdr:rowOff>
    </xdr:from>
    <xdr:to>
      <xdr:col>24</xdr:col>
      <xdr:colOff>76200</xdr:colOff>
      <xdr:row>55</xdr:row>
      <xdr:rowOff>25400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111777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19050</xdr:rowOff>
    </xdr:from>
    <xdr:to>
      <xdr:col>6</xdr:col>
      <xdr:colOff>171450</xdr:colOff>
      <xdr:row>54</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その他については、前年度比</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ポイントの減となっている。</a:t>
          </a:r>
        </a:p>
        <a:p>
          <a:r>
            <a:rPr kumimoji="1" lang="ja-JP" altLang="en-US" sz="1300">
              <a:latin typeface="ＭＳ Ｐゴシック" panose="020B0600070205080204" pitchFamily="50" charset="-128"/>
              <a:ea typeface="ＭＳ Ｐゴシック" panose="020B0600070205080204" pitchFamily="50" charset="-128"/>
            </a:rPr>
            <a:t>　繰出金について国保会計は広域連合への派遣職員数の減や保健施設維持等に係る負担金の減により減少、介護保険会計は人件費減による減少、後期高齢会計は給付費減による減少、下水道会計は法適化による繰出金の皆減が要因であ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10414</xdr:rowOff>
    </xdr:from>
    <xdr:to>
      <xdr:col>82</xdr:col>
      <xdr:colOff>107950</xdr:colOff>
      <xdr:row>60</xdr:row>
      <xdr:rowOff>40132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10125964"/>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60723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49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40132</xdr:rowOff>
    </xdr:from>
    <xdr:to>
      <xdr:col>78</xdr:col>
      <xdr:colOff>69850</xdr:colOff>
      <xdr:row>60</xdr:row>
      <xdr:rowOff>67564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103271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121683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55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46990</xdr:rowOff>
    </xdr:from>
    <xdr:to>
      <xdr:col>73</xdr:col>
      <xdr:colOff>180975</xdr:colOff>
      <xdr:row>60</xdr:row>
      <xdr:rowOff>67564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162540"/>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23385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2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46990</xdr:rowOff>
    </xdr:from>
    <xdr:to>
      <xdr:col>69</xdr:col>
      <xdr:colOff>92075</xdr:colOff>
      <xdr:row>59</xdr:row>
      <xdr:rowOff>65278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1625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167403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87393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131064</xdr:rowOff>
    </xdr:from>
    <xdr:to>
      <xdr:col>82</xdr:col>
      <xdr:colOff>158750</xdr:colOff>
      <xdr:row>59</xdr:row>
      <xdr:rowOff>61214</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100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103141</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1004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160782</xdr:rowOff>
    </xdr:from>
    <xdr:to>
      <xdr:col>78</xdr:col>
      <xdr:colOff>120650</xdr:colOff>
      <xdr:row>60</xdr:row>
      <xdr:rowOff>90932</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27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75709</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36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16764</xdr:rowOff>
    </xdr:from>
    <xdr:to>
      <xdr:col>74</xdr:col>
      <xdr:colOff>31750</xdr:colOff>
      <xdr:row>60</xdr:row>
      <xdr:rowOff>118364</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30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103141</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39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167640</xdr:rowOff>
    </xdr:from>
    <xdr:to>
      <xdr:col>69</xdr:col>
      <xdr:colOff>142875</xdr:colOff>
      <xdr:row>59</xdr:row>
      <xdr:rowOff>97790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82567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14478</xdr:rowOff>
    </xdr:from>
    <xdr:to>
      <xdr:col>65</xdr:col>
      <xdr:colOff>53975</xdr:colOff>
      <xdr:row>59</xdr:row>
      <xdr:rowOff>116078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1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100855</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21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ポイントの増となっている。</a:t>
          </a:r>
        </a:p>
        <a:p>
          <a:r>
            <a:rPr kumimoji="1" lang="ja-JP" altLang="en-US" sz="1300">
              <a:latin typeface="ＭＳ Ｐゴシック" panose="020B0600070205080204" pitchFamily="50" charset="-128"/>
              <a:ea typeface="ＭＳ Ｐゴシック" panose="020B0600070205080204" pitchFamily="50" charset="-128"/>
            </a:rPr>
            <a:t>　要因は、ごみ処理施設に係る広域への分担金が減となった一方、下水道会計の法適化による負担金の皆増や水道事業の繰出基準額の増による臨時的経費の減により、経常経費充当一般財源が増加したためであ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122428</xdr:rowOff>
    </xdr:from>
    <xdr:to>
      <xdr:col>82</xdr:col>
      <xdr:colOff>107950</xdr:colOff>
      <xdr:row>39</xdr:row>
      <xdr:rowOff>10414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63752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122428</xdr:rowOff>
    </xdr:from>
    <xdr:to>
      <xdr:col>78</xdr:col>
      <xdr:colOff>69850</xdr:colOff>
      <xdr:row>38</xdr:row>
      <xdr:rowOff>154432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4782800" y="66375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14241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8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85852</xdr:rowOff>
    </xdr:from>
    <xdr:to>
      <xdr:col>73</xdr:col>
      <xdr:colOff>180975</xdr:colOff>
      <xdr:row>38</xdr:row>
      <xdr:rowOff>154432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6009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85852</xdr:rowOff>
    </xdr:from>
    <xdr:to>
      <xdr:col>69</xdr:col>
      <xdr:colOff>92075</xdr:colOff>
      <xdr:row>38</xdr:row>
      <xdr:rowOff>154432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6009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131064</xdr:rowOff>
    </xdr:from>
    <xdr:to>
      <xdr:col>82</xdr:col>
      <xdr:colOff>158750</xdr:colOff>
      <xdr:row>39</xdr:row>
      <xdr:rowOff>61214</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103141</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71628</xdr:rowOff>
    </xdr:from>
    <xdr:to>
      <xdr:col>78</xdr:col>
      <xdr:colOff>120650</xdr:colOff>
      <xdr:row>39</xdr:row>
      <xdr:rowOff>1778</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158005</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67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103632</xdr:rowOff>
    </xdr:from>
    <xdr:to>
      <xdr:col>74</xdr:col>
      <xdr:colOff>31750</xdr:colOff>
      <xdr:row>39</xdr:row>
      <xdr:rowOff>33782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18559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35052</xdr:rowOff>
    </xdr:from>
    <xdr:to>
      <xdr:col>69</xdr:col>
      <xdr:colOff>142875</xdr:colOff>
      <xdr:row>38</xdr:row>
      <xdr:rowOff>136652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121429</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103632</xdr:rowOff>
    </xdr:from>
    <xdr:to>
      <xdr:col>65</xdr:col>
      <xdr:colOff>53975</xdr:colOff>
      <xdr:row>39</xdr:row>
      <xdr:rowOff>33782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18559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公債費は、前年度と</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で横ばいとなっている。　</a:t>
          </a:r>
        </a:p>
        <a:p>
          <a:r>
            <a:rPr kumimoji="1" lang="ja-JP" altLang="en-US" sz="1300">
              <a:latin typeface="ＭＳ Ｐゴシック" panose="020B0600070205080204" pitchFamily="50" charset="-128"/>
              <a:ea typeface="ＭＳ Ｐゴシック" panose="020B0600070205080204" pitchFamily="50" charset="-128"/>
            </a:rPr>
            <a:t>　償還終了した</a:t>
          </a:r>
          <a:r>
            <a:rPr kumimoji="1" lang="en-US" altLang="ja-JP" sz="1300">
              <a:latin typeface="ＭＳ Ｐゴシック" panose="020B0600070205080204" pitchFamily="50" charset="-128"/>
              <a:ea typeface="ＭＳ Ｐゴシック" panose="020B0600070205080204" pitchFamily="50" charset="-128"/>
            </a:rPr>
            <a:t>H15</a:t>
          </a:r>
          <a:r>
            <a:rPr kumimoji="1" lang="ja-JP" altLang="en-US" sz="1300">
              <a:latin typeface="ＭＳ Ｐゴシック" panose="020B0600070205080204" pitchFamily="50" charset="-128"/>
              <a:ea typeface="ＭＳ Ｐゴシック" panose="020B0600070205080204" pitchFamily="50" charset="-128"/>
            </a:rPr>
            <a:t>臨時財政対策債、</a:t>
          </a:r>
          <a:r>
            <a:rPr kumimoji="1" lang="en-US" altLang="ja-JP" sz="1300">
              <a:latin typeface="ＭＳ Ｐゴシック" panose="020B0600070205080204" pitchFamily="50" charset="-128"/>
              <a:ea typeface="ＭＳ Ｐゴシック" panose="020B0600070205080204" pitchFamily="50" charset="-128"/>
            </a:rPr>
            <a:t>H22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過疎債、</a:t>
          </a:r>
          <a:r>
            <a:rPr kumimoji="1" lang="en-US" altLang="ja-JP" sz="1300">
              <a:latin typeface="ＭＳ Ｐゴシック" panose="020B0600070205080204" pitchFamily="50" charset="-128"/>
              <a:ea typeface="ＭＳ Ｐゴシック" panose="020B0600070205080204" pitchFamily="50" charset="-128"/>
            </a:rPr>
            <a:t>H25</a:t>
          </a:r>
          <a:r>
            <a:rPr kumimoji="1" lang="ja-JP" altLang="en-US" sz="1300">
              <a:latin typeface="ＭＳ Ｐゴシック" panose="020B0600070205080204" pitchFamily="50" charset="-128"/>
              <a:ea typeface="ＭＳ Ｐゴシック" panose="020B0600070205080204" pitchFamily="50" charset="-128"/>
            </a:rPr>
            <a:t>辺地債、</a:t>
          </a:r>
          <a:r>
            <a:rPr kumimoji="1" lang="en-US" altLang="ja-JP" sz="1300">
              <a:latin typeface="ＭＳ Ｐゴシック" panose="020B0600070205080204" pitchFamily="50" charset="-128"/>
              <a:ea typeface="ＭＳ Ｐゴシック" panose="020B0600070205080204" pitchFamily="50" charset="-128"/>
            </a:rPr>
            <a:t>H25</a:t>
          </a:r>
          <a:r>
            <a:rPr kumimoji="1" lang="ja-JP" altLang="en-US" sz="1300">
              <a:latin typeface="ＭＳ Ｐゴシック" panose="020B0600070205080204" pitchFamily="50" charset="-128"/>
              <a:ea typeface="ＭＳ Ｐゴシック" panose="020B0600070205080204" pitchFamily="50" charset="-128"/>
            </a:rPr>
            <a:t>災害復旧事業債より償還開始した</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過疎債、</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辺地債、</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臨時財政対策債、</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緊防債、</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緊自債の償還額が上回ったが、経常収支比率は横ばいとなった。</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96520</xdr:rowOff>
    </xdr:from>
    <xdr:to>
      <xdr:col>24</xdr:col>
      <xdr:colOff>25400</xdr:colOff>
      <xdr:row>75</xdr:row>
      <xdr:rowOff>96520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29552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43180</xdr:rowOff>
    </xdr:from>
    <xdr:to>
      <xdr:col>19</xdr:col>
      <xdr:colOff>187325</xdr:colOff>
      <xdr:row>75</xdr:row>
      <xdr:rowOff>96520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29019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27940</xdr:rowOff>
    </xdr:from>
    <xdr:to>
      <xdr:col>15</xdr:col>
      <xdr:colOff>98425</xdr:colOff>
      <xdr:row>75</xdr:row>
      <xdr:rowOff>43180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288669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27940</xdr:rowOff>
    </xdr:from>
    <xdr:to>
      <xdr:col>11</xdr:col>
      <xdr:colOff>9525</xdr:colOff>
      <xdr:row>75</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288669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45720</xdr:rowOff>
    </xdr:from>
    <xdr:to>
      <xdr:col>24</xdr:col>
      <xdr:colOff>76200</xdr:colOff>
      <xdr:row>75</xdr:row>
      <xdr:rowOff>147320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62247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45720</xdr:rowOff>
    </xdr:from>
    <xdr:to>
      <xdr:col>20</xdr:col>
      <xdr:colOff>38100</xdr:colOff>
      <xdr:row>75</xdr:row>
      <xdr:rowOff>147320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157497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673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163830</xdr:rowOff>
    </xdr:from>
    <xdr:to>
      <xdr:col>15</xdr:col>
      <xdr:colOff>149225</xdr:colOff>
      <xdr:row>75</xdr:row>
      <xdr:rowOff>93980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104157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62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148590</xdr:rowOff>
    </xdr:from>
    <xdr:to>
      <xdr:col>11</xdr:col>
      <xdr:colOff>60325</xdr:colOff>
      <xdr:row>75</xdr:row>
      <xdr:rowOff>78740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88917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53340</xdr:rowOff>
    </xdr:from>
    <xdr:to>
      <xdr:col>6</xdr:col>
      <xdr:colOff>171450</xdr:colOff>
      <xdr:row>75</xdr:row>
      <xdr:rowOff>154939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165117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公債費以外については前年度比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ポイントの減となっている。</a:t>
          </a:r>
        </a:p>
        <a:p>
          <a:r>
            <a:rPr kumimoji="1" lang="ja-JP" altLang="en-US" sz="1300">
              <a:latin typeface="ＭＳ Ｐゴシック" panose="020B0600070205080204" pitchFamily="50" charset="-128"/>
              <a:ea typeface="ＭＳ Ｐゴシック" panose="020B0600070205080204" pitchFamily="50" charset="-128"/>
            </a:rPr>
            <a:t>　人件費、物件費、補助費等が増加したものの、繰出金の大幅減により減となっている。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152146</xdr:rowOff>
    </xdr:from>
    <xdr:to>
      <xdr:col>82</xdr:col>
      <xdr:colOff>107950</xdr:colOff>
      <xdr:row>75</xdr:row>
      <xdr:rowOff>154432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5671800" y="1301089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152163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668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143002</xdr:rowOff>
    </xdr:from>
    <xdr:to>
      <xdr:col>78</xdr:col>
      <xdr:colOff>69850</xdr:colOff>
      <xdr:row>75</xdr:row>
      <xdr:rowOff>154432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300175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21844</xdr:rowOff>
    </xdr:from>
    <xdr:to>
      <xdr:col>73</xdr:col>
      <xdr:colOff>180975</xdr:colOff>
      <xdr:row>75</xdr:row>
      <xdr:rowOff>143002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880594"/>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21844</xdr:rowOff>
    </xdr:from>
    <xdr:to>
      <xdr:col>69</xdr:col>
      <xdr:colOff>92075</xdr:colOff>
      <xdr:row>75</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88059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101346</xdr:rowOff>
    </xdr:from>
    <xdr:to>
      <xdr:col>82</xdr:col>
      <xdr:colOff>158750</xdr:colOff>
      <xdr:row>76</xdr:row>
      <xdr:rowOff>31496</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73423</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93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103632</xdr:rowOff>
    </xdr:from>
    <xdr:to>
      <xdr:col>78</xdr:col>
      <xdr:colOff>120650</xdr:colOff>
      <xdr:row>76</xdr:row>
      <xdr:rowOff>33781</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9623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18559</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048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92202</xdr:rowOff>
    </xdr:from>
    <xdr:to>
      <xdr:col>74</xdr:col>
      <xdr:colOff>31750</xdr:colOff>
      <xdr:row>76</xdr:row>
      <xdr:rowOff>22352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7129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0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142494</xdr:rowOff>
    </xdr:from>
    <xdr:to>
      <xdr:col>69</xdr:col>
      <xdr:colOff>142875</xdr:colOff>
      <xdr:row>75</xdr:row>
      <xdr:rowOff>72644</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82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57421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91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67056</xdr:rowOff>
    </xdr:from>
    <xdr:to>
      <xdr:col>65</xdr:col>
      <xdr:colOff>53975</xdr:colOff>
      <xdr:row>75</xdr:row>
      <xdr:rowOff>168656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92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153433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1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山形県真室川町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144465</xdr:rowOff>
    </xdr:from>
    <xdr:to>
      <xdr:col>29</xdr:col>
      <xdr:colOff>127000</xdr:colOff>
      <xdr:row>17</xdr:row>
      <xdr:rowOff>75969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35290"/>
          <a:ext cx="647700" cy="102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129242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20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75969</xdr:rowOff>
    </xdr:from>
    <xdr:to>
      <xdr:col>26</xdr:col>
      <xdr:colOff>50800</xdr:colOff>
      <xdr:row>17</xdr:row>
      <xdr:rowOff>144922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38244"/>
          <a:ext cx="698500" cy="68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163392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25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144922</xdr:rowOff>
    </xdr:from>
    <xdr:to>
      <xdr:col>22</xdr:col>
      <xdr:colOff>114300</xdr:colOff>
      <xdr:row>18</xdr:row>
      <xdr:rowOff>5789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07197"/>
          <a:ext cx="698500" cy="32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33936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6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5789</xdr:rowOff>
    </xdr:from>
    <xdr:to>
      <xdr:col>18</xdr:col>
      <xdr:colOff>177800</xdr:colOff>
      <xdr:row>18</xdr:row>
      <xdr:rowOff>25982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39514"/>
          <a:ext cx="698500" cy="20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110266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93665</xdr:rowOff>
    </xdr:from>
    <xdr:to>
      <xdr:col>29</xdr:col>
      <xdr:colOff>177800</xdr:colOff>
      <xdr:row>17</xdr:row>
      <xdr:rowOff>23815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84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110192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2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25169</xdr:rowOff>
    </xdr:from>
    <xdr:to>
      <xdr:col>26</xdr:col>
      <xdr:colOff>101600</xdr:colOff>
      <xdr:row>17</xdr:row>
      <xdr:rowOff>126769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87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136946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56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94122</xdr:rowOff>
    </xdr:from>
    <xdr:to>
      <xdr:col>22</xdr:col>
      <xdr:colOff>165100</xdr:colOff>
      <xdr:row>18</xdr:row>
      <xdr:rowOff>24272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56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34449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2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126439</xdr:rowOff>
    </xdr:from>
    <xdr:to>
      <xdr:col>19</xdr:col>
      <xdr:colOff>38100</xdr:colOff>
      <xdr:row>18</xdr:row>
      <xdr:rowOff>56589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88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66766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57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146632</xdr:rowOff>
    </xdr:from>
    <xdr:to>
      <xdr:col>15</xdr:col>
      <xdr:colOff>101600</xdr:colOff>
      <xdr:row>18</xdr:row>
      <xdr:rowOff>76782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08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86959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77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279004</xdr:rowOff>
    </xdr:from>
    <xdr:to>
      <xdr:col>29</xdr:col>
      <xdr:colOff>127000</xdr:colOff>
      <xdr:row>35</xdr:row>
      <xdr:rowOff>314208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89354"/>
          <a:ext cx="647700" cy="35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314208</xdr:rowOff>
    </xdr:from>
    <xdr:to>
      <xdr:col>26</xdr:col>
      <xdr:colOff>50800</xdr:colOff>
      <xdr:row>36</xdr:row>
      <xdr:rowOff>1194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24558"/>
          <a:ext cx="698500" cy="298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1194</xdr:rowOff>
    </xdr:from>
    <xdr:to>
      <xdr:col>22</xdr:col>
      <xdr:colOff>114300</xdr:colOff>
      <xdr:row>36</xdr:row>
      <xdr:rowOff>62199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54444"/>
          <a:ext cx="698500" cy="61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13729</xdr:rowOff>
    </xdr:from>
    <xdr:to>
      <xdr:col>18</xdr:col>
      <xdr:colOff>177800</xdr:colOff>
      <xdr:row>36</xdr:row>
      <xdr:rowOff>62199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66979"/>
          <a:ext cx="698500" cy="48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51213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6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228204</xdr:rowOff>
    </xdr:from>
    <xdr:to>
      <xdr:col>29</xdr:col>
      <xdr:colOff>177800</xdr:colOff>
      <xdr:row>35</xdr:row>
      <xdr:rowOff>329804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38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200281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1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263408</xdr:rowOff>
    </xdr:from>
    <xdr:to>
      <xdr:col>26</xdr:col>
      <xdr:colOff>101600</xdr:colOff>
      <xdr:row>36</xdr:row>
      <xdr:rowOff>22108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73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6885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60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293294</xdr:rowOff>
    </xdr:from>
    <xdr:to>
      <xdr:col>22</xdr:col>
      <xdr:colOff>165100</xdr:colOff>
      <xdr:row>36</xdr:row>
      <xdr:rowOff>51994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03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36771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90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11399</xdr:rowOff>
    </xdr:from>
    <xdr:to>
      <xdr:col>19</xdr:col>
      <xdr:colOff>38100</xdr:colOff>
      <xdr:row>36</xdr:row>
      <xdr:rowOff>112999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64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97776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51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305829</xdr:rowOff>
    </xdr:from>
    <xdr:to>
      <xdr:col>15</xdr:col>
      <xdr:colOff>101600</xdr:colOff>
      <xdr:row>36</xdr:row>
      <xdr:rowOff>64529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16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49306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02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山形県真室川町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6,481
6,452
374.22
7,043,199
6,749,223
182,819
3,930,025
5,279,474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22840</xdr:rowOff>
    </xdr:from>
    <xdr:to>
      <xdr:col>24</xdr:col>
      <xdr:colOff>63500</xdr:colOff>
      <xdr:row>36</xdr:row>
      <xdr:rowOff>136431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95040"/>
          <a:ext cx="838200" cy="11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71716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43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136431</xdr:rowOff>
    </xdr:from>
    <xdr:to>
      <xdr:col>19</xdr:col>
      <xdr:colOff>177800</xdr:colOff>
      <xdr:row>37</xdr:row>
      <xdr:rowOff>10381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08631"/>
          <a:ext cx="889000" cy="4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101297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44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10381</xdr:rowOff>
    </xdr:from>
    <xdr:to>
      <xdr:col>15</xdr:col>
      <xdr:colOff>50800</xdr:colOff>
      <xdr:row>37</xdr:row>
      <xdr:rowOff>29111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54031"/>
          <a:ext cx="889000" cy="1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135275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47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29111</xdr:rowOff>
    </xdr:from>
    <xdr:to>
      <xdr:col>10</xdr:col>
      <xdr:colOff>114300</xdr:colOff>
      <xdr:row>37</xdr:row>
      <xdr:rowOff>54524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72761"/>
          <a:ext cx="889000" cy="2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157258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5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17401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53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143490</xdr:rowOff>
    </xdr:from>
    <xdr:to>
      <xdr:col>24</xdr:col>
      <xdr:colOff>114300</xdr:colOff>
      <xdr:row>36</xdr:row>
      <xdr:rowOff>73640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4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166367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9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85631</xdr:rowOff>
    </xdr:from>
    <xdr:to>
      <xdr:col>20</xdr:col>
      <xdr:colOff>38100</xdr:colOff>
      <xdr:row>37</xdr:row>
      <xdr:rowOff>15781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5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32308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033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131031</xdr:rowOff>
    </xdr:from>
    <xdr:to>
      <xdr:col>15</xdr:col>
      <xdr:colOff>101600</xdr:colOff>
      <xdr:row>37</xdr:row>
      <xdr:rowOff>61181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0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77708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078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149761</xdr:rowOff>
    </xdr:from>
    <xdr:to>
      <xdr:col>10</xdr:col>
      <xdr:colOff>165100</xdr:colOff>
      <xdr:row>37</xdr:row>
      <xdr:rowOff>79911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96438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097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3724</xdr:rowOff>
    </xdr:from>
    <xdr:to>
      <xdr:col>6</xdr:col>
      <xdr:colOff>38100</xdr:colOff>
      <xdr:row>37</xdr:row>
      <xdr:rowOff>105324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4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121851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12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120349</xdr:rowOff>
    </xdr:from>
    <xdr:to>
      <xdr:col>24</xdr:col>
      <xdr:colOff>63500</xdr:colOff>
      <xdr:row>58</xdr:row>
      <xdr:rowOff>123959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4449"/>
          <a:ext cx="838200" cy="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123959</xdr:rowOff>
    </xdr:from>
    <xdr:to>
      <xdr:col>19</xdr:col>
      <xdr:colOff>177800</xdr:colOff>
      <xdr:row>58</xdr:row>
      <xdr:rowOff>134101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68059"/>
          <a:ext cx="889000" cy="1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134101</xdr:rowOff>
    </xdr:from>
    <xdr:to>
      <xdr:col>15</xdr:col>
      <xdr:colOff>50800</xdr:colOff>
      <xdr:row>58</xdr:row>
      <xdr:rowOff>142829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78201"/>
          <a:ext cx="889000" cy="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142829</xdr:rowOff>
    </xdr:from>
    <xdr:to>
      <xdr:col>10</xdr:col>
      <xdr:colOff>114300</xdr:colOff>
      <xdr:row>58</xdr:row>
      <xdr:rowOff>143593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86929"/>
          <a:ext cx="889000" cy="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25774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9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69549</xdr:rowOff>
    </xdr:from>
    <xdr:to>
      <xdr:col>24</xdr:col>
      <xdr:colOff>114300</xdr:colOff>
      <xdr:row>58</xdr:row>
      <xdr:rowOff>171149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73159</xdr:rowOff>
    </xdr:from>
    <xdr:to>
      <xdr:col>20</xdr:col>
      <xdr:colOff>38100</xdr:colOff>
      <xdr:row>59</xdr:row>
      <xdr:rowOff>3309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165886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09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83301</xdr:rowOff>
    </xdr:from>
    <xdr:to>
      <xdr:col>15</xdr:col>
      <xdr:colOff>101600</xdr:colOff>
      <xdr:row>59</xdr:row>
      <xdr:rowOff>13451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2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4578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12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92029</xdr:rowOff>
    </xdr:from>
    <xdr:to>
      <xdr:col>10</xdr:col>
      <xdr:colOff>165100</xdr:colOff>
      <xdr:row>59</xdr:row>
      <xdr:rowOff>22179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3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13306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2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92793</xdr:rowOff>
    </xdr:from>
    <xdr:to>
      <xdr:col>6</xdr:col>
      <xdr:colOff>38100</xdr:colOff>
      <xdr:row>59</xdr:row>
      <xdr:rowOff>22943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3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14070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2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127762</xdr:rowOff>
    </xdr:from>
    <xdr:to>
      <xdr:col>24</xdr:col>
      <xdr:colOff>63500</xdr:colOff>
      <xdr:row>76</xdr:row>
      <xdr:rowOff>86170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2986512"/>
          <a:ext cx="838200" cy="12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43133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44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34582</xdr:rowOff>
    </xdr:from>
    <xdr:to>
      <xdr:col>19</xdr:col>
      <xdr:colOff>177800</xdr:colOff>
      <xdr:row>76</xdr:row>
      <xdr:rowOff>86170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064782"/>
          <a:ext cx="889000" cy="5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48429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42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34582</xdr:rowOff>
    </xdr:from>
    <xdr:to>
      <xdr:col>15</xdr:col>
      <xdr:colOff>50800</xdr:colOff>
      <xdr:row>76</xdr:row>
      <xdr:rowOff>38760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064782"/>
          <a:ext cx="889000" cy="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28591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0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38760</xdr:rowOff>
    </xdr:from>
    <xdr:to>
      <xdr:col>10</xdr:col>
      <xdr:colOff>114300</xdr:colOff>
      <xdr:row>76</xdr:row>
      <xdr:rowOff>168974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068960"/>
          <a:ext cx="889000" cy="13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23004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3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69270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4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76962</xdr:rowOff>
    </xdr:from>
    <xdr:to>
      <xdr:col>24</xdr:col>
      <xdr:colOff>114300</xdr:colOff>
      <xdr:row>76</xdr:row>
      <xdr:rowOff>7113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9357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99839</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78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35370</xdr:rowOff>
    </xdr:from>
    <xdr:to>
      <xdr:col>20</xdr:col>
      <xdr:colOff>38100</xdr:colOff>
      <xdr:row>76</xdr:row>
      <xdr:rowOff>136970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0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153496</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84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155232</xdr:rowOff>
    </xdr:from>
    <xdr:to>
      <xdr:col>15</xdr:col>
      <xdr:colOff>101600</xdr:colOff>
      <xdr:row>76</xdr:row>
      <xdr:rowOff>85382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01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101909</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78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159410</xdr:rowOff>
    </xdr:from>
    <xdr:to>
      <xdr:col>10</xdr:col>
      <xdr:colOff>165100</xdr:colOff>
      <xdr:row>76</xdr:row>
      <xdr:rowOff>89560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01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106087</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79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118174</xdr:rowOff>
    </xdr:from>
    <xdr:to>
      <xdr:col>6</xdr:col>
      <xdr:colOff>38100</xdr:colOff>
      <xdr:row>77</xdr:row>
      <xdr:rowOff>48324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4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64850</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9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44799</xdr:rowOff>
    </xdr:from>
    <xdr:to>
      <xdr:col>24</xdr:col>
      <xdr:colOff>63500</xdr:colOff>
      <xdr:row>95</xdr:row>
      <xdr:rowOff>143467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332549"/>
          <a:ext cx="838200" cy="9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25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143467</xdr:rowOff>
    </xdr:from>
    <xdr:to>
      <xdr:col>19</xdr:col>
      <xdr:colOff>177800</xdr:colOff>
      <xdr:row>96</xdr:row>
      <xdr:rowOff>57383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431217"/>
          <a:ext cx="889000" cy="8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138552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5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79773</xdr:rowOff>
    </xdr:from>
    <xdr:to>
      <xdr:col>15</xdr:col>
      <xdr:colOff>50800</xdr:colOff>
      <xdr:row>96</xdr:row>
      <xdr:rowOff>57383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367523"/>
          <a:ext cx="889000" cy="14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26582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79773</xdr:rowOff>
    </xdr:from>
    <xdr:to>
      <xdr:col>10</xdr:col>
      <xdr:colOff>114300</xdr:colOff>
      <xdr:row>96</xdr:row>
      <xdr:rowOff>168427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367523"/>
          <a:ext cx="889000" cy="26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83123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135700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165449</xdr:rowOff>
    </xdr:from>
    <xdr:to>
      <xdr:col>24</xdr:col>
      <xdr:colOff>114300</xdr:colOff>
      <xdr:row>95</xdr:row>
      <xdr:rowOff>95599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28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16876</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13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92667</xdr:rowOff>
    </xdr:from>
    <xdr:to>
      <xdr:col>20</xdr:col>
      <xdr:colOff>38100</xdr:colOff>
      <xdr:row>96</xdr:row>
      <xdr:rowOff>22817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8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39344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15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6583</xdr:rowOff>
    </xdr:from>
    <xdr:to>
      <xdr:col>15</xdr:col>
      <xdr:colOff>101600</xdr:colOff>
      <xdr:row>96</xdr:row>
      <xdr:rowOff>108183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6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124710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24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28973</xdr:rowOff>
    </xdr:from>
    <xdr:to>
      <xdr:col>10</xdr:col>
      <xdr:colOff>165100</xdr:colOff>
      <xdr:row>95</xdr:row>
      <xdr:rowOff>130573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31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147100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09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117627</xdr:rowOff>
    </xdr:from>
    <xdr:to>
      <xdr:col>6</xdr:col>
      <xdr:colOff>38100</xdr:colOff>
      <xdr:row>97</xdr:row>
      <xdr:rowOff>47777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7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64304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35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162004</xdr:rowOff>
    </xdr:from>
    <xdr:to>
      <xdr:col>55</xdr:col>
      <xdr:colOff>0</xdr:colOff>
      <xdr:row>35</xdr:row>
      <xdr:rowOff>28905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991304"/>
          <a:ext cx="838200" cy="3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34252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35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18283</xdr:rowOff>
    </xdr:from>
    <xdr:to>
      <xdr:col>50</xdr:col>
      <xdr:colOff>114300</xdr:colOff>
      <xdr:row>35</xdr:row>
      <xdr:rowOff>28905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019033"/>
          <a:ext cx="889000" cy="1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48460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2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18283</xdr:rowOff>
    </xdr:from>
    <xdr:to>
      <xdr:col>45</xdr:col>
      <xdr:colOff>177800</xdr:colOff>
      <xdr:row>35</xdr:row>
      <xdr:rowOff>91736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019033"/>
          <a:ext cx="889000" cy="7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57509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22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63466</xdr:rowOff>
    </xdr:from>
    <xdr:to>
      <xdr:col>41</xdr:col>
      <xdr:colOff>50800</xdr:colOff>
      <xdr:row>35</xdr:row>
      <xdr:rowOff>91736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721316"/>
          <a:ext cx="889000" cy="37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95037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44048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111204</xdr:rowOff>
    </xdr:from>
    <xdr:to>
      <xdr:col>55</xdr:col>
      <xdr:colOff>50800</xdr:colOff>
      <xdr:row>35</xdr:row>
      <xdr:rowOff>41354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94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134081</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79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149555</xdr:rowOff>
    </xdr:from>
    <xdr:to>
      <xdr:col>50</xdr:col>
      <xdr:colOff>165100</xdr:colOff>
      <xdr:row>35</xdr:row>
      <xdr:rowOff>79705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9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96232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754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138933</xdr:rowOff>
    </xdr:from>
    <xdr:to>
      <xdr:col>46</xdr:col>
      <xdr:colOff>38100</xdr:colOff>
      <xdr:row>35</xdr:row>
      <xdr:rowOff>69083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96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85610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7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40936</xdr:rowOff>
    </xdr:from>
    <xdr:to>
      <xdr:col>41</xdr:col>
      <xdr:colOff>101600</xdr:colOff>
      <xdr:row>35</xdr:row>
      <xdr:rowOff>142536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4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159063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816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12666</xdr:rowOff>
    </xdr:from>
    <xdr:to>
      <xdr:col>36</xdr:col>
      <xdr:colOff>165100</xdr:colOff>
      <xdr:row>33</xdr:row>
      <xdr:rowOff>114266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6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130793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445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73843</xdr:rowOff>
    </xdr:from>
    <xdr:to>
      <xdr:col>55</xdr:col>
      <xdr:colOff>0</xdr:colOff>
      <xdr:row>58</xdr:row>
      <xdr:rowOff>104104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10017943"/>
          <a:ext cx="838200" cy="3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49985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94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73843</xdr:rowOff>
    </xdr:from>
    <xdr:to>
      <xdr:col>50</xdr:col>
      <xdr:colOff>114300</xdr:colOff>
      <xdr:row>58</xdr:row>
      <xdr:rowOff>89450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017943"/>
          <a:ext cx="889000" cy="1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1559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11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89450</xdr:rowOff>
    </xdr:from>
    <xdr:to>
      <xdr:col>45</xdr:col>
      <xdr:colOff>177800</xdr:colOff>
      <xdr:row>58</xdr:row>
      <xdr:rowOff>122761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033550"/>
          <a:ext cx="889000" cy="3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19273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1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31152</xdr:rowOff>
    </xdr:from>
    <xdr:to>
      <xdr:col>41</xdr:col>
      <xdr:colOff>50800</xdr:colOff>
      <xdr:row>58</xdr:row>
      <xdr:rowOff>122761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803802"/>
          <a:ext cx="889000" cy="26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7941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12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3074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1011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53304</xdr:rowOff>
    </xdr:from>
    <xdr:to>
      <xdr:col>55</xdr:col>
      <xdr:colOff>50800</xdr:colOff>
      <xdr:row>58</xdr:row>
      <xdr:rowOff>154904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9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76181</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4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23043</xdr:rowOff>
    </xdr:from>
    <xdr:to>
      <xdr:col>50</xdr:col>
      <xdr:colOff>165100</xdr:colOff>
      <xdr:row>58</xdr:row>
      <xdr:rowOff>124643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6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141170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74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38650</xdr:rowOff>
    </xdr:from>
    <xdr:to>
      <xdr:col>46</xdr:col>
      <xdr:colOff>38100</xdr:colOff>
      <xdr:row>58</xdr:row>
      <xdr:rowOff>140250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8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156777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757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71961</xdr:rowOff>
    </xdr:from>
    <xdr:to>
      <xdr:col>41</xdr:col>
      <xdr:colOff>101600</xdr:colOff>
      <xdr:row>59</xdr:row>
      <xdr:rowOff>2111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1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18638</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79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151802</xdr:rowOff>
    </xdr:from>
    <xdr:to>
      <xdr:col>36</xdr:col>
      <xdr:colOff>165100</xdr:colOff>
      <xdr:row>57</xdr:row>
      <xdr:rowOff>81952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75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98479</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52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49744</xdr:rowOff>
    </xdr:from>
    <xdr:to>
      <xdr:col>55</xdr:col>
      <xdr:colOff>0</xdr:colOff>
      <xdr:row>78</xdr:row>
      <xdr:rowOff>66642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22844"/>
          <a:ext cx="838200" cy="1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58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66642</xdr:rowOff>
    </xdr:from>
    <xdr:to>
      <xdr:col>50</xdr:col>
      <xdr:colOff>114300</xdr:colOff>
      <xdr:row>78</xdr:row>
      <xdr:rowOff>95574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439742"/>
          <a:ext cx="889000" cy="2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95574</xdr:rowOff>
    </xdr:from>
    <xdr:to>
      <xdr:col>45</xdr:col>
      <xdr:colOff>177800</xdr:colOff>
      <xdr:row>78</xdr:row>
      <xdr:rowOff>113619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68674"/>
          <a:ext cx="889000" cy="1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113619</xdr:rowOff>
    </xdr:from>
    <xdr:to>
      <xdr:col>41</xdr:col>
      <xdr:colOff>50800</xdr:colOff>
      <xdr:row>78</xdr:row>
      <xdr:rowOff>128183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486719"/>
          <a:ext cx="889000" cy="1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125049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170394</xdr:rowOff>
    </xdr:from>
    <xdr:to>
      <xdr:col>55</xdr:col>
      <xdr:colOff>50800</xdr:colOff>
      <xdr:row>78</xdr:row>
      <xdr:rowOff>100544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7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129771</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15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15842</xdr:rowOff>
    </xdr:from>
    <xdr:to>
      <xdr:col>50</xdr:col>
      <xdr:colOff>165100</xdr:colOff>
      <xdr:row>78</xdr:row>
      <xdr:rowOff>117442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8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108569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48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44774</xdr:rowOff>
    </xdr:from>
    <xdr:to>
      <xdr:col>46</xdr:col>
      <xdr:colOff>38100</xdr:colOff>
      <xdr:row>78</xdr:row>
      <xdr:rowOff>146374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1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137501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1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62819</xdr:rowOff>
    </xdr:from>
    <xdr:to>
      <xdr:col>41</xdr:col>
      <xdr:colOff>101600</xdr:colOff>
      <xdr:row>78</xdr:row>
      <xdr:rowOff>164419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3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155546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2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77383</xdr:rowOff>
    </xdr:from>
    <xdr:to>
      <xdr:col>36</xdr:col>
      <xdr:colOff>165100</xdr:colOff>
      <xdr:row>79</xdr:row>
      <xdr:rowOff>7533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5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170110</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43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17038</xdr:rowOff>
    </xdr:from>
    <xdr:to>
      <xdr:col>55</xdr:col>
      <xdr:colOff>0</xdr:colOff>
      <xdr:row>98</xdr:row>
      <xdr:rowOff>96182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819138"/>
          <a:ext cx="838200" cy="7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17038</xdr:rowOff>
    </xdr:from>
    <xdr:to>
      <xdr:col>50</xdr:col>
      <xdr:colOff>114300</xdr:colOff>
      <xdr:row>98</xdr:row>
      <xdr:rowOff>29823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819138"/>
          <a:ext cx="889000" cy="1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104759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9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29823</xdr:rowOff>
    </xdr:from>
    <xdr:to>
      <xdr:col>45</xdr:col>
      <xdr:colOff>177800</xdr:colOff>
      <xdr:row>98</xdr:row>
      <xdr:rowOff>60589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831923"/>
          <a:ext cx="889000" cy="3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122223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88081</xdr:rowOff>
    </xdr:from>
    <xdr:to>
      <xdr:col>41</xdr:col>
      <xdr:colOff>50800</xdr:colOff>
      <xdr:row>98</xdr:row>
      <xdr:rowOff>60589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375831"/>
          <a:ext cx="889000" cy="48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107959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123145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92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45382</xdr:rowOff>
    </xdr:from>
    <xdr:to>
      <xdr:col>55</xdr:col>
      <xdr:colOff>50800</xdr:colOff>
      <xdr:row>98</xdr:row>
      <xdr:rowOff>146982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4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153357</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8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137688</xdr:rowOff>
    </xdr:from>
    <xdr:to>
      <xdr:col>50</xdr:col>
      <xdr:colOff>165100</xdr:colOff>
      <xdr:row>98</xdr:row>
      <xdr:rowOff>67838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6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84365</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6543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150473</xdr:rowOff>
    </xdr:from>
    <xdr:to>
      <xdr:col>46</xdr:col>
      <xdr:colOff>38100</xdr:colOff>
      <xdr:row>98</xdr:row>
      <xdr:rowOff>80623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78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97150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55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9789</xdr:rowOff>
    </xdr:from>
    <xdr:to>
      <xdr:col>41</xdr:col>
      <xdr:colOff>101600</xdr:colOff>
      <xdr:row>98</xdr:row>
      <xdr:rowOff>111389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1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127916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58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37281</xdr:rowOff>
    </xdr:from>
    <xdr:to>
      <xdr:col>36</xdr:col>
      <xdr:colOff>165100</xdr:colOff>
      <xdr:row>95</xdr:row>
      <xdr:rowOff>138881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32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155408</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672795" y="1610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130492</xdr:rowOff>
    </xdr:from>
    <xdr:to>
      <xdr:col>85</xdr:col>
      <xdr:colOff>127000</xdr:colOff>
      <xdr:row>38</xdr:row>
      <xdr:rowOff>135677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302692"/>
          <a:ext cx="838200" cy="34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126854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7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135677</xdr:rowOff>
    </xdr:from>
    <xdr:to>
      <xdr:col>81</xdr:col>
      <xdr:colOff>50800</xdr:colOff>
      <xdr:row>38</xdr:row>
      <xdr:rowOff>137332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50777"/>
          <a:ext cx="889000" cy="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120525</xdr:rowOff>
    </xdr:from>
    <xdr:to>
      <xdr:col>76</xdr:col>
      <xdr:colOff>114300</xdr:colOff>
      <xdr:row>38</xdr:row>
      <xdr:rowOff>137332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35625"/>
          <a:ext cx="889000" cy="1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120525</xdr:rowOff>
    </xdr:from>
    <xdr:to>
      <xdr:col>71</xdr:col>
      <xdr:colOff>177800</xdr:colOff>
      <xdr:row>38</xdr:row>
      <xdr:rowOff>132961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35625"/>
          <a:ext cx="889000" cy="1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112451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79692</xdr:rowOff>
    </xdr:from>
    <xdr:to>
      <xdr:col>85</xdr:col>
      <xdr:colOff>177800</xdr:colOff>
      <xdr:row>37</xdr:row>
      <xdr:rowOff>9842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25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102569</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10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84877</xdr:rowOff>
    </xdr:from>
    <xdr:to>
      <xdr:col>81</xdr:col>
      <xdr:colOff>101600</xdr:colOff>
      <xdr:row>39</xdr:row>
      <xdr:rowOff>15027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9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6154</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692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86532</xdr:rowOff>
    </xdr:from>
    <xdr:to>
      <xdr:col>76</xdr:col>
      <xdr:colOff>165100</xdr:colOff>
      <xdr:row>39</xdr:row>
      <xdr:rowOff>16682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7809</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694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69725</xdr:rowOff>
    </xdr:from>
    <xdr:to>
      <xdr:col>72</xdr:col>
      <xdr:colOff>38100</xdr:colOff>
      <xdr:row>38</xdr:row>
      <xdr:rowOff>171325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162452</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6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82161</xdr:rowOff>
    </xdr:from>
    <xdr:to>
      <xdr:col>67</xdr:col>
      <xdr:colOff>101600</xdr:colOff>
      <xdr:row>39</xdr:row>
      <xdr:rowOff>12311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9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3438</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689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150433</xdr:rowOff>
    </xdr:from>
    <xdr:to>
      <xdr:col>85</xdr:col>
      <xdr:colOff>127000</xdr:colOff>
      <xdr:row>75</xdr:row>
      <xdr:rowOff>154639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837733"/>
          <a:ext cx="838200" cy="17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148360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8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1757</xdr:rowOff>
    </xdr:from>
    <xdr:to>
      <xdr:col>81</xdr:col>
      <xdr:colOff>50800</xdr:colOff>
      <xdr:row>75</xdr:row>
      <xdr:rowOff>154639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2860507"/>
          <a:ext cx="889000" cy="15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120833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6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1757</xdr:rowOff>
    </xdr:from>
    <xdr:to>
      <xdr:col>76</xdr:col>
      <xdr:colOff>114300</xdr:colOff>
      <xdr:row>75</xdr:row>
      <xdr:rowOff>24703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860507"/>
          <a:ext cx="889000" cy="2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91124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4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24703</xdr:rowOff>
    </xdr:from>
    <xdr:to>
      <xdr:col>71</xdr:col>
      <xdr:colOff>177800</xdr:colOff>
      <xdr:row>75</xdr:row>
      <xdr:rowOff>104622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2883453"/>
          <a:ext cx="889000" cy="7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114076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166811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68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99633</xdr:rowOff>
    </xdr:from>
    <xdr:to>
      <xdr:col>85</xdr:col>
      <xdr:colOff>177800</xdr:colOff>
      <xdr:row>75</xdr:row>
      <xdr:rowOff>29783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78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122510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63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103839</xdr:rowOff>
    </xdr:from>
    <xdr:to>
      <xdr:col>81</xdr:col>
      <xdr:colOff>101600</xdr:colOff>
      <xdr:row>76</xdr:row>
      <xdr:rowOff>33989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96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25116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5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122407</xdr:rowOff>
    </xdr:from>
    <xdr:to>
      <xdr:col>76</xdr:col>
      <xdr:colOff>165100</xdr:colOff>
      <xdr:row>75</xdr:row>
      <xdr:rowOff>52557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80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69084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58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145353</xdr:rowOff>
    </xdr:from>
    <xdr:to>
      <xdr:col>72</xdr:col>
      <xdr:colOff>38100</xdr:colOff>
      <xdr:row>75</xdr:row>
      <xdr:rowOff>75503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83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92030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0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53822</xdr:rowOff>
    </xdr:from>
    <xdr:to>
      <xdr:col>67</xdr:col>
      <xdr:colOff>101600</xdr:colOff>
      <xdr:row>75</xdr:row>
      <xdr:rowOff>155422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91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146549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0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25805</xdr:rowOff>
    </xdr:from>
    <xdr:to>
      <xdr:col>85</xdr:col>
      <xdr:colOff>127000</xdr:colOff>
      <xdr:row>99</xdr:row>
      <xdr:rowOff>58911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99355"/>
          <a:ext cx="838200" cy="3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25805</xdr:rowOff>
    </xdr:from>
    <xdr:to>
      <xdr:col>81</xdr:col>
      <xdr:colOff>50800</xdr:colOff>
      <xdr:row>99</xdr:row>
      <xdr:rowOff>46123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99355"/>
          <a:ext cx="889000" cy="2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70550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704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46123</xdr:rowOff>
    </xdr:from>
    <xdr:to>
      <xdr:col>76</xdr:col>
      <xdr:colOff>114300</xdr:colOff>
      <xdr:row>99</xdr:row>
      <xdr:rowOff>91847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7019673"/>
          <a:ext cx="889000" cy="4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91847</xdr:rowOff>
    </xdr:from>
    <xdr:to>
      <xdr:col>71</xdr:col>
      <xdr:colOff>177800</xdr:colOff>
      <xdr:row>99</xdr:row>
      <xdr:rowOff>91880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65397"/>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8111</xdr:rowOff>
    </xdr:from>
    <xdr:to>
      <xdr:col>85</xdr:col>
      <xdr:colOff>177800</xdr:colOff>
      <xdr:row>99</xdr:row>
      <xdr:rowOff>109711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146455</xdr:rowOff>
    </xdr:from>
    <xdr:to>
      <xdr:col>81</xdr:col>
      <xdr:colOff>101600</xdr:colOff>
      <xdr:row>99</xdr:row>
      <xdr:rowOff>76605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4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93132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72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166773</xdr:rowOff>
    </xdr:from>
    <xdr:to>
      <xdr:col>76</xdr:col>
      <xdr:colOff>165100</xdr:colOff>
      <xdr:row>99</xdr:row>
      <xdr:rowOff>96923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6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88050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6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41047</xdr:rowOff>
    </xdr:from>
    <xdr:to>
      <xdr:col>72</xdr:col>
      <xdr:colOff>38100</xdr:colOff>
      <xdr:row>99</xdr:row>
      <xdr:rowOff>142647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701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133774</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710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41080</xdr:rowOff>
    </xdr:from>
    <xdr:to>
      <xdr:col>67</xdr:col>
      <xdr:colOff>101600</xdr:colOff>
      <xdr:row>99</xdr:row>
      <xdr:rowOff>142680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701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133807</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71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127666</xdr:rowOff>
    </xdr:from>
    <xdr:to>
      <xdr:col>116</xdr:col>
      <xdr:colOff>63500</xdr:colOff>
      <xdr:row>38</xdr:row>
      <xdr:rowOff>71708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471316"/>
          <a:ext cx="838200" cy="11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106793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621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71087</xdr:rowOff>
    </xdr:from>
    <xdr:to>
      <xdr:col>111</xdr:col>
      <xdr:colOff>177800</xdr:colOff>
      <xdr:row>38</xdr:row>
      <xdr:rowOff>71708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586187"/>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62689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74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71087</xdr:rowOff>
    </xdr:from>
    <xdr:to>
      <xdr:col>107</xdr:col>
      <xdr:colOff>50800</xdr:colOff>
      <xdr:row>38</xdr:row>
      <xdr:rowOff>155718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586187"/>
          <a:ext cx="889000" cy="8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75083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6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155718</xdr:rowOff>
    </xdr:from>
    <xdr:to>
      <xdr:col>102</xdr:col>
      <xdr:colOff>114300</xdr:colOff>
      <xdr:row>38</xdr:row>
      <xdr:rowOff>166560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670818"/>
          <a:ext cx="8890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77173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6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94955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78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76866</xdr:rowOff>
    </xdr:from>
    <xdr:to>
      <xdr:col>116</xdr:col>
      <xdr:colOff>114300</xdr:colOff>
      <xdr:row>38</xdr:row>
      <xdr:rowOff>7016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42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99743</xdr:rowOff>
    </xdr:from>
    <xdr:ext cx="534377"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27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20908</xdr:rowOff>
    </xdr:from>
    <xdr:to>
      <xdr:col>112</xdr:col>
      <xdr:colOff>38100</xdr:colOff>
      <xdr:row>38</xdr:row>
      <xdr:rowOff>122508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53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139035</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56111" y="631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20287</xdr:rowOff>
    </xdr:from>
    <xdr:to>
      <xdr:col>107</xdr:col>
      <xdr:colOff>101600</xdr:colOff>
      <xdr:row>38</xdr:row>
      <xdr:rowOff>121887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53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138415</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67111" y="631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104918</xdr:rowOff>
    </xdr:from>
    <xdr:to>
      <xdr:col>102</xdr:col>
      <xdr:colOff>165100</xdr:colOff>
      <xdr:row>39</xdr:row>
      <xdr:rowOff>35068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2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51595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395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115760</xdr:rowOff>
    </xdr:from>
    <xdr:to>
      <xdr:col>98</xdr:col>
      <xdr:colOff>38100</xdr:colOff>
      <xdr:row>39</xdr:row>
      <xdr:rowOff>45910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3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62437</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40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29763</xdr:rowOff>
    </xdr:from>
    <xdr:to>
      <xdr:col>116</xdr:col>
      <xdr:colOff>63500</xdr:colOff>
      <xdr:row>59</xdr:row>
      <xdr:rowOff>30125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45313"/>
          <a:ext cx="8382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30125</xdr:rowOff>
    </xdr:from>
    <xdr:to>
      <xdr:col>111</xdr:col>
      <xdr:colOff>177800</xdr:colOff>
      <xdr:row>59</xdr:row>
      <xdr:rowOff>30620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45675"/>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30620</xdr:rowOff>
    </xdr:from>
    <xdr:to>
      <xdr:col>107</xdr:col>
      <xdr:colOff>50800</xdr:colOff>
      <xdr:row>59</xdr:row>
      <xdr:rowOff>31058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46170"/>
          <a:ext cx="8890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31058</xdr:rowOff>
    </xdr:from>
    <xdr:to>
      <xdr:col>102</xdr:col>
      <xdr:colOff>114300</xdr:colOff>
      <xdr:row>59</xdr:row>
      <xdr:rowOff>31420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46608"/>
          <a:ext cx="8890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150413</xdr:rowOff>
    </xdr:from>
    <xdr:to>
      <xdr:col>116</xdr:col>
      <xdr:colOff>114300</xdr:colOff>
      <xdr:row>59</xdr:row>
      <xdr:rowOff>80563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9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85368</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150775</xdr:rowOff>
    </xdr:from>
    <xdr:to>
      <xdr:col>112</xdr:col>
      <xdr:colOff>38100</xdr:colOff>
      <xdr:row>59</xdr:row>
      <xdr:rowOff>80925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72052</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87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151270</xdr:rowOff>
    </xdr:from>
    <xdr:to>
      <xdr:col>107</xdr:col>
      <xdr:colOff>101600</xdr:colOff>
      <xdr:row>59</xdr:row>
      <xdr:rowOff>81420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9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72547</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88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151708</xdr:rowOff>
    </xdr:from>
    <xdr:to>
      <xdr:col>102</xdr:col>
      <xdr:colOff>165100</xdr:colOff>
      <xdr:row>59</xdr:row>
      <xdr:rowOff>81858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9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72985</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88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152070</xdr:rowOff>
    </xdr:from>
    <xdr:to>
      <xdr:col>98</xdr:col>
      <xdr:colOff>38100</xdr:colOff>
      <xdr:row>59</xdr:row>
      <xdr:rowOff>82220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73347</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88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142672</xdr:rowOff>
    </xdr:from>
    <xdr:to>
      <xdr:col>116</xdr:col>
      <xdr:colOff>63500</xdr:colOff>
      <xdr:row>75</xdr:row>
      <xdr:rowOff>130735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658522"/>
          <a:ext cx="838200" cy="33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103903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6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142672</xdr:rowOff>
    </xdr:from>
    <xdr:to>
      <xdr:col>111</xdr:col>
      <xdr:colOff>177800</xdr:colOff>
      <xdr:row>74</xdr:row>
      <xdr:rowOff>11325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658522"/>
          <a:ext cx="889000" cy="4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160661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4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11325</xdr:rowOff>
    </xdr:from>
    <xdr:to>
      <xdr:col>107</xdr:col>
      <xdr:colOff>50800</xdr:colOff>
      <xdr:row>74</xdr:row>
      <xdr:rowOff>105508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698625"/>
          <a:ext cx="889000" cy="9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132576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1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104055</xdr:rowOff>
    </xdr:from>
    <xdr:to>
      <xdr:col>102</xdr:col>
      <xdr:colOff>114300</xdr:colOff>
      <xdr:row>74</xdr:row>
      <xdr:rowOff>105508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791355"/>
          <a:ext cx="889000" cy="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11467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7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2356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6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79935</xdr:rowOff>
    </xdr:from>
    <xdr:to>
      <xdr:col>116</xdr:col>
      <xdr:colOff>114300</xdr:colOff>
      <xdr:row>76</xdr:row>
      <xdr:rowOff>10086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386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102812</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79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91872</xdr:rowOff>
    </xdr:from>
    <xdr:to>
      <xdr:col>112</xdr:col>
      <xdr:colOff>38100</xdr:colOff>
      <xdr:row>74</xdr:row>
      <xdr:rowOff>22022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60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38549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38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131975</xdr:rowOff>
    </xdr:from>
    <xdr:to>
      <xdr:col>107</xdr:col>
      <xdr:colOff>101600</xdr:colOff>
      <xdr:row>74</xdr:row>
      <xdr:rowOff>62125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64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78652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42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54708</xdr:rowOff>
    </xdr:from>
    <xdr:to>
      <xdr:col>102</xdr:col>
      <xdr:colOff>165100</xdr:colOff>
      <xdr:row>74</xdr:row>
      <xdr:rowOff>156308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74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1385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51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53255</xdr:rowOff>
    </xdr:from>
    <xdr:to>
      <xdr:col>98</xdr:col>
      <xdr:colOff>38100</xdr:colOff>
      <xdr:row>74</xdr:row>
      <xdr:rowOff>154855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74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171382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5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人口減少や町の面積が広大なため、全体的に類似団体と比較して住民一人当たりのコストが高い傾向にある。</a:t>
          </a:r>
        </a:p>
        <a:p>
          <a:r>
            <a:rPr kumimoji="1" lang="ja-JP" altLang="en-US" sz="1100">
              <a:latin typeface="ＭＳ Ｐゴシック" panose="020B0600070205080204" pitchFamily="50" charset="-128"/>
              <a:ea typeface="ＭＳ Ｐゴシック" panose="020B0600070205080204" pitchFamily="50" charset="-128"/>
            </a:rPr>
            <a:t>　当町と類似団体を比較して特に高いのは、維持補修費、扶助費、補助費等、災害復旧事業費、投資及び出資金となっている。</a:t>
          </a:r>
        </a:p>
        <a:p>
          <a:r>
            <a:rPr kumimoji="1" lang="ja-JP" altLang="en-US" sz="1100">
              <a:latin typeface="ＭＳ Ｐゴシック" panose="020B0600070205080204" pitchFamily="50" charset="-128"/>
              <a:ea typeface="ＭＳ Ｐゴシック" panose="020B0600070205080204" pitchFamily="50" charset="-128"/>
            </a:rPr>
            <a:t>　維持補修費は、住民一人当たり</a:t>
          </a:r>
          <a:r>
            <a:rPr kumimoji="1" lang="en-US" altLang="ja-JP" sz="1100">
              <a:latin typeface="ＭＳ Ｐゴシック" panose="020B0600070205080204" pitchFamily="50" charset="-128"/>
              <a:ea typeface="ＭＳ Ｐゴシック" panose="020B0600070205080204" pitchFamily="50" charset="-128"/>
            </a:rPr>
            <a:t>47,440</a:t>
          </a:r>
          <a:r>
            <a:rPr kumimoji="1" lang="ja-JP" altLang="en-US" sz="1100">
              <a:latin typeface="ＭＳ Ｐゴシック" panose="020B0600070205080204" pitchFamily="50" charset="-128"/>
              <a:ea typeface="ＭＳ Ｐゴシック" panose="020B0600070205080204" pitchFamily="50" charset="-128"/>
            </a:rPr>
            <a:t>円となっており、前年度比</a:t>
          </a:r>
          <a:r>
            <a:rPr kumimoji="1" lang="en-US" altLang="ja-JP" sz="1100">
              <a:latin typeface="ＭＳ Ｐゴシック" panose="020B0600070205080204" pitchFamily="50" charset="-128"/>
              <a:ea typeface="ＭＳ Ｐゴシック" panose="020B0600070205080204" pitchFamily="50" charset="-128"/>
            </a:rPr>
            <a:t>10,225</a:t>
          </a:r>
          <a:r>
            <a:rPr kumimoji="1" lang="ja-JP" altLang="en-US" sz="1100">
              <a:latin typeface="ＭＳ Ｐゴシック" panose="020B0600070205080204" pitchFamily="50" charset="-128"/>
              <a:ea typeface="ＭＳ Ｐゴシック" panose="020B0600070205080204" pitchFamily="50" charset="-128"/>
            </a:rPr>
            <a:t>円の増となった。冬期間の除雪や道路維持、公園維持等の大部分を直営で行っていることや施設の老朽化のため維持補修経費が高いことが要因となっている。</a:t>
          </a:r>
        </a:p>
        <a:p>
          <a:r>
            <a:rPr kumimoji="1" lang="ja-JP" altLang="en-US" sz="1100">
              <a:latin typeface="ＭＳ Ｐゴシック" panose="020B0600070205080204" pitchFamily="50" charset="-128"/>
              <a:ea typeface="ＭＳ Ｐゴシック" panose="020B0600070205080204" pitchFamily="50" charset="-128"/>
            </a:rPr>
            <a:t>　扶助費は、住民一人当たり</a:t>
          </a:r>
          <a:r>
            <a:rPr kumimoji="1" lang="en-US" altLang="ja-JP" sz="1100">
              <a:latin typeface="ＭＳ Ｐゴシック" panose="020B0600070205080204" pitchFamily="50" charset="-128"/>
              <a:ea typeface="ＭＳ Ｐゴシック" panose="020B0600070205080204" pitchFamily="50" charset="-128"/>
            </a:rPr>
            <a:t>97,968</a:t>
          </a:r>
          <a:r>
            <a:rPr kumimoji="1" lang="ja-JP" altLang="en-US" sz="1100">
              <a:latin typeface="ＭＳ Ｐゴシック" panose="020B0600070205080204" pitchFamily="50" charset="-128"/>
              <a:ea typeface="ＭＳ Ｐゴシック" panose="020B0600070205080204" pitchFamily="50" charset="-128"/>
            </a:rPr>
            <a:t>円となっており、前年度比</a:t>
          </a:r>
          <a:r>
            <a:rPr kumimoji="1" lang="en-US" altLang="ja-JP" sz="1100">
              <a:latin typeface="ＭＳ Ｐゴシック" panose="020B0600070205080204" pitchFamily="50" charset="-128"/>
              <a:ea typeface="ＭＳ Ｐゴシック" panose="020B0600070205080204" pitchFamily="50" charset="-128"/>
            </a:rPr>
            <a:t>9,064</a:t>
          </a:r>
          <a:r>
            <a:rPr kumimoji="1" lang="ja-JP" altLang="en-US" sz="1100">
              <a:latin typeface="ＭＳ Ｐゴシック" panose="020B0600070205080204" pitchFamily="50" charset="-128"/>
              <a:ea typeface="ＭＳ Ｐゴシック" panose="020B0600070205080204" pitchFamily="50" charset="-128"/>
            </a:rPr>
            <a:t>円の増となった。国の交付金を活用した定額減税調整給付金事業の皆増や児童手当の制度改正による増が要因となっている。</a:t>
          </a:r>
        </a:p>
        <a:p>
          <a:r>
            <a:rPr kumimoji="1" lang="ja-JP" altLang="en-US" sz="1100">
              <a:latin typeface="ＭＳ Ｐゴシック" panose="020B0600070205080204" pitchFamily="50" charset="-128"/>
              <a:ea typeface="ＭＳ Ｐゴシック" panose="020B0600070205080204" pitchFamily="50" charset="-128"/>
            </a:rPr>
            <a:t>　補助費等は、住民一人当たり</a:t>
          </a:r>
          <a:r>
            <a:rPr kumimoji="1" lang="en-US" altLang="ja-JP" sz="1100">
              <a:latin typeface="ＭＳ Ｐゴシック" panose="020B0600070205080204" pitchFamily="50" charset="-128"/>
              <a:ea typeface="ＭＳ Ｐゴシック" panose="020B0600070205080204" pitchFamily="50" charset="-128"/>
            </a:rPr>
            <a:t>194,146</a:t>
          </a:r>
          <a:r>
            <a:rPr kumimoji="1" lang="ja-JP" altLang="en-US" sz="1100">
              <a:latin typeface="ＭＳ Ｐゴシック" panose="020B0600070205080204" pitchFamily="50" charset="-128"/>
              <a:ea typeface="ＭＳ Ｐゴシック" panose="020B0600070205080204" pitchFamily="50" charset="-128"/>
            </a:rPr>
            <a:t>円となっており、前年度比</a:t>
          </a:r>
          <a:r>
            <a:rPr kumimoji="1" lang="en-US" altLang="ja-JP" sz="1100">
              <a:latin typeface="ＭＳ Ｐゴシック" panose="020B0600070205080204" pitchFamily="50" charset="-128"/>
              <a:ea typeface="ＭＳ Ｐゴシック" panose="020B0600070205080204" pitchFamily="50" charset="-128"/>
            </a:rPr>
            <a:t>10,066</a:t>
          </a:r>
          <a:r>
            <a:rPr kumimoji="1" lang="ja-JP" altLang="en-US" sz="1100">
              <a:latin typeface="ＭＳ Ｐゴシック" panose="020B0600070205080204" pitchFamily="50" charset="-128"/>
              <a:ea typeface="ＭＳ Ｐゴシック" panose="020B0600070205080204" pitchFamily="50" charset="-128"/>
            </a:rPr>
            <a:t>円の増となった。令和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月豪雨災害に係る災害救助費の皆増や下水道事業の法適化による負担金の皆増が要因となっている。</a:t>
          </a:r>
        </a:p>
        <a:p>
          <a:r>
            <a:rPr kumimoji="1" lang="ja-JP" altLang="en-US" sz="1100">
              <a:latin typeface="ＭＳ Ｐゴシック" panose="020B0600070205080204" pitchFamily="50" charset="-128"/>
              <a:ea typeface="ＭＳ Ｐゴシック" panose="020B0600070205080204" pitchFamily="50" charset="-128"/>
            </a:rPr>
            <a:t>　災害復旧事業費は、住民一人当たり</a:t>
          </a:r>
          <a:r>
            <a:rPr kumimoji="1" lang="en-US" altLang="ja-JP" sz="1100">
              <a:latin typeface="ＭＳ Ｐゴシック" panose="020B0600070205080204" pitchFamily="50" charset="-128"/>
              <a:ea typeface="ＭＳ Ｐゴシック" panose="020B0600070205080204" pitchFamily="50" charset="-128"/>
            </a:rPr>
            <a:t>38,507</a:t>
          </a:r>
          <a:r>
            <a:rPr kumimoji="1" lang="ja-JP" altLang="en-US" sz="1100">
              <a:latin typeface="ＭＳ Ｐゴシック" panose="020B0600070205080204" pitchFamily="50" charset="-128"/>
              <a:ea typeface="ＭＳ Ｐゴシック" panose="020B0600070205080204" pitchFamily="50" charset="-128"/>
            </a:rPr>
            <a:t>円となっており、前年度比</a:t>
          </a:r>
          <a:r>
            <a:rPr kumimoji="1" lang="en-US" altLang="ja-JP" sz="1100">
              <a:latin typeface="ＭＳ Ｐゴシック" panose="020B0600070205080204" pitchFamily="50" charset="-128"/>
              <a:ea typeface="ＭＳ Ｐゴシック" panose="020B0600070205080204" pitchFamily="50" charset="-128"/>
            </a:rPr>
            <a:t>38,067</a:t>
          </a:r>
          <a:r>
            <a:rPr kumimoji="1" lang="ja-JP" altLang="en-US" sz="1100">
              <a:latin typeface="ＭＳ Ｐゴシック" panose="020B0600070205080204" pitchFamily="50" charset="-128"/>
              <a:ea typeface="ＭＳ Ｐゴシック" panose="020B0600070205080204" pitchFamily="50" charset="-128"/>
            </a:rPr>
            <a:t>円の大幅増となった。令和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月豪雨災害に係る災害復旧経費の皆増が要因となっている。</a:t>
          </a:r>
        </a:p>
        <a:p>
          <a:r>
            <a:rPr kumimoji="1" lang="ja-JP" altLang="en-US" sz="1100">
              <a:latin typeface="ＭＳ Ｐゴシック" panose="020B0600070205080204" pitchFamily="50" charset="-128"/>
              <a:ea typeface="ＭＳ Ｐゴシック" panose="020B0600070205080204" pitchFamily="50" charset="-128"/>
            </a:rPr>
            <a:t>　投資及び出資金は、住民一人当たり</a:t>
          </a:r>
          <a:r>
            <a:rPr kumimoji="1" lang="en-US" altLang="ja-JP" sz="1100">
              <a:latin typeface="ＭＳ Ｐゴシック" panose="020B0600070205080204" pitchFamily="50" charset="-128"/>
              <a:ea typeface="ＭＳ Ｐゴシック" panose="020B0600070205080204" pitchFamily="50" charset="-128"/>
            </a:rPr>
            <a:t>19,237</a:t>
          </a:r>
          <a:r>
            <a:rPr kumimoji="1" lang="ja-JP" altLang="en-US" sz="1100">
              <a:latin typeface="ＭＳ Ｐゴシック" panose="020B0600070205080204" pitchFamily="50" charset="-128"/>
              <a:ea typeface="ＭＳ Ｐゴシック" panose="020B0600070205080204" pitchFamily="50" charset="-128"/>
            </a:rPr>
            <a:t>円となっており、前年度比</a:t>
          </a:r>
          <a:r>
            <a:rPr kumimoji="1" lang="en-US" altLang="ja-JP" sz="1100">
              <a:latin typeface="ＭＳ Ｐゴシック" panose="020B0600070205080204" pitchFamily="50" charset="-128"/>
              <a:ea typeface="ＭＳ Ｐゴシック" panose="020B0600070205080204" pitchFamily="50" charset="-128"/>
            </a:rPr>
            <a:t>7,073</a:t>
          </a:r>
          <a:r>
            <a:rPr kumimoji="1" lang="ja-JP" altLang="en-US" sz="1100">
              <a:latin typeface="ＭＳ Ｐゴシック" panose="020B0600070205080204" pitchFamily="50" charset="-128"/>
              <a:ea typeface="ＭＳ Ｐゴシック" panose="020B0600070205080204" pitchFamily="50" charset="-128"/>
            </a:rPr>
            <a:t>円の増となった。下水道事業の法適化による出資金の皆増が要因となっている。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山形県真室川町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6,481
6,452
374.22
7,043,199
6,749,223
182,819
3,930,025
5,279,474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34671</xdr:rowOff>
    </xdr:from>
    <xdr:to>
      <xdr:col>24</xdr:col>
      <xdr:colOff>63500</xdr:colOff>
      <xdr:row>35</xdr:row>
      <xdr:rowOff>43815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35421"/>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43815</xdr:rowOff>
    </xdr:from>
    <xdr:to>
      <xdr:col>19</xdr:col>
      <xdr:colOff>177800</xdr:colOff>
      <xdr:row>35</xdr:row>
      <xdr:rowOff>136017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44565"/>
          <a:ext cx="88900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136017</xdr:rowOff>
    </xdr:from>
    <xdr:to>
      <xdr:col>15</xdr:col>
      <xdr:colOff>50800</xdr:colOff>
      <xdr:row>36</xdr:row>
      <xdr:rowOff>57785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36767"/>
          <a:ext cx="889000" cy="9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53975</xdr:rowOff>
    </xdr:from>
    <xdr:to>
      <xdr:col>10</xdr:col>
      <xdr:colOff>114300</xdr:colOff>
      <xdr:row>36</xdr:row>
      <xdr:rowOff>57785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261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155321</xdr:rowOff>
    </xdr:from>
    <xdr:to>
      <xdr:col>24</xdr:col>
      <xdr:colOff>114300</xdr:colOff>
      <xdr:row>35</xdr:row>
      <xdr:rowOff>85471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8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6748</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3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164465</xdr:rowOff>
    </xdr:from>
    <xdr:to>
      <xdr:col>20</xdr:col>
      <xdr:colOff>38100</xdr:colOff>
      <xdr:row>35</xdr:row>
      <xdr:rowOff>94615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111142</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76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85217</xdr:rowOff>
    </xdr:from>
    <xdr:to>
      <xdr:col>15</xdr:col>
      <xdr:colOff>101600</xdr:colOff>
      <xdr:row>36</xdr:row>
      <xdr:rowOff>15367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8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31894</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86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6985</xdr:rowOff>
    </xdr:from>
    <xdr:to>
      <xdr:col>10</xdr:col>
      <xdr:colOff>165100</xdr:colOff>
      <xdr:row>36</xdr:row>
      <xdr:rowOff>108585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7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125112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5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xdr:rowOff>
    </xdr:from>
    <xdr:to>
      <xdr:col>6</xdr:col>
      <xdr:colOff>38100</xdr:colOff>
      <xdr:row>36</xdr:row>
      <xdr:rowOff>104775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121302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5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58469</xdr:rowOff>
    </xdr:from>
    <xdr:to>
      <xdr:col>24</xdr:col>
      <xdr:colOff>63500</xdr:colOff>
      <xdr:row>58</xdr:row>
      <xdr:rowOff>70669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10002569"/>
          <a:ext cx="838200" cy="1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58469</xdr:rowOff>
    </xdr:from>
    <xdr:to>
      <xdr:col>19</xdr:col>
      <xdr:colOff>177800</xdr:colOff>
      <xdr:row>58</xdr:row>
      <xdr:rowOff>69007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02569"/>
          <a:ext cx="889000" cy="1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69007</xdr:rowOff>
    </xdr:from>
    <xdr:to>
      <xdr:col>15</xdr:col>
      <xdr:colOff>50800</xdr:colOff>
      <xdr:row>58</xdr:row>
      <xdr:rowOff>92842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10013107"/>
          <a:ext cx="889000" cy="2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112970</xdr:rowOff>
    </xdr:from>
    <xdr:to>
      <xdr:col>10</xdr:col>
      <xdr:colOff>114300</xdr:colOff>
      <xdr:row>58</xdr:row>
      <xdr:rowOff>92842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885620"/>
          <a:ext cx="889000" cy="15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61638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00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19869</xdr:rowOff>
    </xdr:from>
    <xdr:to>
      <xdr:col>24</xdr:col>
      <xdr:colOff>114300</xdr:colOff>
      <xdr:row>58</xdr:row>
      <xdr:rowOff>121469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132185</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7669</xdr:rowOff>
    </xdr:from>
    <xdr:to>
      <xdr:col>20</xdr:col>
      <xdr:colOff>38100</xdr:colOff>
      <xdr:row>58</xdr:row>
      <xdr:rowOff>109269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5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100396</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44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18207</xdr:rowOff>
    </xdr:from>
    <xdr:to>
      <xdr:col>15</xdr:col>
      <xdr:colOff>101600</xdr:colOff>
      <xdr:row>58</xdr:row>
      <xdr:rowOff>119807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6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110934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55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42042</xdr:rowOff>
    </xdr:from>
    <xdr:to>
      <xdr:col>10</xdr:col>
      <xdr:colOff>165100</xdr:colOff>
      <xdr:row>58</xdr:row>
      <xdr:rowOff>143642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8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134769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78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62170</xdr:rowOff>
    </xdr:from>
    <xdr:to>
      <xdr:col>6</xdr:col>
      <xdr:colOff>38100</xdr:colOff>
      <xdr:row>57</xdr:row>
      <xdr:rowOff>163770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8847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61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50287</xdr:rowOff>
    </xdr:from>
    <xdr:to>
      <xdr:col>24</xdr:col>
      <xdr:colOff>63500</xdr:colOff>
      <xdr:row>77</xdr:row>
      <xdr:rowOff>4149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80487"/>
          <a:ext cx="838200" cy="12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95071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25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4149</xdr:rowOff>
    </xdr:from>
    <xdr:to>
      <xdr:col>19</xdr:col>
      <xdr:colOff>177800</xdr:colOff>
      <xdr:row>77</xdr:row>
      <xdr:rowOff>85849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05799"/>
          <a:ext cx="889000" cy="8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117650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77453</xdr:rowOff>
    </xdr:from>
    <xdr:to>
      <xdr:col>15</xdr:col>
      <xdr:colOff>50800</xdr:colOff>
      <xdr:row>77</xdr:row>
      <xdr:rowOff>85849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79103"/>
          <a:ext cx="889000" cy="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7799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8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77453</xdr:rowOff>
    </xdr:from>
    <xdr:to>
      <xdr:col>10</xdr:col>
      <xdr:colOff>114300</xdr:colOff>
      <xdr:row>78</xdr:row>
      <xdr:rowOff>84013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79103"/>
          <a:ext cx="889000" cy="17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140631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4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148627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7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170937</xdr:rowOff>
    </xdr:from>
    <xdr:to>
      <xdr:col>24</xdr:col>
      <xdr:colOff>114300</xdr:colOff>
      <xdr:row>76</xdr:row>
      <xdr:rowOff>101087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2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22364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8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124799</xdr:rowOff>
    </xdr:from>
    <xdr:to>
      <xdr:col>20</xdr:col>
      <xdr:colOff>38100</xdr:colOff>
      <xdr:row>77</xdr:row>
      <xdr:rowOff>54949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5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71475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93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35049</xdr:rowOff>
    </xdr:from>
    <xdr:to>
      <xdr:col>15</xdr:col>
      <xdr:colOff>101600</xdr:colOff>
      <xdr:row>77</xdr:row>
      <xdr:rowOff>136649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3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153176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11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26653</xdr:rowOff>
    </xdr:from>
    <xdr:to>
      <xdr:col>10</xdr:col>
      <xdr:colOff>165100</xdr:colOff>
      <xdr:row>77</xdr:row>
      <xdr:rowOff>128253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2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144780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00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33213</xdr:rowOff>
    </xdr:from>
    <xdr:to>
      <xdr:col>6</xdr:col>
      <xdr:colOff>38100</xdr:colOff>
      <xdr:row>78</xdr:row>
      <xdr:rowOff>134813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0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125940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9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51918</xdr:rowOff>
    </xdr:from>
    <xdr:to>
      <xdr:col>24</xdr:col>
      <xdr:colOff>63500</xdr:colOff>
      <xdr:row>95</xdr:row>
      <xdr:rowOff>69236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339668"/>
          <a:ext cx="838200" cy="1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59811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51918</xdr:rowOff>
    </xdr:from>
    <xdr:to>
      <xdr:col>19</xdr:col>
      <xdr:colOff>177800</xdr:colOff>
      <xdr:row>95</xdr:row>
      <xdr:rowOff>93111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339668"/>
          <a:ext cx="889000" cy="4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93111</xdr:rowOff>
    </xdr:from>
    <xdr:to>
      <xdr:col>15</xdr:col>
      <xdr:colOff>50800</xdr:colOff>
      <xdr:row>95</xdr:row>
      <xdr:rowOff>119893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380861"/>
          <a:ext cx="889000" cy="2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170452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119893</xdr:rowOff>
    </xdr:from>
    <xdr:to>
      <xdr:col>10</xdr:col>
      <xdr:colOff>114300</xdr:colOff>
      <xdr:row>95</xdr:row>
      <xdr:rowOff>156718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407643"/>
          <a:ext cx="889000" cy="3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6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38257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18436</xdr:rowOff>
    </xdr:from>
    <xdr:to>
      <xdr:col>24</xdr:col>
      <xdr:colOff>114300</xdr:colOff>
      <xdr:row>95</xdr:row>
      <xdr:rowOff>120036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30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41313</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157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1118</xdr:rowOff>
    </xdr:from>
    <xdr:to>
      <xdr:col>20</xdr:col>
      <xdr:colOff>38100</xdr:colOff>
      <xdr:row>95</xdr:row>
      <xdr:rowOff>102718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28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119245</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97795" y="1606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42311</xdr:rowOff>
    </xdr:from>
    <xdr:to>
      <xdr:col>15</xdr:col>
      <xdr:colOff>101600</xdr:colOff>
      <xdr:row>95</xdr:row>
      <xdr:rowOff>143911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33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160438</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08795" y="16105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69093</xdr:rowOff>
    </xdr:from>
    <xdr:to>
      <xdr:col>10</xdr:col>
      <xdr:colOff>165100</xdr:colOff>
      <xdr:row>95</xdr:row>
      <xdr:rowOff>170693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35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15770</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9795" y="1613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105918</xdr:rowOff>
    </xdr:from>
    <xdr:to>
      <xdr:col>6</xdr:col>
      <xdr:colOff>38100</xdr:colOff>
      <xdr:row>96</xdr:row>
      <xdr:rowOff>36068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39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52595</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30795" y="1616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120269</xdr:rowOff>
    </xdr:from>
    <xdr:to>
      <xdr:col>55</xdr:col>
      <xdr:colOff>0</xdr:colOff>
      <xdr:row>37</xdr:row>
      <xdr:rowOff>32639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5606669"/>
          <a:ext cx="838200" cy="76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153052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96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5207</xdr:rowOff>
    </xdr:from>
    <xdr:to>
      <xdr:col>50</xdr:col>
      <xdr:colOff>114300</xdr:colOff>
      <xdr:row>37</xdr:row>
      <xdr:rowOff>32639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348857"/>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114190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6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45593</xdr:rowOff>
    </xdr:from>
    <xdr:to>
      <xdr:col>45</xdr:col>
      <xdr:colOff>177800</xdr:colOff>
      <xdr:row>37</xdr:row>
      <xdr:rowOff>5207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217793"/>
          <a:ext cx="889000" cy="13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116857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631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45593</xdr:rowOff>
    </xdr:from>
    <xdr:to>
      <xdr:col>41</xdr:col>
      <xdr:colOff>50800</xdr:colOff>
      <xdr:row>37</xdr:row>
      <xdr:rowOff>35687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217793"/>
          <a:ext cx="889000" cy="16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99712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97807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69469</xdr:rowOff>
    </xdr:from>
    <xdr:to>
      <xdr:col>55</xdr:col>
      <xdr:colOff>50800</xdr:colOff>
      <xdr:row>32</xdr:row>
      <xdr:rowOff>171069</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555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92346</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540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153289</xdr:rowOff>
    </xdr:from>
    <xdr:to>
      <xdr:col>50</xdr:col>
      <xdr:colOff>165100</xdr:colOff>
      <xdr:row>37</xdr:row>
      <xdr:rowOff>83439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32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99966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100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125857</xdr:rowOff>
    </xdr:from>
    <xdr:to>
      <xdr:col>46</xdr:col>
      <xdr:colOff>38100</xdr:colOff>
      <xdr:row>37</xdr:row>
      <xdr:rowOff>56007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29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72534</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6073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166243</xdr:rowOff>
    </xdr:from>
    <xdr:to>
      <xdr:col>41</xdr:col>
      <xdr:colOff>101600</xdr:colOff>
      <xdr:row>36</xdr:row>
      <xdr:rowOff>96393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16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112920</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594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156337</xdr:rowOff>
    </xdr:from>
    <xdr:to>
      <xdr:col>36</xdr:col>
      <xdr:colOff>165100</xdr:colOff>
      <xdr:row>37</xdr:row>
      <xdr:rowOff>86487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32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103014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10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9527</xdr:rowOff>
    </xdr:from>
    <xdr:to>
      <xdr:col>55</xdr:col>
      <xdr:colOff>0</xdr:colOff>
      <xdr:row>55</xdr:row>
      <xdr:rowOff>11753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439277"/>
          <a:ext cx="838200" cy="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49435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5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142177</xdr:rowOff>
    </xdr:from>
    <xdr:to>
      <xdr:col>50</xdr:col>
      <xdr:colOff>114300</xdr:colOff>
      <xdr:row>55</xdr:row>
      <xdr:rowOff>9527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400477"/>
          <a:ext cx="889000" cy="3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171165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7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142177</xdr:rowOff>
    </xdr:from>
    <xdr:to>
      <xdr:col>45</xdr:col>
      <xdr:colOff>177800</xdr:colOff>
      <xdr:row>55</xdr:row>
      <xdr:rowOff>126860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400477"/>
          <a:ext cx="889000" cy="15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157121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126860</xdr:rowOff>
    </xdr:from>
    <xdr:to>
      <xdr:col>41</xdr:col>
      <xdr:colOff>50800</xdr:colOff>
      <xdr:row>56</xdr:row>
      <xdr:rowOff>34780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556610"/>
          <a:ext cx="889000" cy="7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159643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132403</xdr:rowOff>
    </xdr:from>
    <xdr:to>
      <xdr:col>55</xdr:col>
      <xdr:colOff>50800</xdr:colOff>
      <xdr:row>55</xdr:row>
      <xdr:rowOff>62553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39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155280</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24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130177</xdr:rowOff>
    </xdr:from>
    <xdr:to>
      <xdr:col>50</xdr:col>
      <xdr:colOff>165100</xdr:colOff>
      <xdr:row>55</xdr:row>
      <xdr:rowOff>60327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38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76854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16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91377</xdr:rowOff>
    </xdr:from>
    <xdr:to>
      <xdr:col>46</xdr:col>
      <xdr:colOff>38100</xdr:colOff>
      <xdr:row>55</xdr:row>
      <xdr:rowOff>21527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34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38054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12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76060</xdr:rowOff>
    </xdr:from>
    <xdr:to>
      <xdr:col>41</xdr:col>
      <xdr:colOff>101600</xdr:colOff>
      <xdr:row>56</xdr:row>
      <xdr:rowOff>6210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50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22737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28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155430</xdr:rowOff>
    </xdr:from>
    <xdr:to>
      <xdr:col>36</xdr:col>
      <xdr:colOff>165100</xdr:colOff>
      <xdr:row>56</xdr:row>
      <xdr:rowOff>85580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58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102107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36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107249</xdr:rowOff>
    </xdr:from>
    <xdr:to>
      <xdr:col>55</xdr:col>
      <xdr:colOff>0</xdr:colOff>
      <xdr:row>78</xdr:row>
      <xdr:rowOff>163585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80349"/>
          <a:ext cx="838200" cy="5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102220</xdr:rowOff>
    </xdr:from>
    <xdr:to>
      <xdr:col>50</xdr:col>
      <xdr:colOff>114300</xdr:colOff>
      <xdr:row>78</xdr:row>
      <xdr:rowOff>107249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75320"/>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31819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5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102220</xdr:rowOff>
    </xdr:from>
    <xdr:to>
      <xdr:col>45</xdr:col>
      <xdr:colOff>177800</xdr:colOff>
      <xdr:row>78</xdr:row>
      <xdr:rowOff>147045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75320"/>
          <a:ext cx="889000" cy="4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28632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5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147045</xdr:rowOff>
    </xdr:from>
    <xdr:to>
      <xdr:col>41</xdr:col>
      <xdr:colOff>50800</xdr:colOff>
      <xdr:row>78</xdr:row>
      <xdr:rowOff>148772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20145"/>
          <a:ext cx="889000" cy="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34599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5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37727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112785</xdr:rowOff>
    </xdr:from>
    <xdr:to>
      <xdr:col>55</xdr:col>
      <xdr:colOff>50800</xdr:colOff>
      <xdr:row>79</xdr:row>
      <xdr:rowOff>42935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8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87822</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6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56449</xdr:rowOff>
    </xdr:from>
    <xdr:to>
      <xdr:col>50</xdr:col>
      <xdr:colOff>165100</xdr:colOff>
      <xdr:row>78</xdr:row>
      <xdr:rowOff>158049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2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3126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20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51420</xdr:rowOff>
    </xdr:from>
    <xdr:to>
      <xdr:col>46</xdr:col>
      <xdr:colOff>38100</xdr:colOff>
      <xdr:row>78</xdr:row>
      <xdr:rowOff>153020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2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169547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19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96245</xdr:rowOff>
    </xdr:from>
    <xdr:to>
      <xdr:col>41</xdr:col>
      <xdr:colOff>101600</xdr:colOff>
      <xdr:row>79</xdr:row>
      <xdr:rowOff>26395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6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42922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24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97972</xdr:rowOff>
    </xdr:from>
    <xdr:to>
      <xdr:col>36</xdr:col>
      <xdr:colOff>165100</xdr:colOff>
      <xdr:row>79</xdr:row>
      <xdr:rowOff>28122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7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44649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24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53094</xdr:rowOff>
    </xdr:from>
    <xdr:to>
      <xdr:col>55</xdr:col>
      <xdr:colOff>0</xdr:colOff>
      <xdr:row>97</xdr:row>
      <xdr:rowOff>53907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83744"/>
          <a:ext cx="838200" cy="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167763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26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53907</xdr:rowOff>
    </xdr:from>
    <xdr:to>
      <xdr:col>50</xdr:col>
      <xdr:colOff>114300</xdr:colOff>
      <xdr:row>97</xdr:row>
      <xdr:rowOff>68921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684557"/>
          <a:ext cx="889000" cy="1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133094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7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58054</xdr:rowOff>
    </xdr:from>
    <xdr:to>
      <xdr:col>45</xdr:col>
      <xdr:colOff>177800</xdr:colOff>
      <xdr:row>97</xdr:row>
      <xdr:rowOff>68921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688704"/>
          <a:ext cx="889000" cy="1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145961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58054</xdr:rowOff>
    </xdr:from>
    <xdr:to>
      <xdr:col>41</xdr:col>
      <xdr:colOff>50800</xdr:colOff>
      <xdr:row>97</xdr:row>
      <xdr:rowOff>63278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688704"/>
          <a:ext cx="889000" cy="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137352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76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144701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2294</xdr:rowOff>
    </xdr:from>
    <xdr:to>
      <xdr:col>55</xdr:col>
      <xdr:colOff>50800</xdr:colOff>
      <xdr:row>97</xdr:row>
      <xdr:rowOff>103894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3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25171</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8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3107</xdr:rowOff>
    </xdr:from>
    <xdr:to>
      <xdr:col>50</xdr:col>
      <xdr:colOff>165100</xdr:colOff>
      <xdr:row>97</xdr:row>
      <xdr:rowOff>104707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3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121234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40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18121</xdr:rowOff>
    </xdr:from>
    <xdr:to>
      <xdr:col>46</xdr:col>
      <xdr:colOff>38100</xdr:colOff>
      <xdr:row>97</xdr:row>
      <xdr:rowOff>119721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4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136248</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42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7254</xdr:rowOff>
    </xdr:from>
    <xdr:to>
      <xdr:col>41</xdr:col>
      <xdr:colOff>101600</xdr:colOff>
      <xdr:row>97</xdr:row>
      <xdr:rowOff>108854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3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125381</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413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12478</xdr:rowOff>
    </xdr:from>
    <xdr:to>
      <xdr:col>36</xdr:col>
      <xdr:colOff>165100</xdr:colOff>
      <xdr:row>97</xdr:row>
      <xdr:rowOff>114078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4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130605</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418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131740</xdr:rowOff>
    </xdr:from>
    <xdr:to>
      <xdr:col>85</xdr:col>
      <xdr:colOff>127000</xdr:colOff>
      <xdr:row>37</xdr:row>
      <xdr:rowOff>139394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475390"/>
          <a:ext cx="838200" cy="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85444</xdr:rowOff>
    </xdr:from>
    <xdr:to>
      <xdr:col>81</xdr:col>
      <xdr:colOff>50800</xdr:colOff>
      <xdr:row>37</xdr:row>
      <xdr:rowOff>139394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429094"/>
          <a:ext cx="8890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18836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5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85444</xdr:rowOff>
    </xdr:from>
    <xdr:to>
      <xdr:col>76</xdr:col>
      <xdr:colOff>114300</xdr:colOff>
      <xdr:row>38</xdr:row>
      <xdr:rowOff>9087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429094"/>
          <a:ext cx="889000" cy="9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22503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3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1205</xdr:rowOff>
    </xdr:from>
    <xdr:to>
      <xdr:col>71</xdr:col>
      <xdr:colOff>177800</xdr:colOff>
      <xdr:row>38</xdr:row>
      <xdr:rowOff>9087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516305"/>
          <a:ext cx="889000" cy="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80940</xdr:rowOff>
    </xdr:from>
    <xdr:to>
      <xdr:col>85</xdr:col>
      <xdr:colOff>177800</xdr:colOff>
      <xdr:row>38</xdr:row>
      <xdr:rowOff>11090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2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47814</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88594</xdr:rowOff>
    </xdr:from>
    <xdr:to>
      <xdr:col>81</xdr:col>
      <xdr:colOff>101600</xdr:colOff>
      <xdr:row>38</xdr:row>
      <xdr:rowOff>18744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3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35271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20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34644</xdr:rowOff>
    </xdr:from>
    <xdr:to>
      <xdr:col>76</xdr:col>
      <xdr:colOff>165100</xdr:colOff>
      <xdr:row>37</xdr:row>
      <xdr:rowOff>136244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37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152771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5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129737</xdr:rowOff>
    </xdr:from>
    <xdr:to>
      <xdr:col>72</xdr:col>
      <xdr:colOff>38100</xdr:colOff>
      <xdr:row>38</xdr:row>
      <xdr:rowOff>59887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7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51014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6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121855</xdr:rowOff>
    </xdr:from>
    <xdr:to>
      <xdr:col>67</xdr:col>
      <xdr:colOff>101600</xdr:colOff>
      <xdr:row>38</xdr:row>
      <xdr:rowOff>52005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6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43132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5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64291</xdr:rowOff>
    </xdr:from>
    <xdr:to>
      <xdr:col>85</xdr:col>
      <xdr:colOff>127000</xdr:colOff>
      <xdr:row>57</xdr:row>
      <xdr:rowOff>80813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836941"/>
          <a:ext cx="838200" cy="1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48461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82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80813</xdr:rowOff>
    </xdr:from>
    <xdr:to>
      <xdr:col>81</xdr:col>
      <xdr:colOff>50800</xdr:colOff>
      <xdr:row>57</xdr:row>
      <xdr:rowOff>159627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853463"/>
          <a:ext cx="889000" cy="7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163453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93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146130</xdr:rowOff>
    </xdr:from>
    <xdr:to>
      <xdr:col>76</xdr:col>
      <xdr:colOff>114300</xdr:colOff>
      <xdr:row>57</xdr:row>
      <xdr:rowOff>159627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918780"/>
          <a:ext cx="889000" cy="1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105932</xdr:rowOff>
    </xdr:from>
    <xdr:to>
      <xdr:col>71</xdr:col>
      <xdr:colOff>177800</xdr:colOff>
      <xdr:row>57</xdr:row>
      <xdr:rowOff>146130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878582"/>
          <a:ext cx="889000" cy="4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39663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52331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13491</xdr:rowOff>
    </xdr:from>
    <xdr:to>
      <xdr:col>85</xdr:col>
      <xdr:colOff>177800</xdr:colOff>
      <xdr:row>57</xdr:row>
      <xdr:rowOff>115091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78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36368</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637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30013</xdr:rowOff>
    </xdr:from>
    <xdr:to>
      <xdr:col>81</xdr:col>
      <xdr:colOff>101600</xdr:colOff>
      <xdr:row>57</xdr:row>
      <xdr:rowOff>131613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80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148140</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181795" y="957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108827</xdr:rowOff>
    </xdr:from>
    <xdr:to>
      <xdr:col>76</xdr:col>
      <xdr:colOff>165100</xdr:colOff>
      <xdr:row>58</xdr:row>
      <xdr:rowOff>38977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88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30104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97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95330</xdr:rowOff>
    </xdr:from>
    <xdr:to>
      <xdr:col>72</xdr:col>
      <xdr:colOff>38100</xdr:colOff>
      <xdr:row>58</xdr:row>
      <xdr:rowOff>25480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86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42007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64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55132</xdr:rowOff>
    </xdr:from>
    <xdr:to>
      <xdr:col>67</xdr:col>
      <xdr:colOff>101600</xdr:colOff>
      <xdr:row>57</xdr:row>
      <xdr:rowOff>156732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2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1809</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14795" y="9603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130491</xdr:rowOff>
    </xdr:from>
    <xdr:to>
      <xdr:col>85</xdr:col>
      <xdr:colOff>127000</xdr:colOff>
      <xdr:row>78</xdr:row>
      <xdr:rowOff>135677</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160691"/>
          <a:ext cx="838200" cy="34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126846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328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135677</xdr:rowOff>
    </xdr:from>
    <xdr:to>
      <xdr:col>81</xdr:col>
      <xdr:colOff>50800</xdr:colOff>
      <xdr:row>78</xdr:row>
      <xdr:rowOff>137331</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508777"/>
          <a:ext cx="889000" cy="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120524</xdr:rowOff>
    </xdr:from>
    <xdr:to>
      <xdr:col>76</xdr:col>
      <xdr:colOff>114300</xdr:colOff>
      <xdr:row>78</xdr:row>
      <xdr:rowOff>137331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493624"/>
          <a:ext cx="889000" cy="1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120524</xdr:rowOff>
    </xdr:from>
    <xdr:to>
      <xdr:col>71</xdr:col>
      <xdr:colOff>177800</xdr:colOff>
      <xdr:row>78</xdr:row>
      <xdr:rowOff>132961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3493624"/>
          <a:ext cx="889000" cy="1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112360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79691</xdr:rowOff>
    </xdr:from>
    <xdr:to>
      <xdr:col>85</xdr:col>
      <xdr:colOff>177800</xdr:colOff>
      <xdr:row>77</xdr:row>
      <xdr:rowOff>9841</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10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102569</xdr:rowOff>
    </xdr:from>
    <xdr:ext cx="534377"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296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84877</xdr:rowOff>
    </xdr:from>
    <xdr:to>
      <xdr:col>81</xdr:col>
      <xdr:colOff>101600</xdr:colOff>
      <xdr:row>79</xdr:row>
      <xdr:rowOff>15027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45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6154</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2017" y="13550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86531</xdr:rowOff>
    </xdr:from>
    <xdr:to>
      <xdr:col>76</xdr:col>
      <xdr:colOff>165100</xdr:colOff>
      <xdr:row>79</xdr:row>
      <xdr:rowOff>16681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5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7808</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3017" y="13552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69724</xdr:rowOff>
    </xdr:from>
    <xdr:to>
      <xdr:col>72</xdr:col>
      <xdr:colOff>38100</xdr:colOff>
      <xdr:row>78</xdr:row>
      <xdr:rowOff>171324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4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162451</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53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82161</xdr:rowOff>
    </xdr:from>
    <xdr:to>
      <xdr:col>67</xdr:col>
      <xdr:colOff>101600</xdr:colOff>
      <xdr:row>79</xdr:row>
      <xdr:rowOff>12311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4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3438</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5017" y="1354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150433</xdr:rowOff>
    </xdr:from>
    <xdr:to>
      <xdr:col>85</xdr:col>
      <xdr:colOff>127000</xdr:colOff>
      <xdr:row>95</xdr:row>
      <xdr:rowOff>154639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266733"/>
          <a:ext cx="838200" cy="17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264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1756</xdr:rowOff>
    </xdr:from>
    <xdr:to>
      <xdr:col>81</xdr:col>
      <xdr:colOff>50800</xdr:colOff>
      <xdr:row>95</xdr:row>
      <xdr:rowOff>154639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289506"/>
          <a:ext cx="889000" cy="15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120821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1756</xdr:rowOff>
    </xdr:from>
    <xdr:to>
      <xdr:col>76</xdr:col>
      <xdr:colOff>114300</xdr:colOff>
      <xdr:row>95</xdr:row>
      <xdr:rowOff>24702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289506"/>
          <a:ext cx="889000" cy="2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91124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37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24702</xdr:rowOff>
    </xdr:from>
    <xdr:to>
      <xdr:col>71</xdr:col>
      <xdr:colOff>177800</xdr:colOff>
      <xdr:row>95</xdr:row>
      <xdr:rowOff>104622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312452"/>
          <a:ext cx="889000" cy="7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114076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166564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99633</xdr:rowOff>
    </xdr:from>
    <xdr:to>
      <xdr:col>85</xdr:col>
      <xdr:colOff>177800</xdr:colOff>
      <xdr:row>95</xdr:row>
      <xdr:rowOff>29783</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21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122510</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06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103839</xdr:rowOff>
    </xdr:from>
    <xdr:to>
      <xdr:col>81</xdr:col>
      <xdr:colOff>101600</xdr:colOff>
      <xdr:row>96</xdr:row>
      <xdr:rowOff>33989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39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25116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8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122406</xdr:rowOff>
    </xdr:from>
    <xdr:to>
      <xdr:col>76</xdr:col>
      <xdr:colOff>165100</xdr:colOff>
      <xdr:row>95</xdr:row>
      <xdr:rowOff>52556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23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69083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1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145352</xdr:rowOff>
    </xdr:from>
    <xdr:to>
      <xdr:col>72</xdr:col>
      <xdr:colOff>38100</xdr:colOff>
      <xdr:row>95</xdr:row>
      <xdr:rowOff>75502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26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92029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3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53822</xdr:rowOff>
    </xdr:from>
    <xdr:to>
      <xdr:col>67</xdr:col>
      <xdr:colOff>101600</xdr:colOff>
      <xdr:row>95</xdr:row>
      <xdr:rowOff>155422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34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146549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3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人口減少や町の面積が広大なため、全体的に類似団体と比較して住民一人当たりのコストが高い傾向にある。</a:t>
          </a:r>
        </a:p>
        <a:p>
          <a:r>
            <a:rPr kumimoji="1" lang="ja-JP" altLang="en-US" sz="1300">
              <a:latin typeface="ＭＳ Ｐゴシック" panose="020B0600070205080204" pitchFamily="50" charset="-128"/>
              <a:ea typeface="ＭＳ Ｐゴシック" panose="020B0600070205080204" pitchFamily="50" charset="-128"/>
            </a:rPr>
            <a:t>　当町と類似団体を比較して特に高いのは、衛生費、労働費、農林水産業費、教育費、災害復旧費となっている。</a:t>
          </a:r>
        </a:p>
        <a:p>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127,912</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3,788</a:t>
          </a:r>
          <a:r>
            <a:rPr kumimoji="1" lang="ja-JP" altLang="en-US" sz="1300">
              <a:latin typeface="ＭＳ Ｐゴシック" panose="020B0600070205080204" pitchFamily="50" charset="-128"/>
              <a:ea typeface="ＭＳ Ｐゴシック" panose="020B0600070205080204" pitchFamily="50" charset="-128"/>
            </a:rPr>
            <a:t>円の減である。病院会計については不採算地区病院であること、水道会計においては管路延長があることなどから負担金、出資金が多いため、例年、類似団体よりも数値が高い傾向にある。</a:t>
          </a:r>
        </a:p>
        <a:p>
          <a:r>
            <a:rPr kumimoji="1" lang="ja-JP" altLang="en-US" sz="1300">
              <a:latin typeface="ＭＳ Ｐゴシック" panose="020B0600070205080204" pitchFamily="50" charset="-128"/>
              <a:ea typeface="ＭＳ Ｐゴシック" panose="020B0600070205080204" pitchFamily="50" charset="-128"/>
            </a:rPr>
            <a:t>　労働費は、住民一人当たり</a:t>
          </a:r>
          <a:r>
            <a:rPr kumimoji="1" lang="en-US" altLang="ja-JP" sz="1300">
              <a:latin typeface="ＭＳ Ｐゴシック" panose="020B0600070205080204" pitchFamily="50" charset="-128"/>
              <a:ea typeface="ＭＳ Ｐゴシック" panose="020B0600070205080204" pitchFamily="50" charset="-128"/>
            </a:rPr>
            <a:t>2,951</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2,020</a:t>
          </a:r>
          <a:r>
            <a:rPr kumimoji="1" lang="ja-JP" altLang="en-US" sz="1300">
              <a:latin typeface="ＭＳ Ｐゴシック" panose="020B0600070205080204" pitchFamily="50" charset="-128"/>
              <a:ea typeface="ＭＳ Ｐゴシック" panose="020B0600070205080204" pitchFamily="50" charset="-128"/>
            </a:rPr>
            <a:t>円の増となった。雇用創出として町内企業への投資支援や町民雇用に対する奨励金制度の実施が増加の要因となっている。</a:t>
          </a: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115,591</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5,059</a:t>
          </a:r>
          <a:r>
            <a:rPr kumimoji="1" lang="ja-JP" altLang="en-US" sz="1300">
              <a:latin typeface="ＭＳ Ｐゴシック" panose="020B0600070205080204" pitchFamily="50" charset="-128"/>
              <a:ea typeface="ＭＳ Ｐゴシック" panose="020B0600070205080204" pitchFamily="50" charset="-128"/>
            </a:rPr>
            <a:t>円の増となった。小中学校の大規模な長寿命化対策工事や給食費無償化事業の実施が増加の要因となっている。</a:t>
          </a:r>
        </a:p>
        <a:p>
          <a:r>
            <a:rPr kumimoji="1" lang="ja-JP" altLang="en-US" sz="1300">
              <a:latin typeface="ＭＳ Ｐゴシック" panose="020B0600070205080204" pitchFamily="50" charset="-128"/>
              <a:ea typeface="ＭＳ Ｐゴシック" panose="020B0600070205080204" pitchFamily="50" charset="-128"/>
            </a:rPr>
            <a:t>　災害復旧費は、住民一人当たり</a:t>
          </a:r>
          <a:r>
            <a:rPr kumimoji="1" lang="en-US" altLang="ja-JP" sz="1300">
              <a:latin typeface="ＭＳ Ｐゴシック" panose="020B0600070205080204" pitchFamily="50" charset="-128"/>
              <a:ea typeface="ＭＳ Ｐゴシック" panose="020B0600070205080204" pitchFamily="50" charset="-128"/>
            </a:rPr>
            <a:t>38,507</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38,067</a:t>
          </a:r>
          <a:r>
            <a:rPr kumimoji="1" lang="ja-JP" altLang="en-US" sz="1300">
              <a:latin typeface="ＭＳ Ｐゴシック" panose="020B0600070205080204" pitchFamily="50" charset="-128"/>
              <a:ea typeface="ＭＳ Ｐゴシック" panose="020B0600070205080204" pitchFamily="50" charset="-128"/>
            </a:rPr>
            <a:t>円の大幅増となった。令和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月豪雨災害に係る災害復旧経費の皆増が増加の要因となっている。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山形県真室川町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財政調整基金残高については、令和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年度は基金利子の積立のみとなっている。</a:t>
          </a:r>
        </a:p>
        <a:p>
          <a:r>
            <a:rPr kumimoji="1" lang="ja-JP" altLang="en-US" sz="1200">
              <a:latin typeface="ＭＳ ゴシック" pitchFamily="49" charset="-128"/>
              <a:ea typeface="ＭＳ ゴシック" pitchFamily="49" charset="-128"/>
            </a:rPr>
            <a:t>　実質収支額については、剰余金や普通交付税の再算定、特別交付税の増額分を基金積立や繰上償還したことにより、前年度比</a:t>
          </a:r>
          <a:r>
            <a:rPr kumimoji="1" lang="en-US" altLang="ja-JP" sz="1200">
              <a:latin typeface="ＭＳ ゴシック" pitchFamily="49" charset="-128"/>
              <a:ea typeface="ＭＳ ゴシック" pitchFamily="49" charset="-128"/>
            </a:rPr>
            <a:t>0.15</a:t>
          </a:r>
          <a:r>
            <a:rPr kumimoji="1" lang="ja-JP" altLang="en-US" sz="1200">
              <a:latin typeface="ＭＳ ゴシック" pitchFamily="49" charset="-128"/>
              <a:ea typeface="ＭＳ ゴシック" pitchFamily="49" charset="-128"/>
            </a:rPr>
            <a:t>ポイントの減となっている。</a:t>
          </a:r>
        </a:p>
        <a:p>
          <a:r>
            <a:rPr kumimoji="1" lang="ja-JP" altLang="en-US" sz="1200">
              <a:latin typeface="ＭＳ ゴシック" pitchFamily="49" charset="-128"/>
              <a:ea typeface="ＭＳ ゴシック" pitchFamily="49" charset="-128"/>
            </a:rPr>
            <a:t>　実質単年度収支については、単年度収支の減、令和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年度に実施した財政調整基金への積立金の減及び令和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年度に実施した繰上償還の皆増により、前年度比</a:t>
          </a:r>
          <a:r>
            <a:rPr kumimoji="1" lang="en-US" altLang="ja-JP" sz="1200">
              <a:latin typeface="ＭＳ ゴシック" pitchFamily="49" charset="-128"/>
              <a:ea typeface="ＭＳ ゴシック" pitchFamily="49" charset="-128"/>
            </a:rPr>
            <a:t>0.24</a:t>
          </a:r>
          <a:r>
            <a:rPr kumimoji="1" lang="ja-JP" altLang="en-US" sz="1200">
              <a:latin typeface="ＭＳ ゴシック" pitchFamily="49" charset="-128"/>
              <a:ea typeface="ＭＳ ゴシック" pitchFamily="49" charset="-128"/>
            </a:rPr>
            <a:t>ポイントの減となっている。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山形県真室川町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特別会計については、一般会計からの繰入によるところが大きい。特に法適用企業である病院・水道・公共下水道においては、独立採算性の観点から未収金対策を含めた経営改善と徴収方法の改善、利用率の向上及び加入促進に努め、一般会計の負担増につながらないよう各経営計画に基づいた改善を推進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7043199</v>
      </c>
      <c r="BO4" s="436"/>
      <c r="BP4" s="436"/>
      <c r="BQ4" s="436"/>
      <c r="BR4" s="436"/>
      <c r="BS4" s="436"/>
      <c r="BT4" s="436"/>
      <c r="BU4" s="437"/>
      <c r="BV4" s="435">
        <v>6850913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4.7</v>
      </c>
      <c r="CU4" s="576"/>
      <c r="CV4" s="576"/>
      <c r="CW4" s="576"/>
      <c r="CX4" s="576"/>
      <c r="CY4" s="576"/>
      <c r="CZ4" s="576"/>
      <c r="DA4" s="577"/>
      <c r="DB4" s="575">
        <v>4.8</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6749223</v>
      </c>
      <c r="BO5" s="407"/>
      <c r="BP5" s="407"/>
      <c r="BQ5" s="407"/>
      <c r="BR5" s="407"/>
      <c r="BS5" s="407"/>
      <c r="BT5" s="407"/>
      <c r="BU5" s="408"/>
      <c r="BV5" s="406">
        <v>6617554</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90.3</v>
      </c>
      <c r="CU5" s="404"/>
      <c r="CV5" s="404"/>
      <c r="CW5" s="404"/>
      <c r="CX5" s="404"/>
      <c r="CY5" s="404"/>
      <c r="CZ5" s="404"/>
      <c r="DA5" s="405"/>
      <c r="DB5" s="403">
        <v>90.4</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293976</v>
      </c>
      <c r="BO6" s="407"/>
      <c r="BP6" s="407"/>
      <c r="BQ6" s="407"/>
      <c r="BR6" s="407"/>
      <c r="BS6" s="407"/>
      <c r="BT6" s="407"/>
      <c r="BU6" s="408"/>
      <c r="BV6" s="406">
        <v>233359</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90.5</v>
      </c>
      <c r="CU6" s="550"/>
      <c r="CV6" s="550"/>
      <c r="CW6" s="550"/>
      <c r="CX6" s="550"/>
      <c r="CY6" s="550"/>
      <c r="CZ6" s="550"/>
      <c r="DA6" s="551"/>
      <c r="DB6" s="549">
        <v>90.7</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111157</v>
      </c>
      <c r="BO7" s="407"/>
      <c r="BP7" s="407"/>
      <c r="BQ7" s="407"/>
      <c r="BR7" s="407"/>
      <c r="BS7" s="407"/>
      <c r="BT7" s="407"/>
      <c r="BU7" s="408"/>
      <c r="BV7" s="406">
        <v>49858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3930025</v>
      </c>
      <c r="CU7" s="407"/>
      <c r="CV7" s="407"/>
      <c r="CW7" s="407"/>
      <c r="CX7" s="407"/>
      <c r="CY7" s="407"/>
      <c r="CZ7" s="407"/>
      <c r="DA7" s="408"/>
      <c r="DB7" s="406">
        <v>3824502</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182819</v>
      </c>
      <c r="BO8" s="407"/>
      <c r="BP8" s="407"/>
      <c r="BQ8" s="407"/>
      <c r="BR8" s="407"/>
      <c r="BS8" s="407"/>
      <c r="BT8" s="407"/>
      <c r="BU8" s="408"/>
      <c r="BV8" s="406">
        <v>183501</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0.21</v>
      </c>
      <c r="CU8" s="510"/>
      <c r="CV8" s="510"/>
      <c r="CW8" s="510"/>
      <c r="CX8" s="510"/>
      <c r="CY8" s="510"/>
      <c r="CZ8" s="510"/>
      <c r="DA8" s="511"/>
      <c r="DB8" s="509">
        <v>0.21</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7203</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-682</v>
      </c>
      <c r="BO9" s="407"/>
      <c r="BP9" s="407"/>
      <c r="BQ9" s="407"/>
      <c r="BR9" s="407"/>
      <c r="BS9" s="407"/>
      <c r="BT9" s="407"/>
      <c r="BU9" s="408"/>
      <c r="BV9" s="406">
        <v>1443</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12.3</v>
      </c>
      <c r="CU9" s="404"/>
      <c r="CV9" s="404"/>
      <c r="CW9" s="404"/>
      <c r="CX9" s="404"/>
      <c r="CY9" s="404"/>
      <c r="CZ9" s="404"/>
      <c r="DA9" s="405"/>
      <c r="DB9" s="403">
        <v>8.9</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8137</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421</v>
      </c>
      <c r="BO10" s="407"/>
      <c r="BP10" s="407"/>
      <c r="BQ10" s="407"/>
      <c r="BR10" s="407"/>
      <c r="BS10" s="407"/>
      <c r="BT10" s="407"/>
      <c r="BU10" s="408"/>
      <c r="BV10" s="406">
        <v>178809</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176012</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6481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6452</v>
      </c>
      <c r="S13" s="494"/>
      <c r="T13" s="494"/>
      <c r="U13" s="494"/>
      <c r="V13" s="495"/>
      <c r="W13" s="496" t="s">
        <v>131</v>
      </c>
      <c r="X13" s="392"/>
      <c r="Y13" s="392"/>
      <c r="Z13" s="392"/>
      <c r="AA13" s="392"/>
      <c r="AB13" s="393"/>
      <c r="AC13" s="359">
        <v>728</v>
      </c>
      <c r="AD13" s="360"/>
      <c r="AE13" s="360"/>
      <c r="AF13" s="360"/>
      <c r="AG13" s="361"/>
      <c r="AH13" s="359">
        <v>765</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175751</v>
      </c>
      <c r="BO13" s="407"/>
      <c r="BP13" s="407"/>
      <c r="BQ13" s="407"/>
      <c r="BR13" s="407"/>
      <c r="BS13" s="407"/>
      <c r="BT13" s="407"/>
      <c r="BU13" s="408"/>
      <c r="BV13" s="406">
        <v>180252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6.4</v>
      </c>
      <c r="CU13" s="404"/>
      <c r="CV13" s="404"/>
      <c r="CW13" s="404"/>
      <c r="CX13" s="404"/>
      <c r="CY13" s="404"/>
      <c r="CZ13" s="404"/>
      <c r="DA13" s="405"/>
      <c r="DB13" s="403">
        <v>5.5</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6651</v>
      </c>
      <c r="S14" s="494"/>
      <c r="T14" s="494"/>
      <c r="U14" s="494"/>
      <c r="V14" s="495"/>
      <c r="W14" s="497"/>
      <c r="X14" s="395"/>
      <c r="Y14" s="395"/>
      <c r="Z14" s="395"/>
      <c r="AA14" s="395"/>
      <c r="AB14" s="396"/>
      <c r="AC14" s="486">
        <v>19.8</v>
      </c>
      <c r="AD14" s="487"/>
      <c r="AE14" s="487"/>
      <c r="AF14" s="487"/>
      <c r="AG14" s="488"/>
      <c r="AH14" s="486">
        <v>19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v>5</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6625</v>
      </c>
      <c r="S15" s="494"/>
      <c r="T15" s="494"/>
      <c r="U15" s="494"/>
      <c r="V15" s="495"/>
      <c r="W15" s="496" t="s">
        <v>137</v>
      </c>
      <c r="X15" s="392"/>
      <c r="Y15" s="392"/>
      <c r="Z15" s="392"/>
      <c r="AA15" s="392"/>
      <c r="AB15" s="393"/>
      <c r="AC15" s="359">
        <v>1091</v>
      </c>
      <c r="AD15" s="360"/>
      <c r="AE15" s="360"/>
      <c r="AF15" s="360"/>
      <c r="AG15" s="361"/>
      <c r="AH15" s="359">
        <v>1270</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784062</v>
      </c>
      <c r="BO15" s="436"/>
      <c r="BP15" s="436"/>
      <c r="BQ15" s="436"/>
      <c r="BR15" s="436"/>
      <c r="BS15" s="436"/>
      <c r="BT15" s="436"/>
      <c r="BU15" s="437"/>
      <c r="BV15" s="435">
        <v>772441</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29.7</v>
      </c>
      <c r="AD16" s="487"/>
      <c r="AE16" s="487"/>
      <c r="AF16" s="487"/>
      <c r="AG16" s="488"/>
      <c r="AH16" s="486">
        <v>31.6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3758971</v>
      </c>
      <c r="BO16" s="407"/>
      <c r="BP16" s="407"/>
      <c r="BQ16" s="407"/>
      <c r="BR16" s="407"/>
      <c r="BS16" s="407"/>
      <c r="BT16" s="407"/>
      <c r="BU16" s="408"/>
      <c r="BV16" s="406">
        <v>3631848</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141</v>
      </c>
      <c r="S17" s="484"/>
      <c r="T17" s="484"/>
      <c r="U17" s="484"/>
      <c r="V17" s="485"/>
      <c r="W17" s="496" t="s">
        <v>144</v>
      </c>
      <c r="X17" s="392"/>
      <c r="Y17" s="392"/>
      <c r="Z17" s="392"/>
      <c r="AA17" s="392"/>
      <c r="AB17" s="393"/>
      <c r="AC17" s="359">
        <v>1856</v>
      </c>
      <c r="AD17" s="360"/>
      <c r="AE17" s="360"/>
      <c r="AF17" s="360"/>
      <c r="AG17" s="361"/>
      <c r="AH17" s="359">
        <v>1986</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955461</v>
      </c>
      <c r="BO17" s="407"/>
      <c r="BP17" s="407"/>
      <c r="BQ17" s="407"/>
      <c r="BR17" s="407"/>
      <c r="BS17" s="407"/>
      <c r="BT17" s="407"/>
      <c r="BU17" s="408"/>
      <c r="BV17" s="406">
        <v>944758</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146</v>
      </c>
      <c r="C18" s="457"/>
      <c r="D18" s="457"/>
      <c r="E18" s="458"/>
      <c r="F18" s="458"/>
      <c r="G18" s="458"/>
      <c r="H18" s="458"/>
      <c r="I18" s="458"/>
      <c r="J18" s="458"/>
      <c r="K18" s="458"/>
      <c r="L18" s="459">
        <v>374.22</v>
      </c>
      <c r="M18" s="459"/>
      <c r="N18" s="459"/>
      <c r="O18" s="459"/>
      <c r="P18" s="459"/>
      <c r="Q18" s="459"/>
      <c r="R18" s="460"/>
      <c r="S18" s="460"/>
      <c r="T18" s="460"/>
      <c r="U18" s="460"/>
      <c r="V18" s="461"/>
      <c r="W18" s="477"/>
      <c r="X18" s="478"/>
      <c r="Y18" s="478"/>
      <c r="Z18" s="478"/>
      <c r="AA18" s="478"/>
      <c r="AB18" s="502"/>
      <c r="AC18" s="376">
        <v>50.5</v>
      </c>
      <c r="AD18" s="377"/>
      <c r="AE18" s="377"/>
      <c r="AF18" s="377"/>
      <c r="AG18" s="462"/>
      <c r="AH18" s="376">
        <v>49.4</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3565245</v>
      </c>
      <c r="BO18" s="407"/>
      <c r="BP18" s="407"/>
      <c r="BQ18" s="407"/>
      <c r="BR18" s="407"/>
      <c r="BS18" s="407"/>
      <c r="BT18" s="407"/>
      <c r="BU18" s="408"/>
      <c r="BV18" s="406">
        <v>3471162</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148</v>
      </c>
      <c r="C19" s="457"/>
      <c r="D19" s="457"/>
      <c r="E19" s="458"/>
      <c r="F19" s="458"/>
      <c r="G19" s="458"/>
      <c r="H19" s="458"/>
      <c r="I19" s="458"/>
      <c r="J19" s="458"/>
      <c r="K19" s="458"/>
      <c r="L19" s="466">
        <v>19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5154721</v>
      </c>
      <c r="BO19" s="407"/>
      <c r="BP19" s="407"/>
      <c r="BQ19" s="407"/>
      <c r="BR19" s="407"/>
      <c r="BS19" s="407"/>
      <c r="BT19" s="407"/>
      <c r="BU19" s="408"/>
      <c r="BV19" s="406">
        <v>5016564</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150</v>
      </c>
      <c r="C20" s="457"/>
      <c r="D20" s="457"/>
      <c r="E20" s="458"/>
      <c r="F20" s="458"/>
      <c r="G20" s="458"/>
      <c r="H20" s="458"/>
      <c r="I20" s="458"/>
      <c r="J20" s="458"/>
      <c r="K20" s="458"/>
      <c r="L20" s="466">
        <v>2320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5279474</v>
      </c>
      <c r="BO22" s="436"/>
      <c r="BP22" s="436"/>
      <c r="BQ22" s="436"/>
      <c r="BR22" s="436"/>
      <c r="BS22" s="436"/>
      <c r="BT22" s="436"/>
      <c r="BU22" s="437"/>
      <c r="BV22" s="435">
        <v>5068618</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3178615</v>
      </c>
      <c r="BO23" s="407"/>
      <c r="BP23" s="407"/>
      <c r="BQ23" s="407"/>
      <c r="BR23" s="407"/>
      <c r="BS23" s="407"/>
      <c r="BT23" s="407"/>
      <c r="BU23" s="408"/>
      <c r="BV23" s="406">
        <v>2794143</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160</v>
      </c>
      <c r="F24" s="363"/>
      <c r="G24" s="363"/>
      <c r="H24" s="363"/>
      <c r="I24" s="363"/>
      <c r="J24" s="363"/>
      <c r="K24" s="364"/>
      <c r="L24" s="359">
        <v>1</v>
      </c>
      <c r="M24" s="360"/>
      <c r="N24" s="360"/>
      <c r="O24" s="360"/>
      <c r="P24" s="361"/>
      <c r="Q24" s="359">
        <v>8200</v>
      </c>
      <c r="R24" s="360"/>
      <c r="S24" s="360"/>
      <c r="T24" s="360"/>
      <c r="U24" s="360"/>
      <c r="V24" s="361"/>
      <c r="W24" s="449"/>
      <c r="X24" s="386"/>
      <c r="Y24" s="387"/>
      <c r="Z24" s="362" t="s">
        <v>161</v>
      </c>
      <c r="AA24" s="363"/>
      <c r="AB24" s="363"/>
      <c r="AC24" s="363"/>
      <c r="AD24" s="363"/>
      <c r="AE24" s="363"/>
      <c r="AF24" s="363"/>
      <c r="AG24" s="364"/>
      <c r="AH24" s="359">
        <v>101</v>
      </c>
      <c r="AI24" s="360"/>
      <c r="AJ24" s="360"/>
      <c r="AK24" s="360"/>
      <c r="AL24" s="361"/>
      <c r="AM24" s="359">
        <v>315625</v>
      </c>
      <c r="AN24" s="360"/>
      <c r="AO24" s="360"/>
      <c r="AP24" s="360"/>
      <c r="AQ24" s="360"/>
      <c r="AR24" s="361"/>
      <c r="AS24" s="359">
        <v>3125</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4415388</v>
      </c>
      <c r="BO24" s="407"/>
      <c r="BP24" s="407"/>
      <c r="BQ24" s="407"/>
      <c r="BR24" s="407"/>
      <c r="BS24" s="407"/>
      <c r="BT24" s="407"/>
      <c r="BU24" s="408"/>
      <c r="BV24" s="406">
        <v>4095374</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163</v>
      </c>
      <c r="F25" s="363"/>
      <c r="G25" s="363"/>
      <c r="H25" s="363"/>
      <c r="I25" s="363"/>
      <c r="J25" s="363"/>
      <c r="K25" s="364"/>
      <c r="L25" s="359">
        <v>1</v>
      </c>
      <c r="M25" s="360"/>
      <c r="N25" s="360"/>
      <c r="O25" s="360"/>
      <c r="P25" s="361"/>
      <c r="Q25" s="359">
        <v>6200</v>
      </c>
      <c r="R25" s="360"/>
      <c r="S25" s="360"/>
      <c r="T25" s="360"/>
      <c r="U25" s="360"/>
      <c r="V25" s="361"/>
      <c r="W25" s="449"/>
      <c r="X25" s="386"/>
      <c r="Y25" s="387"/>
      <c r="Z25" s="362" t="s">
        <v>164</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53416</v>
      </c>
      <c r="BO25" s="436"/>
      <c r="BP25" s="436"/>
      <c r="BQ25" s="436"/>
      <c r="BR25" s="436"/>
      <c r="BS25" s="436"/>
      <c r="BT25" s="436"/>
      <c r="BU25" s="437"/>
      <c r="BV25" s="435">
        <v>61800</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166</v>
      </c>
      <c r="F26" s="363"/>
      <c r="G26" s="363"/>
      <c r="H26" s="363"/>
      <c r="I26" s="363"/>
      <c r="J26" s="363"/>
      <c r="K26" s="364"/>
      <c r="L26" s="359">
        <v>1</v>
      </c>
      <c r="M26" s="360"/>
      <c r="N26" s="360"/>
      <c r="O26" s="360"/>
      <c r="P26" s="361"/>
      <c r="Q26" s="359">
        <v>5750</v>
      </c>
      <c r="R26" s="360"/>
      <c r="S26" s="360"/>
      <c r="T26" s="360"/>
      <c r="U26" s="360"/>
      <c r="V26" s="361"/>
      <c r="W26" s="449"/>
      <c r="X26" s="386"/>
      <c r="Y26" s="387"/>
      <c r="Z26" s="362" t="s">
        <v>167</v>
      </c>
      <c r="AA26" s="417"/>
      <c r="AB26" s="417"/>
      <c r="AC26" s="417"/>
      <c r="AD26" s="417"/>
      <c r="AE26" s="417"/>
      <c r="AF26" s="417"/>
      <c r="AG26" s="418"/>
      <c r="AH26" s="359">
        <v>12</v>
      </c>
      <c r="AI26" s="360"/>
      <c r="AJ26" s="360"/>
      <c r="AK26" s="360"/>
      <c r="AL26" s="361"/>
      <c r="AM26" s="359">
        <v>39132</v>
      </c>
      <c r="AN26" s="360"/>
      <c r="AO26" s="360"/>
      <c r="AP26" s="360"/>
      <c r="AQ26" s="360"/>
      <c r="AR26" s="361"/>
      <c r="AS26" s="359">
        <v>3261</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169</v>
      </c>
      <c r="F27" s="363"/>
      <c r="G27" s="363"/>
      <c r="H27" s="363"/>
      <c r="I27" s="363"/>
      <c r="J27" s="363"/>
      <c r="K27" s="364"/>
      <c r="L27" s="359">
        <v>1</v>
      </c>
      <c r="M27" s="360"/>
      <c r="N27" s="360"/>
      <c r="O27" s="360"/>
      <c r="P27" s="361"/>
      <c r="Q27" s="359">
        <v>3160</v>
      </c>
      <c r="R27" s="360"/>
      <c r="S27" s="360"/>
      <c r="T27" s="360"/>
      <c r="U27" s="360"/>
      <c r="V27" s="361"/>
      <c r="W27" s="449"/>
      <c r="X27" s="386"/>
      <c r="Y27" s="387"/>
      <c r="Z27" s="362" t="s">
        <v>170</v>
      </c>
      <c r="AA27" s="363"/>
      <c r="AB27" s="363"/>
      <c r="AC27" s="363"/>
      <c r="AD27" s="363"/>
      <c r="AE27" s="363"/>
      <c r="AF27" s="363"/>
      <c r="AG27" s="364"/>
      <c r="AH27" s="359">
        <v>1</v>
      </c>
      <c r="AI27" s="360"/>
      <c r="AJ27" s="360"/>
      <c r="AK27" s="360"/>
      <c r="AL27" s="361"/>
      <c r="AM27" s="359" t="s">
        <v>171</v>
      </c>
      <c r="AN27" s="360"/>
      <c r="AO27" s="360"/>
      <c r="AP27" s="360"/>
      <c r="AQ27" s="360"/>
      <c r="AR27" s="361"/>
      <c r="AS27" s="359" t="s">
        <v>171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212454</v>
      </c>
      <c r="BO27" s="441"/>
      <c r="BP27" s="441"/>
      <c r="BQ27" s="441"/>
      <c r="BR27" s="441"/>
      <c r="BS27" s="441"/>
      <c r="BT27" s="441"/>
      <c r="BU27" s="442"/>
      <c r="BV27" s="440">
        <v>212412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2530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1102906</v>
      </c>
      <c r="BO28" s="436"/>
      <c r="BP28" s="436"/>
      <c r="BQ28" s="436"/>
      <c r="BR28" s="436"/>
      <c r="BS28" s="436"/>
      <c r="BT28" s="436"/>
      <c r="BU28" s="437"/>
      <c r="BV28" s="435">
        <v>1102485</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8</v>
      </c>
      <c r="M29" s="360"/>
      <c r="N29" s="360"/>
      <c r="O29" s="360"/>
      <c r="P29" s="361"/>
      <c r="Q29" s="359">
        <v>2330</v>
      </c>
      <c r="R29" s="360"/>
      <c r="S29" s="360"/>
      <c r="T29" s="360"/>
      <c r="U29" s="360"/>
      <c r="V29" s="361"/>
      <c r="W29" s="450"/>
      <c r="X29" s="451"/>
      <c r="Y29" s="452"/>
      <c r="Z29" s="362" t="s">
        <v>177</v>
      </c>
      <c r="AA29" s="363"/>
      <c r="AB29" s="363"/>
      <c r="AC29" s="363"/>
      <c r="AD29" s="363"/>
      <c r="AE29" s="363"/>
      <c r="AF29" s="363"/>
      <c r="AG29" s="364"/>
      <c r="AH29" s="359">
        <v>102</v>
      </c>
      <c r="AI29" s="360"/>
      <c r="AJ29" s="360"/>
      <c r="AK29" s="360"/>
      <c r="AL29" s="361"/>
      <c r="AM29" s="359">
        <v>319975</v>
      </c>
      <c r="AN29" s="360"/>
      <c r="AO29" s="360"/>
      <c r="AP29" s="360"/>
      <c r="AQ29" s="360"/>
      <c r="AR29" s="361"/>
      <c r="AS29" s="359">
        <v>3137</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135852</v>
      </c>
      <c r="BO29" s="407"/>
      <c r="BP29" s="407"/>
      <c r="BQ29" s="407"/>
      <c r="BR29" s="407"/>
      <c r="BS29" s="407"/>
      <c r="BT29" s="407"/>
      <c r="BU29" s="408"/>
      <c r="BV29" s="406">
        <v>117476</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1054522</v>
      </c>
      <c r="BO30" s="441"/>
      <c r="BP30" s="441"/>
      <c r="BQ30" s="441"/>
      <c r="BR30" s="441"/>
      <c r="BS30" s="441"/>
      <c r="BT30" s="441"/>
      <c r="BU30" s="442"/>
      <c r="BV30" s="440">
        <v>837400</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真室川町水道事業特別会計</v>
      </c>
      <c r="AP34" s="355"/>
      <c r="AQ34" s="355"/>
      <c r="AR34" s="355"/>
      <c r="AS34" s="355"/>
      <c r="AT34" s="355"/>
      <c r="AU34" s="355"/>
      <c r="AV34" s="355"/>
      <c r="AW34" s="355"/>
      <c r="AX34" s="355"/>
      <c r="AY34" s="355"/>
      <c r="AZ34" s="355"/>
      <c r="BA34" s="355"/>
      <c r="BB34" s="355"/>
      <c r="BC34" s="355"/>
      <c r="BD34" s="163"/>
      <c r="BE34" s="354">
        <f>IF(BG34="","",MAX(C34:D43,U34:V43,AM34:AN43)+1)</f>
        <v>8</v>
      </c>
      <c r="BF34" s="354"/>
      <c r="BG34" s="355" t="str">
        <f>IF('各会計、関係団体の財政状況及び健全化判断比率'!B34="","",'各会計、関係団体の財政状況及び健全化判断比率'!B34)</f>
        <v>まむろ川温泉梅里苑事業特別会計</v>
      </c>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山形県消防補償等組合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病院事業会計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山形県自治会館管理組合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f t="shared" si="0"/>
        <v>7</v>
      </c>
      <c r="AN36" s="354"/>
      <c r="AO36" s="355" t="str">
        <f>IF('各会計、関係団体の財政状況及び健全化判断比率'!B33="","",'各会計、関係団体の財政状況及び健全化判断比率'!B33)</f>
        <v>真室川町公共下水道事業特別会計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山形県市町村職員退職手当組合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山形県市町村交通災害共済組合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最上広域市町村圏事務組合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14</v>
      </c>
      <c r="BX39" s="354"/>
      <c r="BY39" s="355" t="str">
        <f>IF('各会計、関係団体の財政状況及び健全化判断比率'!B73="","",'各会計、関係団体の財政状況及び健全化判断比率'!B73)</f>
        <v>最上地区広域連合（普通会計分）</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15</v>
      </c>
      <c r="BX40" s="354"/>
      <c r="BY40" s="355" t="str">
        <f>IF('各会計、関係団体の財政状況及び健全化判断比率'!B74="","",'各会計、関係団体の財政状況及び健全化判断比率'!B74)</f>
        <v>最上地区広域連合（事業会計分）</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16</v>
      </c>
      <c r="BX41" s="354"/>
      <c r="BY41" s="355" t="str">
        <f>IF('各会計、関係団体の財政状況及び健全化判断比率'!B75="","",'各会計、関係団体の財政状況及び健全化判断比率'!B75)</f>
        <v>山形県後期高齢者医療広域連合（普通会計分）</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17</v>
      </c>
      <c r="BX42" s="354"/>
      <c r="BY42" s="355" t="str">
        <f>IF('各会計、関係団体の財政状況及び健全化判断比率'!B76="","",'各会計、関係団体の財政状況及び健全化判断比率'!B76)</f>
        <v>山形県後期高齢者医療広域連合（事業会計分）</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CBoKKLtWFF7Ok9vf3K+AeX1UmVcCg9Z3bD5y0zOSCbMd4GCW6t7kbdBcuTvf00f7ejcz+pVBf4Q69sGIwkFAOw==" saltValue="8SIvhQPs0xnHZPBQzOZHl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533</v>
      </c>
      <c r="D34" s="1136"/>
      <c r="E34" s="1137"/>
      <c r="F34" s="32">
        <v>7.21</v>
      </c>
      <c r="G34" s="33">
        <v>6.59</v>
      </c>
      <c r="H34" s="33">
        <v>6.32</v>
      </c>
      <c r="I34" s="33">
        <v>6.58</v>
      </c>
      <c r="J34" s="34">
        <v>5.65</v>
      </c>
      <c r="K34" s="22"/>
      <c r="L34" s="22"/>
      <c r="M34" s="22"/>
      <c r="N34" s="22"/>
      <c r="O34" s="22"/>
      <c r="P34" s="22"/>
    </row>
    <row r="35" spans="1:16" ht="39" customHeight="1" x14ac:dyDescent="0.15">
      <c r="A35" s="22"/>
      <c r="B35" s="35"/>
      <c r="C35" s="1132" t="s">
        <v>534</v>
      </c>
      <c r="D35" s="1132"/>
      <c r="E35" s="1133"/>
      <c r="F35" s="36">
        <v>5.17</v>
      </c>
      <c r="G35" s="37">
        <v>4.5599999999999996</v>
      </c>
      <c r="H35" s="37">
        <v>5.31</v>
      </c>
      <c r="I35" s="37">
        <v>5.98</v>
      </c>
      <c r="J35" s="38">
        <v>5.36</v>
      </c>
      <c r="K35" s="22"/>
      <c r="L35" s="22"/>
      <c r="M35" s="22"/>
      <c r="N35" s="22"/>
      <c r="O35" s="22"/>
      <c r="P35" s="22"/>
    </row>
    <row r="36" spans="1:16" ht="39" customHeight="1" x14ac:dyDescent="0.15">
      <c r="A36" s="22"/>
      <c r="B36" s="35"/>
      <c r="C36" s="1132" t="s">
        <v>535</v>
      </c>
      <c r="D36" s="1132"/>
      <c r="E36" s="1133"/>
      <c r="F36" s="36">
        <v>6.54</v>
      </c>
      <c r="G36" s="37">
        <v>10.77</v>
      </c>
      <c r="H36" s="37">
        <v>4.72</v>
      </c>
      <c r="I36" s="37">
        <v>4.79</v>
      </c>
      <c r="J36" s="38">
        <v>4.6500000000000004</v>
      </c>
      <c r="K36" s="22"/>
      <c r="L36" s="22"/>
      <c r="M36" s="22"/>
      <c r="N36" s="22"/>
      <c r="O36" s="22"/>
      <c r="P36" s="22"/>
    </row>
    <row r="37" spans="1:16" ht="39" customHeight="1" x14ac:dyDescent="0.15">
      <c r="A37" s="22"/>
      <c r="B37" s="35"/>
      <c r="C37" s="1132" t="s">
        <v>536</v>
      </c>
      <c r="D37" s="1132"/>
      <c r="E37" s="1133"/>
      <c r="F37" s="36">
        <v>0.31</v>
      </c>
      <c r="G37" s="37">
        <v>0.17</v>
      </c>
      <c r="H37" s="37">
        <v>0.45</v>
      </c>
      <c r="I37" s="37">
        <v>1.1000000000000001</v>
      </c>
      <c r="J37" s="38">
        <v>1.1399999999999999</v>
      </c>
      <c r="K37" s="22"/>
      <c r="L37" s="22"/>
      <c r="M37" s="22"/>
      <c r="N37" s="22"/>
      <c r="O37" s="22"/>
      <c r="P37" s="22"/>
    </row>
    <row r="38" spans="1:16" ht="39" customHeight="1" x14ac:dyDescent="0.15">
      <c r="A38" s="22"/>
      <c r="B38" s="35"/>
      <c r="C38" s="1132" t="s">
        <v>537</v>
      </c>
      <c r="D38" s="1132"/>
      <c r="E38" s="1133"/>
      <c r="F38" s="36">
        <v>0.02</v>
      </c>
      <c r="G38" s="37">
        <v>0.02</v>
      </c>
      <c r="H38" s="37">
        <v>0.02</v>
      </c>
      <c r="I38" s="37">
        <v>0</v>
      </c>
      <c r="J38" s="38">
        <v>0.81</v>
      </c>
      <c r="K38" s="22"/>
      <c r="L38" s="22"/>
      <c r="M38" s="22"/>
      <c r="N38" s="22"/>
      <c r="O38" s="22"/>
      <c r="P38" s="22"/>
    </row>
    <row r="39" spans="1:16" ht="39" customHeight="1" x14ac:dyDescent="0.15">
      <c r="A39" s="22"/>
      <c r="B39" s="35"/>
      <c r="C39" s="1132" t="s">
        <v>538</v>
      </c>
      <c r="D39" s="1132"/>
      <c r="E39" s="1133"/>
      <c r="F39" s="36">
        <v>0.14000000000000001</v>
      </c>
      <c r="G39" s="37">
        <v>0.03</v>
      </c>
      <c r="H39" s="37">
        <v>0.02</v>
      </c>
      <c r="I39" s="37">
        <v>0.02</v>
      </c>
      <c r="J39" s="38">
        <v>0.02</v>
      </c>
      <c r="K39" s="22"/>
      <c r="L39" s="22"/>
      <c r="M39" s="22"/>
      <c r="N39" s="22"/>
      <c r="O39" s="22"/>
      <c r="P39" s="22"/>
    </row>
    <row r="40" spans="1:16" ht="39" customHeight="1" x14ac:dyDescent="0.15">
      <c r="A40" s="22"/>
      <c r="B40" s="35"/>
      <c r="C40" s="1132" t="s">
        <v>539</v>
      </c>
      <c r="D40" s="1132"/>
      <c r="E40" s="1133"/>
      <c r="F40" s="36">
        <v>0.01</v>
      </c>
      <c r="G40" s="37">
        <v>0.01</v>
      </c>
      <c r="H40" s="37">
        <v>0.01</v>
      </c>
      <c r="I40" s="37">
        <v>0.01</v>
      </c>
      <c r="J40" s="38">
        <v>0.01</v>
      </c>
      <c r="K40" s="22"/>
      <c r="L40" s="22"/>
      <c r="M40" s="22"/>
      <c r="N40" s="22"/>
      <c r="O40" s="22"/>
      <c r="P40" s="22"/>
    </row>
    <row r="41" spans="1:16" ht="39" customHeight="1" x14ac:dyDescent="0.15">
      <c r="A41" s="22"/>
      <c r="B41" s="35"/>
      <c r="C41" s="1132" t="s">
        <v>540</v>
      </c>
      <c r="D41" s="1132"/>
      <c r="E41" s="1133"/>
      <c r="F41" s="36">
        <v>0</v>
      </c>
      <c r="G41" s="37">
        <v>0.01</v>
      </c>
      <c r="H41" s="37">
        <v>0</v>
      </c>
      <c r="I41" s="37">
        <v>0</v>
      </c>
      <c r="J41" s="38">
        <v>0</v>
      </c>
      <c r="K41" s="22"/>
      <c r="L41" s="22"/>
      <c r="M41" s="22"/>
      <c r="N41" s="22"/>
      <c r="O41" s="22"/>
      <c r="P41" s="22"/>
    </row>
    <row r="42" spans="1:16" ht="39" customHeight="1" x14ac:dyDescent="0.15">
      <c r="A42" s="22"/>
      <c r="B42" s="39"/>
      <c r="C42" s="1132" t="s">
        <v>541</v>
      </c>
      <c r="D42" s="1132"/>
      <c r="E42" s="1133"/>
      <c r="F42" s="36" t="s">
        <v>488</v>
      </c>
      <c r="G42" s="37" t="s">
        <v>488</v>
      </c>
      <c r="H42" s="37" t="s">
        <v>488</v>
      </c>
      <c r="I42" s="37" t="s">
        <v>488</v>
      </c>
      <c r="J42" s="38" t="s">
        <v>488</v>
      </c>
      <c r="K42" s="22"/>
      <c r="L42" s="22"/>
      <c r="M42" s="22"/>
      <c r="N42" s="22"/>
      <c r="O42" s="22"/>
      <c r="P42" s="22"/>
    </row>
    <row r="43" spans="1:16" ht="39" customHeight="1" thickBot="1" x14ac:dyDescent="0.2">
      <c r="A43" s="22"/>
      <c r="B43" s="40"/>
      <c r="C43" s="1134" t="s">
        <v>542</v>
      </c>
      <c r="D43" s="1134"/>
      <c r="E43" s="1135"/>
      <c r="F43" s="41" t="s">
        <v>488</v>
      </c>
      <c r="G43" s="42" t="s">
        <v>488</v>
      </c>
      <c r="H43" s="42" t="s">
        <v>488</v>
      </c>
      <c r="I43" s="42" t="s">
        <v>488</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51k3XAbg/2HZPjRBL+qYtXg2vFO1ZM0OFz6vHNY9v5VA2QTNGu2J+ap/uKB1bkbLr5qmcUl3bZ8pm3+ZTMbyg==" saltValue="r3ya2BBbCe96yYDDjeH17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443</v>
      </c>
      <c r="L45" s="58">
        <v>395</v>
      </c>
      <c r="M45" s="58">
        <v>399</v>
      </c>
      <c r="N45" s="58">
        <v>448</v>
      </c>
      <c r="O45" s="59">
        <v>460</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15">
      <c r="A48" s="46"/>
      <c r="B48" s="1163"/>
      <c r="C48" s="1164"/>
      <c r="D48" s="60"/>
      <c r="E48" s="1140" t="s">
        <v>13</v>
      </c>
      <c r="F48" s="1140"/>
      <c r="G48" s="1140"/>
      <c r="H48" s="1140"/>
      <c r="I48" s="1140"/>
      <c r="J48" s="1141"/>
      <c r="K48" s="61">
        <v>225</v>
      </c>
      <c r="L48" s="62">
        <v>200</v>
      </c>
      <c r="M48" s="62">
        <v>234</v>
      </c>
      <c r="N48" s="62">
        <v>224</v>
      </c>
      <c r="O48" s="63">
        <v>231</v>
      </c>
      <c r="P48" s="46"/>
      <c r="Q48" s="46"/>
      <c r="R48" s="46"/>
      <c r="S48" s="46"/>
      <c r="T48" s="46"/>
      <c r="U48" s="46"/>
    </row>
    <row r="49" spans="1:21" ht="30.75" customHeight="1" x14ac:dyDescent="0.15">
      <c r="A49" s="46"/>
      <c r="B49" s="1163"/>
      <c r="C49" s="1164"/>
      <c r="D49" s="60"/>
      <c r="E49" s="1140" t="s">
        <v>14</v>
      </c>
      <c r="F49" s="1140"/>
      <c r="G49" s="1140"/>
      <c r="H49" s="1140"/>
      <c r="I49" s="1140"/>
      <c r="J49" s="1141"/>
      <c r="K49" s="61">
        <v>10</v>
      </c>
      <c r="L49" s="62">
        <v>9</v>
      </c>
      <c r="M49" s="62">
        <v>11</v>
      </c>
      <c r="N49" s="62">
        <v>11</v>
      </c>
      <c r="O49" s="63">
        <v>8</v>
      </c>
      <c r="P49" s="46"/>
      <c r="Q49" s="46"/>
      <c r="R49" s="46"/>
      <c r="S49" s="46"/>
      <c r="T49" s="46"/>
      <c r="U49" s="46"/>
    </row>
    <row r="50" spans="1:21" ht="30.75" customHeight="1" x14ac:dyDescent="0.15">
      <c r="A50" s="46"/>
      <c r="B50" s="1163"/>
      <c r="C50" s="1164"/>
      <c r="D50" s="60"/>
      <c r="E50" s="1140" t="s">
        <v>15</v>
      </c>
      <c r="F50" s="1140"/>
      <c r="G50" s="1140"/>
      <c r="H50" s="1140"/>
      <c r="I50" s="1140"/>
      <c r="J50" s="1141"/>
      <c r="K50" s="61">
        <v>1</v>
      </c>
      <c r="L50" s="62">
        <v>1</v>
      </c>
      <c r="M50" s="62">
        <v>4</v>
      </c>
      <c r="N50" s="62">
        <v>0</v>
      </c>
      <c r="O50" s="63">
        <v>2</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488</v>
      </c>
      <c r="L51" s="62" t="s">
        <v>488</v>
      </c>
      <c r="M51" s="62" t="s">
        <v>488</v>
      </c>
      <c r="N51" s="62" t="s">
        <v>488</v>
      </c>
      <c r="O51" s="63" t="s">
        <v>488</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479</v>
      </c>
      <c r="L52" s="62">
        <v>455</v>
      </c>
      <c r="M52" s="62">
        <v>448</v>
      </c>
      <c r="N52" s="62">
        <v>465</v>
      </c>
      <c r="O52" s="63">
        <v>458</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200</v>
      </c>
      <c r="L53" s="67">
        <v>150</v>
      </c>
      <c r="M53" s="67">
        <v>200</v>
      </c>
      <c r="N53" s="67">
        <v>218</v>
      </c>
      <c r="O53" s="68">
        <v>243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488</v>
      </c>
      <c r="L58" s="82" t="s">
        <v>488</v>
      </c>
      <c r="M58" s="82" t="s">
        <v>488</v>
      </c>
      <c r="N58" s="82" t="s">
        <v>488</v>
      </c>
      <c r="O58" s="83" t="s">
        <v>488</v>
      </c>
    </row>
    <row r="59" spans="1:21" ht="31.5" customHeight="1" x14ac:dyDescent="0.15">
      <c r="B59" s="1148"/>
      <c r="C59" s="1149"/>
      <c r="D59" s="1155" t="s">
        <v>26</v>
      </c>
      <c r="E59" s="1156"/>
      <c r="F59" s="1156"/>
      <c r="G59" s="1156"/>
      <c r="H59" s="1156"/>
      <c r="I59" s="1156"/>
      <c r="J59" s="1157"/>
      <c r="K59" s="84" t="s">
        <v>488</v>
      </c>
      <c r="L59" s="85" t="s">
        <v>488</v>
      </c>
      <c r="M59" s="85" t="s">
        <v>488</v>
      </c>
      <c r="N59" s="85" t="s">
        <v>488</v>
      </c>
      <c r="O59" s="86" t="s">
        <v>488</v>
      </c>
    </row>
    <row r="60" spans="1:21" ht="31.5" customHeight="1" thickBot="1" x14ac:dyDescent="0.2">
      <c r="B60" s="1150"/>
      <c r="C60" s="1151"/>
      <c r="D60" s="1158" t="s">
        <v>27</v>
      </c>
      <c r="E60" s="1159"/>
      <c r="F60" s="1159"/>
      <c r="G60" s="1159"/>
      <c r="H60" s="1159"/>
      <c r="I60" s="1159"/>
      <c r="J60" s="1160"/>
      <c r="K60" s="87" t="s">
        <v>488</v>
      </c>
      <c r="L60" s="88" t="s">
        <v>488</v>
      </c>
      <c r="M60" s="88" t="s">
        <v>488</v>
      </c>
      <c r="N60" s="88" t="s">
        <v>488</v>
      </c>
      <c r="O60" s="89" t="s">
        <v>488</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FausWhKGAe9EktrcIxpn+KGeJXFCGeKS3sg4Mq2WkYVZSNsEBoFq84zl+dLziwUSRod3fX7wReTnfT4h1NV7w==" saltValue="omdewuVaIM3o7vtEzRnYb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81" t="s">
        <v>30</v>
      </c>
      <c r="C41" s="1182"/>
      <c r="D41" s="103"/>
      <c r="E41" s="1183" t="s">
        <v>31</v>
      </c>
      <c r="F41" s="1183"/>
      <c r="G41" s="1183"/>
      <c r="H41" s="1184"/>
      <c r="I41" s="330">
        <v>4879</v>
      </c>
      <c r="J41" s="331">
        <v>4698</v>
      </c>
      <c r="K41" s="331">
        <v>4588</v>
      </c>
      <c r="L41" s="331">
        <v>5069</v>
      </c>
      <c r="M41" s="332">
        <v>5279</v>
      </c>
    </row>
    <row r="42" spans="2:13" ht="27.75" customHeight="1" x14ac:dyDescent="0.15">
      <c r="B42" s="1171"/>
      <c r="C42" s="1172"/>
      <c r="D42" s="104"/>
      <c r="E42" s="1175" t="s">
        <v>32</v>
      </c>
      <c r="F42" s="1175"/>
      <c r="G42" s="1175"/>
      <c r="H42" s="1176"/>
      <c r="I42" s="333">
        <v>46</v>
      </c>
      <c r="J42" s="334">
        <v>77</v>
      </c>
      <c r="K42" s="334">
        <v>51</v>
      </c>
      <c r="L42" s="334">
        <v>47</v>
      </c>
      <c r="M42" s="335">
        <v>43</v>
      </c>
    </row>
    <row r="43" spans="2:13" ht="27.75" customHeight="1" x14ac:dyDescent="0.15">
      <c r="B43" s="1171"/>
      <c r="C43" s="1172"/>
      <c r="D43" s="104"/>
      <c r="E43" s="1175" t="s">
        <v>33</v>
      </c>
      <c r="F43" s="1175"/>
      <c r="G43" s="1175"/>
      <c r="H43" s="1176"/>
      <c r="I43" s="333">
        <v>2219</v>
      </c>
      <c r="J43" s="334">
        <v>1967</v>
      </c>
      <c r="K43" s="334">
        <v>1775</v>
      </c>
      <c r="L43" s="334">
        <v>1683</v>
      </c>
      <c r="M43" s="335">
        <v>1552</v>
      </c>
    </row>
    <row r="44" spans="2:13" ht="27.75" customHeight="1" x14ac:dyDescent="0.15">
      <c r="B44" s="1171"/>
      <c r="C44" s="1172"/>
      <c r="D44" s="104"/>
      <c r="E44" s="1175" t="s">
        <v>34</v>
      </c>
      <c r="F44" s="1175"/>
      <c r="G44" s="1175"/>
      <c r="H44" s="1176"/>
      <c r="I44" s="333">
        <v>14</v>
      </c>
      <c r="J44" s="334">
        <v>9</v>
      </c>
      <c r="K44" s="334">
        <v>2</v>
      </c>
      <c r="L44" s="334" t="s">
        <v>488</v>
      </c>
      <c r="M44" s="335">
        <v>11</v>
      </c>
    </row>
    <row r="45" spans="2:13" ht="27.75" customHeight="1" x14ac:dyDescent="0.15">
      <c r="B45" s="1171"/>
      <c r="C45" s="1172"/>
      <c r="D45" s="104"/>
      <c r="E45" s="1175" t="s">
        <v>35</v>
      </c>
      <c r="F45" s="1175"/>
      <c r="G45" s="1175"/>
      <c r="H45" s="1176"/>
      <c r="I45" s="333">
        <v>752</v>
      </c>
      <c r="J45" s="334">
        <v>710</v>
      </c>
      <c r="K45" s="334">
        <v>767</v>
      </c>
      <c r="L45" s="334">
        <v>729</v>
      </c>
      <c r="M45" s="335">
        <v>715</v>
      </c>
    </row>
    <row r="46" spans="2:13" ht="27.75" customHeight="1" x14ac:dyDescent="0.15">
      <c r="B46" s="1171"/>
      <c r="C46" s="1172"/>
      <c r="D46" s="105"/>
      <c r="E46" s="1175" t="s">
        <v>36</v>
      </c>
      <c r="F46" s="1175"/>
      <c r="G46" s="1175"/>
      <c r="H46" s="1176"/>
      <c r="I46" s="333" t="s">
        <v>488</v>
      </c>
      <c r="J46" s="334" t="s">
        <v>488</v>
      </c>
      <c r="K46" s="334" t="s">
        <v>488</v>
      </c>
      <c r="L46" s="334" t="s">
        <v>488</v>
      </c>
      <c r="M46" s="335" t="s">
        <v>488</v>
      </c>
    </row>
    <row r="47" spans="2:13" ht="27.75" customHeight="1" x14ac:dyDescent="0.15">
      <c r="B47" s="1171"/>
      <c r="C47" s="1172"/>
      <c r="D47" s="106"/>
      <c r="E47" s="1185" t="s">
        <v>37</v>
      </c>
      <c r="F47" s="1186"/>
      <c r="G47" s="1186"/>
      <c r="H47" s="1187"/>
      <c r="I47" s="333" t="s">
        <v>488</v>
      </c>
      <c r="J47" s="334" t="s">
        <v>488</v>
      </c>
      <c r="K47" s="334" t="s">
        <v>488</v>
      </c>
      <c r="L47" s="334" t="s">
        <v>488</v>
      </c>
      <c r="M47" s="335" t="s">
        <v>488</v>
      </c>
    </row>
    <row r="48" spans="2:13" ht="27.75" customHeight="1" x14ac:dyDescent="0.15">
      <c r="B48" s="1171"/>
      <c r="C48" s="1172"/>
      <c r="D48" s="104"/>
      <c r="E48" s="1175" t="s">
        <v>38</v>
      </c>
      <c r="F48" s="1175"/>
      <c r="G48" s="1175"/>
      <c r="H48" s="1176"/>
      <c r="I48" s="333" t="s">
        <v>488</v>
      </c>
      <c r="J48" s="334" t="s">
        <v>488</v>
      </c>
      <c r="K48" s="334" t="s">
        <v>488</v>
      </c>
      <c r="L48" s="334" t="s">
        <v>488</v>
      </c>
      <c r="M48" s="335" t="s">
        <v>488</v>
      </c>
    </row>
    <row r="49" spans="2:13" ht="27.75" customHeight="1" x14ac:dyDescent="0.15">
      <c r="B49" s="1173"/>
      <c r="C49" s="1174"/>
      <c r="D49" s="104"/>
      <c r="E49" s="1175" t="s">
        <v>39</v>
      </c>
      <c r="F49" s="1175"/>
      <c r="G49" s="1175"/>
      <c r="H49" s="1176"/>
      <c r="I49" s="333" t="s">
        <v>488</v>
      </c>
      <c r="J49" s="334" t="s">
        <v>488</v>
      </c>
      <c r="K49" s="334" t="s">
        <v>488</v>
      </c>
      <c r="L49" s="334" t="s">
        <v>488</v>
      </c>
      <c r="M49" s="335" t="s">
        <v>488</v>
      </c>
    </row>
    <row r="50" spans="2:13" ht="27.75" customHeight="1" x14ac:dyDescent="0.15">
      <c r="B50" s="1169" t="s">
        <v>40</v>
      </c>
      <c r="C50" s="1170"/>
      <c r="D50" s="107"/>
      <c r="E50" s="1175" t="s">
        <v>41</v>
      </c>
      <c r="F50" s="1175"/>
      <c r="G50" s="1175"/>
      <c r="H50" s="1176"/>
      <c r="I50" s="333">
        <v>1862</v>
      </c>
      <c r="J50" s="334">
        <v>1907</v>
      </c>
      <c r="K50" s="334">
        <v>2213</v>
      </c>
      <c r="L50" s="334">
        <v>2564</v>
      </c>
      <c r="M50" s="335">
        <v>2722</v>
      </c>
    </row>
    <row r="51" spans="2:13" ht="27.75" customHeight="1" x14ac:dyDescent="0.15">
      <c r="B51" s="1171"/>
      <c r="C51" s="1172"/>
      <c r="D51" s="104"/>
      <c r="E51" s="1175" t="s">
        <v>42</v>
      </c>
      <c r="F51" s="1175"/>
      <c r="G51" s="1175"/>
      <c r="H51" s="1176"/>
      <c r="I51" s="333">
        <v>59</v>
      </c>
      <c r="J51" s="334">
        <v>54</v>
      </c>
      <c r="K51" s="334">
        <v>43</v>
      </c>
      <c r="L51" s="334">
        <v>44</v>
      </c>
      <c r="M51" s="335">
        <v>44</v>
      </c>
    </row>
    <row r="52" spans="2:13" ht="27.75" customHeight="1" x14ac:dyDescent="0.15">
      <c r="B52" s="1173"/>
      <c r="C52" s="1174"/>
      <c r="D52" s="104"/>
      <c r="E52" s="1175" t="s">
        <v>43</v>
      </c>
      <c r="F52" s="1175"/>
      <c r="G52" s="1175"/>
      <c r="H52" s="1176"/>
      <c r="I52" s="333">
        <v>4631</v>
      </c>
      <c r="J52" s="334">
        <v>4544</v>
      </c>
      <c r="K52" s="334">
        <v>4422</v>
      </c>
      <c r="L52" s="334">
        <v>4748</v>
      </c>
      <c r="M52" s="335">
        <v>4888</v>
      </c>
    </row>
    <row r="53" spans="2:13" ht="27.75" customHeight="1" thickBot="1" x14ac:dyDescent="0.2">
      <c r="B53" s="1177" t="s">
        <v>19</v>
      </c>
      <c r="C53" s="1178"/>
      <c r="D53" s="108"/>
      <c r="E53" s="1179" t="s">
        <v>44</v>
      </c>
      <c r="F53" s="1179"/>
      <c r="G53" s="1179"/>
      <c r="H53" s="1180"/>
      <c r="I53" s="336">
        <v>1358</v>
      </c>
      <c r="J53" s="337">
        <v>956</v>
      </c>
      <c r="K53" s="337">
        <v>506</v>
      </c>
      <c r="L53" s="337">
        <v>171</v>
      </c>
      <c r="M53" s="338">
        <v>-53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j14sCXMf+H4w7tuzZGcNWPwA9WrLUY/c5dS3iTZ6Jd7Gjq0gwHvUR4dZzX2etbSQFs1dOVR5ajEORNqVVhdj5Q==" saltValue="bwCg1vdwAxhc887D1q4Be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339">
        <v>924</v>
      </c>
      <c r="G55" s="339">
        <v>1102</v>
      </c>
      <c r="H55" s="340">
        <v>1103</v>
      </c>
    </row>
    <row r="56" spans="2:8" ht="52.5" customHeight="1" x14ac:dyDescent="0.15">
      <c r="B56" s="120"/>
      <c r="C56" s="1198" t="s">
        <v>47</v>
      </c>
      <c r="D56" s="1198"/>
      <c r="E56" s="1199"/>
      <c r="F56" s="341">
        <v>183</v>
      </c>
      <c r="G56" s="341">
        <v>117</v>
      </c>
      <c r="H56" s="342">
        <v>136</v>
      </c>
    </row>
    <row r="57" spans="2:8" ht="53.25" customHeight="1" x14ac:dyDescent="0.15">
      <c r="B57" s="120"/>
      <c r="C57" s="1200" t="s">
        <v>48</v>
      </c>
      <c r="D57" s="1200"/>
      <c r="E57" s="1201"/>
      <c r="F57" s="343">
        <v>587</v>
      </c>
      <c r="G57" s="343">
        <v>837</v>
      </c>
      <c r="H57" s="344">
        <v>1055</v>
      </c>
    </row>
    <row r="58" spans="2:8" ht="45.75" customHeight="1" x14ac:dyDescent="0.15">
      <c r="B58" s="121"/>
      <c r="C58" s="1188" t="s">
        <v>558</v>
      </c>
      <c r="D58" s="1189"/>
      <c r="E58" s="1190"/>
      <c r="F58" s="345">
        <v>482</v>
      </c>
      <c r="G58" s="345">
        <v>715</v>
      </c>
      <c r="H58" s="346">
        <v>893</v>
      </c>
    </row>
    <row r="59" spans="2:8" ht="45.75" customHeight="1" x14ac:dyDescent="0.15">
      <c r="B59" s="121"/>
      <c r="C59" s="1188" t="s">
        <v>559</v>
      </c>
      <c r="D59" s="1189"/>
      <c r="E59" s="1190"/>
      <c r="F59" s="345">
        <v>86</v>
      </c>
      <c r="G59" s="345">
        <v>105</v>
      </c>
      <c r="H59" s="346">
        <v>147</v>
      </c>
    </row>
    <row r="60" spans="2:8" ht="45.75" customHeight="1" x14ac:dyDescent="0.15">
      <c r="B60" s="121"/>
      <c r="C60" s="1188" t="s">
        <v>560</v>
      </c>
      <c r="D60" s="1189"/>
      <c r="E60" s="1190"/>
      <c r="F60" s="345">
        <v>10</v>
      </c>
      <c r="G60" s="345">
        <v>10</v>
      </c>
      <c r="H60" s="346">
        <v>10</v>
      </c>
    </row>
    <row r="61" spans="2:8" ht="45.75" customHeight="1" x14ac:dyDescent="0.15">
      <c r="B61" s="121"/>
      <c r="C61" s="1188" t="s">
        <v>561</v>
      </c>
      <c r="D61" s="1189"/>
      <c r="E61" s="1190"/>
      <c r="F61" s="345">
        <v>9</v>
      </c>
      <c r="G61" s="345">
        <v>7</v>
      </c>
      <c r="H61" s="346">
        <v>5</v>
      </c>
    </row>
    <row r="62" spans="2:8" ht="45.75" customHeight="1" thickBot="1" x14ac:dyDescent="0.2">
      <c r="B62" s="122"/>
      <c r="C62" s="1191"/>
      <c r="D62" s="1192"/>
      <c r="E62" s="1193"/>
      <c r="F62" s="347"/>
      <c r="G62" s="347"/>
      <c r="H62" s="348"/>
    </row>
    <row r="63" spans="2:8" ht="52.5" customHeight="1" thickBot="1" x14ac:dyDescent="0.2">
      <c r="B63" s="123"/>
      <c r="C63" s="1194" t="s">
        <v>49</v>
      </c>
      <c r="D63" s="1194"/>
      <c r="E63" s="1195"/>
      <c r="F63" s="349">
        <v>1693</v>
      </c>
      <c r="G63" s="349">
        <v>2057</v>
      </c>
      <c r="H63" s="350">
        <v>2293</v>
      </c>
    </row>
    <row r="64" spans="2:8" x14ac:dyDescent="0.15"/>
  </sheetData>
  <sheetProtection algorithmName="SHA-512" hashValue="2QigHQPS6ZJ/UBG1N9WuWudzRVmpH0m5CmhHBDG8KHjlpyf1D7v+50NSrWlRbAMRzX6ZMuVCsS4Onr9Rs2vm8A==" saltValue="1K9F9DHmmIIaVYHHnuo7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377216</v>
      </c>
      <c r="E3" s="142"/>
      <c r="F3" s="143">
        <v>126525</v>
      </c>
      <c r="G3" s="144"/>
      <c r="H3" s="145"/>
    </row>
    <row r="4" spans="1:8" x14ac:dyDescent="0.15">
      <c r="A4" s="146"/>
      <c r="B4" s="147"/>
      <c r="C4" s="148"/>
      <c r="D4" s="149">
        <v>311503</v>
      </c>
      <c r="E4" s="150"/>
      <c r="F4" s="151">
        <v>67052</v>
      </c>
      <c r="G4" s="152"/>
      <c r="H4" s="153"/>
    </row>
    <row r="5" spans="1:8" x14ac:dyDescent="0.15">
      <c r="A5" s="134" t="s">
        <v>521</v>
      </c>
      <c r="B5" s="139"/>
      <c r="C5" s="140"/>
      <c r="D5" s="141">
        <v>135560</v>
      </c>
      <c r="E5" s="142"/>
      <c r="F5" s="143">
        <v>122054</v>
      </c>
      <c r="G5" s="144"/>
      <c r="H5" s="145"/>
    </row>
    <row r="6" spans="1:8" x14ac:dyDescent="0.15">
      <c r="A6" s="146"/>
      <c r="B6" s="147"/>
      <c r="C6" s="148"/>
      <c r="D6" s="149">
        <v>60877</v>
      </c>
      <c r="E6" s="150"/>
      <c r="F6" s="151">
        <v>68298</v>
      </c>
      <c r="G6" s="152"/>
      <c r="H6" s="153"/>
    </row>
    <row r="7" spans="1:8" x14ac:dyDescent="0.15">
      <c r="A7" s="134" t="s">
        <v>522</v>
      </c>
      <c r="B7" s="139"/>
      <c r="C7" s="140"/>
      <c r="D7" s="141">
        <v>166161</v>
      </c>
      <c r="E7" s="142"/>
      <c r="F7" s="143">
        <v>111644</v>
      </c>
      <c r="G7" s="144"/>
      <c r="H7" s="145"/>
    </row>
    <row r="8" spans="1:8" x14ac:dyDescent="0.15">
      <c r="A8" s="146"/>
      <c r="B8" s="147"/>
      <c r="C8" s="148"/>
      <c r="D8" s="149">
        <v>94114</v>
      </c>
      <c r="E8" s="150"/>
      <c r="F8" s="151">
        <v>66606</v>
      </c>
      <c r="G8" s="152"/>
      <c r="H8" s="153"/>
    </row>
    <row r="9" spans="1:8" x14ac:dyDescent="0.15">
      <c r="A9" s="134" t="s">
        <v>523</v>
      </c>
      <c r="B9" s="139"/>
      <c r="C9" s="140"/>
      <c r="D9" s="141">
        <v>180499</v>
      </c>
      <c r="E9" s="142"/>
      <c r="F9" s="143">
        <v>127917</v>
      </c>
      <c r="G9" s="144"/>
      <c r="H9" s="145"/>
    </row>
    <row r="10" spans="1:8" x14ac:dyDescent="0.15">
      <c r="A10" s="146"/>
      <c r="B10" s="147"/>
      <c r="C10" s="148"/>
      <c r="D10" s="149">
        <v>114527</v>
      </c>
      <c r="E10" s="150"/>
      <c r="F10" s="151">
        <v>69746</v>
      </c>
      <c r="G10" s="152"/>
      <c r="H10" s="153"/>
    </row>
    <row r="11" spans="1:8" x14ac:dyDescent="0.15">
      <c r="A11" s="134" t="s">
        <v>524</v>
      </c>
      <c r="B11" s="139"/>
      <c r="C11" s="140"/>
      <c r="D11" s="141">
        <v>152699</v>
      </c>
      <c r="E11" s="142"/>
      <c r="F11" s="143">
        <v>135931</v>
      </c>
      <c r="G11" s="144"/>
      <c r="H11" s="145"/>
    </row>
    <row r="12" spans="1:8" x14ac:dyDescent="0.15">
      <c r="A12" s="146"/>
      <c r="B12" s="147"/>
      <c r="C12" s="154"/>
      <c r="D12" s="149">
        <v>78677</v>
      </c>
      <c r="E12" s="150"/>
      <c r="F12" s="151">
        <v>75320</v>
      </c>
      <c r="G12" s="152"/>
      <c r="H12" s="153"/>
    </row>
    <row r="13" spans="1:8" x14ac:dyDescent="0.15">
      <c r="A13" s="134"/>
      <c r="B13" s="139"/>
      <c r="C13" s="140"/>
      <c r="D13" s="141">
        <v>202427</v>
      </c>
      <c r="E13" s="142"/>
      <c r="F13" s="143">
        <v>124814</v>
      </c>
      <c r="G13" s="155"/>
      <c r="H13" s="145"/>
    </row>
    <row r="14" spans="1:8" x14ac:dyDescent="0.15">
      <c r="A14" s="146"/>
      <c r="B14" s="147"/>
      <c r="C14" s="148"/>
      <c r="D14" s="149">
        <v>131940</v>
      </c>
      <c r="E14" s="150"/>
      <c r="F14" s="151">
        <v>69404</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6.54</v>
      </c>
      <c r="C19" s="156">
        <f>ROUND(VALUE(SUBSTITUTE(実質収支比率等に係る経年分析!G$48,"▲","-")),2)</f>
        <v>10.77</v>
      </c>
      <c r="D19" s="156">
        <f>ROUND(VALUE(SUBSTITUTE(実質収支比率等に係る経年分析!H$48,"▲","-")),2)</f>
        <v>4.72</v>
      </c>
      <c r="E19" s="156">
        <f>ROUND(VALUE(SUBSTITUTE(実質収支比率等に係る経年分析!I$48,"▲","-")),2)</f>
        <v>4.8</v>
      </c>
      <c r="F19" s="156">
        <f>ROUND(VALUE(SUBSTITUTE(実質収支比率等に係る経年分析!J$48,"▲","-")),2)</f>
        <v>4.6500000000000004</v>
      </c>
    </row>
    <row r="20" spans="1:11" x14ac:dyDescent="0.15">
      <c r="A20" s="156" t="s">
        <v>53</v>
      </c>
      <c r="B20" s="156">
        <f>ROUND(VALUE(SUBSTITUTE(実質収支比率等に係る経年分析!F$47,"▲","-")),2)</f>
        <v>16.670000000000002</v>
      </c>
      <c r="C20" s="156">
        <f>ROUND(VALUE(SUBSTITUTE(実質収支比率等に係る経年分析!G$47,"▲","-")),2)</f>
        <v>15.75</v>
      </c>
      <c r="D20" s="156">
        <f>ROUND(VALUE(SUBSTITUTE(実質収支比率等に係る経年分析!H$47,"▲","-")),2)</f>
        <v>23.97</v>
      </c>
      <c r="E20" s="156">
        <f>ROUND(VALUE(SUBSTITUTE(実質収支比率等に係る経年分析!I$47,"▲","-")),2)</f>
        <v>28.83</v>
      </c>
      <c r="F20" s="156">
        <f>ROUND(VALUE(SUBSTITUTE(実質収支比率等に係る経年分析!J$47,"▲","-")),2)</f>
        <v>28.06</v>
      </c>
    </row>
    <row r="21" spans="1:11" x14ac:dyDescent="0.15">
      <c r="A21" s="156" t="s">
        <v>54</v>
      </c>
      <c r="B21" s="156">
        <f>IF(ISNUMBER(VALUE(SUBSTITUTE(実質収支比率等に係る経年分析!F$49,"▲","-"))),ROUND(VALUE(SUBSTITUTE(実質収支比率等に係る経年分析!F$49,"▲","-")),2),NA())</f>
        <v>-3.27</v>
      </c>
      <c r="C21" s="156">
        <f>IF(ISNUMBER(VALUE(SUBSTITUTE(実質収支比率等に係る経年分析!G$49,"▲","-"))),ROUND(VALUE(SUBSTITUTE(実質収支比率等に係る経年分析!G$49,"▲","-")),2),NA())</f>
        <v>10.82</v>
      </c>
      <c r="D21" s="156">
        <f>IF(ISNUMBER(VALUE(SUBSTITUTE(実質収支比率等に係る経年分析!H$49,"▲","-"))),ROUND(VALUE(SUBSTITUTE(実質収支比率等に係る経年分析!H$49,"▲","-")),2),NA())</f>
        <v>8.0299999999999994</v>
      </c>
      <c r="E21" s="156">
        <f>IF(ISNUMBER(VALUE(SUBSTITUTE(実質収支比率等に係る経年分析!I$49,"▲","-"))),ROUND(VALUE(SUBSTITUTE(実質収支比率等に係る経年分析!I$49,"▲","-")),2),NA())</f>
        <v>4.71</v>
      </c>
      <c r="F21" s="156">
        <f>IF(ISNUMBER(VALUE(SUBSTITUTE(実質収支比率等に係る経年分析!J$49,"▲","-"))),ROUND(VALUE(SUBSTITUTE(実質収支比率等に係る経年分析!J$49,"▲","-")),2),NA())</f>
        <v>4.47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国民健康保険特別会計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15">
      <c r="A31" s="157" t="str">
        <f>IF(連結実質赤字比率に係る赤字・黒字の構成分析!C$39="",NA(),連結実質赤字比率に係る赤字・黒字の構成分析!C$39)</f>
        <v>まむろ川温泉梅里苑事業特別会計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0.14000000000000001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15">
      <c r="A32" s="157" t="str">
        <f>IF(連結実質赤字比率に係る赤字・黒字の構成分析!C$38="",NA(),連結実質赤字比率に係る赤字・黒字の構成分析!C$38)</f>
        <v>真室川町公共下水道事業特別会計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0.81</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0.31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0.17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0.45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1.1000000000000001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1.1399999999999999</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6.54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10.77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4.72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4.79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4.6500000000000004</v>
      </c>
    </row>
    <row r="35" spans="1:16" x14ac:dyDescent="0.15">
      <c r="A35" s="157" t="str">
        <f>IF(連結実質赤字比率に係る赤字・黒字の構成分析!C$35="",NA(),連結実質赤字比率に係る赤字・黒字の構成分析!C$35)</f>
        <v>真室川町水道事業特別会計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5.17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4.5599999999999996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5.31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5.98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5.36</v>
      </c>
    </row>
    <row r="36" spans="1:16" x14ac:dyDescent="0.15">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7.21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6.59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6.32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6.58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5.65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479</v>
      </c>
      <c r="E42" s="158"/>
      <c r="F42" s="158"/>
      <c r="G42" s="158">
        <f>'実質公債費比率（分子）の構造'!L$52</f>
        <v>455</v>
      </c>
      <c r="H42" s="158"/>
      <c r="I42" s="158"/>
      <c r="J42" s="158">
        <f>'実質公債費比率（分子）の構造'!M$52</f>
        <v>448</v>
      </c>
      <c r="K42" s="158"/>
      <c r="L42" s="158"/>
      <c r="M42" s="158">
        <f>'実質公債費比率（分子）の構造'!N$52</f>
        <v>465</v>
      </c>
      <c r="N42" s="158"/>
      <c r="O42" s="158"/>
      <c r="P42" s="158">
        <f>'実質公債費比率（分子）の構造'!O$52</f>
        <v>458</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v>
      </c>
      <c r="C44" s="158"/>
      <c r="D44" s="158"/>
      <c r="E44" s="158">
        <f>'実質公債費比率（分子）の構造'!L$50</f>
        <v>1</v>
      </c>
      <c r="F44" s="158"/>
      <c r="G44" s="158"/>
      <c r="H44" s="158">
        <f>'実質公債費比率（分子）の構造'!M$50</f>
        <v>4</v>
      </c>
      <c r="I44" s="158"/>
      <c r="J44" s="158"/>
      <c r="K44" s="158">
        <f>'実質公債費比率（分子）の構造'!N$50</f>
        <v>0</v>
      </c>
      <c r="L44" s="158"/>
      <c r="M44" s="158"/>
      <c r="N44" s="158">
        <f>'実質公債費比率（分子）の構造'!O$50</f>
        <v>2</v>
      </c>
      <c r="O44" s="158"/>
      <c r="P44" s="158"/>
    </row>
    <row r="45" spans="1:16" x14ac:dyDescent="0.15">
      <c r="A45" s="158" t="s">
        <v>63</v>
      </c>
      <c r="B45" s="158">
        <f>'実質公債費比率（分子）の構造'!K$49</f>
        <v>10</v>
      </c>
      <c r="C45" s="158"/>
      <c r="D45" s="158"/>
      <c r="E45" s="158">
        <f>'実質公債費比率（分子）の構造'!L$49</f>
        <v>9</v>
      </c>
      <c r="F45" s="158"/>
      <c r="G45" s="158"/>
      <c r="H45" s="158">
        <f>'実質公債費比率（分子）の構造'!M$49</f>
        <v>11</v>
      </c>
      <c r="I45" s="158"/>
      <c r="J45" s="158"/>
      <c r="K45" s="158">
        <f>'実質公債費比率（分子）の構造'!N$49</f>
        <v>11</v>
      </c>
      <c r="L45" s="158"/>
      <c r="M45" s="158"/>
      <c r="N45" s="158">
        <f>'実質公債費比率（分子）の構造'!O$49</f>
        <v>8</v>
      </c>
      <c r="O45" s="158"/>
      <c r="P45" s="158"/>
    </row>
    <row r="46" spans="1:16" x14ac:dyDescent="0.15">
      <c r="A46" s="158" t="s">
        <v>64</v>
      </c>
      <c r="B46" s="158">
        <f>'実質公債費比率（分子）の構造'!K$48</f>
        <v>225</v>
      </c>
      <c r="C46" s="158"/>
      <c r="D46" s="158"/>
      <c r="E46" s="158">
        <f>'実質公債費比率（分子）の構造'!L$48</f>
        <v>200</v>
      </c>
      <c r="F46" s="158"/>
      <c r="G46" s="158"/>
      <c r="H46" s="158">
        <f>'実質公債費比率（分子）の構造'!M$48</f>
        <v>234</v>
      </c>
      <c r="I46" s="158"/>
      <c r="J46" s="158"/>
      <c r="K46" s="158">
        <f>'実質公債費比率（分子）の構造'!N$48</f>
        <v>224</v>
      </c>
      <c r="L46" s="158"/>
      <c r="M46" s="158"/>
      <c r="N46" s="158">
        <f>'実質公債費比率（分子）の構造'!O$48</f>
        <v>231</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443</v>
      </c>
      <c r="C49" s="158"/>
      <c r="D49" s="158"/>
      <c r="E49" s="158">
        <f>'実質公債費比率（分子）の構造'!L$45</f>
        <v>395</v>
      </c>
      <c r="F49" s="158"/>
      <c r="G49" s="158"/>
      <c r="H49" s="158">
        <f>'実質公債費比率（分子）の構造'!M$45</f>
        <v>399</v>
      </c>
      <c r="I49" s="158"/>
      <c r="J49" s="158"/>
      <c r="K49" s="158">
        <f>'実質公債費比率（分子）の構造'!N$45</f>
        <v>448</v>
      </c>
      <c r="L49" s="158"/>
      <c r="M49" s="158"/>
      <c r="N49" s="158">
        <f>'実質公債費比率（分子）の構造'!O$45</f>
        <v>460</v>
      </c>
      <c r="O49" s="158"/>
      <c r="P49" s="158"/>
    </row>
    <row r="50" spans="1:16" x14ac:dyDescent="0.15">
      <c r="A50" s="158" t="s">
        <v>67</v>
      </c>
      <c r="B50" s="158" t="e">
        <f>NA()</f>
        <v>#N/A</v>
      </c>
      <c r="C50" s="158">
        <f>IF(ISNUMBER('実質公債費比率（分子）の構造'!K$53),'実質公債費比率（分子）の構造'!K$53,NA())</f>
        <v>200</v>
      </c>
      <c r="D50" s="158" t="e">
        <f>NA()</f>
        <v>#N/A</v>
      </c>
      <c r="E50" s="158" t="e">
        <f>NA()</f>
        <v>#N/A</v>
      </c>
      <c r="F50" s="158">
        <f>IF(ISNUMBER('実質公債費比率（分子）の構造'!L$53),'実質公債費比率（分子）の構造'!L$53,NA())</f>
        <v>150</v>
      </c>
      <c r="G50" s="158" t="e">
        <f>NA()</f>
        <v>#N/A</v>
      </c>
      <c r="H50" s="158" t="e">
        <f>NA()</f>
        <v>#N/A</v>
      </c>
      <c r="I50" s="158">
        <f>IF(ISNUMBER('実質公債費比率（分子）の構造'!M$53),'実質公債費比率（分子）の構造'!M$53,NA())</f>
        <v>200</v>
      </c>
      <c r="J50" s="158" t="e">
        <f>NA()</f>
        <v>#N/A</v>
      </c>
      <c r="K50" s="158" t="e">
        <f>NA()</f>
        <v>#N/A</v>
      </c>
      <c r="L50" s="158">
        <f>IF(ISNUMBER('実質公債費比率（分子）の構造'!N$53),'実質公債費比率（分子）の構造'!N$53,NA())</f>
        <v>218</v>
      </c>
      <c r="M50" s="158" t="e">
        <f>NA()</f>
        <v>#N/A</v>
      </c>
      <c r="N50" s="158" t="e">
        <f>NA()</f>
        <v>#N/A</v>
      </c>
      <c r="O50" s="158">
        <f>IF(ISNUMBER('実質公債費比率（分子）の構造'!O$53),'実質公債費比率（分子）の構造'!O$53,NA())</f>
        <v>243</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4631</v>
      </c>
      <c r="E56" s="157"/>
      <c r="F56" s="157"/>
      <c r="G56" s="157">
        <f>'将来負担比率（分子）の構造'!J$52</f>
        <v>4544</v>
      </c>
      <c r="H56" s="157"/>
      <c r="I56" s="157"/>
      <c r="J56" s="157">
        <f>'将来負担比率（分子）の構造'!K$52</f>
        <v>4422</v>
      </c>
      <c r="K56" s="157"/>
      <c r="L56" s="157"/>
      <c r="M56" s="157">
        <f>'将来負担比率（分子）の構造'!L$52</f>
        <v>4748</v>
      </c>
      <c r="N56" s="157"/>
      <c r="O56" s="157"/>
      <c r="P56" s="157">
        <f>'将来負担比率（分子）の構造'!M$52</f>
        <v>4888</v>
      </c>
    </row>
    <row r="57" spans="1:16" x14ac:dyDescent="0.15">
      <c r="A57" s="157" t="s">
        <v>42</v>
      </c>
      <c r="B57" s="157"/>
      <c r="C57" s="157"/>
      <c r="D57" s="157">
        <f>'将来負担比率（分子）の構造'!I$51</f>
        <v>59</v>
      </c>
      <c r="E57" s="157"/>
      <c r="F57" s="157"/>
      <c r="G57" s="157">
        <f>'将来負担比率（分子）の構造'!J$51</f>
        <v>54</v>
      </c>
      <c r="H57" s="157"/>
      <c r="I57" s="157"/>
      <c r="J57" s="157">
        <f>'将来負担比率（分子）の構造'!K$51</f>
        <v>43</v>
      </c>
      <c r="K57" s="157"/>
      <c r="L57" s="157"/>
      <c r="M57" s="157">
        <f>'将来負担比率（分子）の構造'!L$51</f>
        <v>44</v>
      </c>
      <c r="N57" s="157"/>
      <c r="O57" s="157"/>
      <c r="P57" s="157">
        <f>'将来負担比率（分子）の構造'!M$51</f>
        <v>44</v>
      </c>
    </row>
    <row r="58" spans="1:16" x14ac:dyDescent="0.15">
      <c r="A58" s="157" t="s">
        <v>41</v>
      </c>
      <c r="B58" s="157"/>
      <c r="C58" s="157"/>
      <c r="D58" s="157">
        <f>'将来負担比率（分子）の構造'!I$50</f>
        <v>1862</v>
      </c>
      <c r="E58" s="157"/>
      <c r="F58" s="157"/>
      <c r="G58" s="157">
        <f>'将来負担比率（分子）の構造'!J$50</f>
        <v>1907</v>
      </c>
      <c r="H58" s="157"/>
      <c r="I58" s="157"/>
      <c r="J58" s="157">
        <f>'将来負担比率（分子）の構造'!K$50</f>
        <v>2213</v>
      </c>
      <c r="K58" s="157"/>
      <c r="L58" s="157"/>
      <c r="M58" s="157">
        <f>'将来負担比率（分子）の構造'!L$50</f>
        <v>2564</v>
      </c>
      <c r="N58" s="157"/>
      <c r="O58" s="157"/>
      <c r="P58" s="157">
        <f>'将来負担比率（分子）の構造'!M$50</f>
        <v>2722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752</v>
      </c>
      <c r="C62" s="157"/>
      <c r="D62" s="157"/>
      <c r="E62" s="157">
        <f>'将来負担比率（分子）の構造'!J$45</f>
        <v>710</v>
      </c>
      <c r="F62" s="157"/>
      <c r="G62" s="157"/>
      <c r="H62" s="157">
        <f>'将来負担比率（分子）の構造'!K$45</f>
        <v>767</v>
      </c>
      <c r="I62" s="157"/>
      <c r="J62" s="157"/>
      <c r="K62" s="157">
        <f>'将来負担比率（分子）の構造'!L$45</f>
        <v>729</v>
      </c>
      <c r="L62" s="157"/>
      <c r="M62" s="157"/>
      <c r="N62" s="157">
        <f>'将来負担比率（分子）の構造'!M$45</f>
        <v>715</v>
      </c>
      <c r="O62" s="157"/>
      <c r="P62" s="157"/>
    </row>
    <row r="63" spans="1:16" x14ac:dyDescent="0.15">
      <c r="A63" s="157" t="s">
        <v>34</v>
      </c>
      <c r="B63" s="157">
        <f>'将来負担比率（分子）の構造'!I$44</f>
        <v>14</v>
      </c>
      <c r="C63" s="157"/>
      <c r="D63" s="157"/>
      <c r="E63" s="157">
        <f>'将来負担比率（分子）の構造'!J$44</f>
        <v>9</v>
      </c>
      <c r="F63" s="157"/>
      <c r="G63" s="157"/>
      <c r="H63" s="157">
        <f>'将来負担比率（分子）の構造'!K$44</f>
        <v>2</v>
      </c>
      <c r="I63" s="157"/>
      <c r="J63" s="157"/>
      <c r="K63" s="157" t="str">
        <f>'将来負担比率（分子）の構造'!L$44</f>
        <v>-</v>
      </c>
      <c r="L63" s="157"/>
      <c r="M63" s="157"/>
      <c r="N63" s="157">
        <f>'将来負担比率（分子）の構造'!M$44</f>
        <v>11</v>
      </c>
      <c r="O63" s="157"/>
      <c r="P63" s="157"/>
    </row>
    <row r="64" spans="1:16" x14ac:dyDescent="0.15">
      <c r="A64" s="157" t="s">
        <v>33</v>
      </c>
      <c r="B64" s="157">
        <f>'将来負担比率（分子）の構造'!I$43</f>
        <v>2219</v>
      </c>
      <c r="C64" s="157"/>
      <c r="D64" s="157"/>
      <c r="E64" s="157">
        <f>'将来負担比率（分子）の構造'!J$43</f>
        <v>1967</v>
      </c>
      <c r="F64" s="157"/>
      <c r="G64" s="157"/>
      <c r="H64" s="157">
        <f>'将来負担比率（分子）の構造'!K$43</f>
        <v>1775</v>
      </c>
      <c r="I64" s="157"/>
      <c r="J64" s="157"/>
      <c r="K64" s="157">
        <f>'将来負担比率（分子）の構造'!L$43</f>
        <v>1683</v>
      </c>
      <c r="L64" s="157"/>
      <c r="M64" s="157"/>
      <c r="N64" s="157">
        <f>'将来負担比率（分子）の構造'!M$43</f>
        <v>1552</v>
      </c>
      <c r="O64" s="157"/>
      <c r="P64" s="157"/>
    </row>
    <row r="65" spans="1:16" x14ac:dyDescent="0.15">
      <c r="A65" s="157" t="s">
        <v>32</v>
      </c>
      <c r="B65" s="157">
        <f>'将来負担比率（分子）の構造'!I$42</f>
        <v>46</v>
      </c>
      <c r="C65" s="157"/>
      <c r="D65" s="157"/>
      <c r="E65" s="157">
        <f>'将来負担比率（分子）の構造'!J$42</f>
        <v>77</v>
      </c>
      <c r="F65" s="157"/>
      <c r="G65" s="157"/>
      <c r="H65" s="157">
        <f>'将来負担比率（分子）の構造'!K$42</f>
        <v>51</v>
      </c>
      <c r="I65" s="157"/>
      <c r="J65" s="157"/>
      <c r="K65" s="157">
        <f>'将来負担比率（分子）の構造'!L$42</f>
        <v>47</v>
      </c>
      <c r="L65" s="157"/>
      <c r="M65" s="157"/>
      <c r="N65" s="157">
        <f>'将来負担比率（分子）の構造'!M$42</f>
        <v>43</v>
      </c>
      <c r="O65" s="157"/>
      <c r="P65" s="157"/>
    </row>
    <row r="66" spans="1:16" x14ac:dyDescent="0.15">
      <c r="A66" s="157" t="s">
        <v>31</v>
      </c>
      <c r="B66" s="157">
        <f>'将来負担比率（分子）の構造'!I$41</f>
        <v>4879</v>
      </c>
      <c r="C66" s="157"/>
      <c r="D66" s="157"/>
      <c r="E66" s="157">
        <f>'将来負担比率（分子）の構造'!J$41</f>
        <v>4698</v>
      </c>
      <c r="F66" s="157"/>
      <c r="G66" s="157"/>
      <c r="H66" s="157">
        <f>'将来負担比率（分子）の構造'!K$41</f>
        <v>4588</v>
      </c>
      <c r="I66" s="157"/>
      <c r="J66" s="157"/>
      <c r="K66" s="157">
        <f>'将来負担比率（分子）の構造'!L$41</f>
        <v>5069</v>
      </c>
      <c r="L66" s="157"/>
      <c r="M66" s="157"/>
      <c r="N66" s="157">
        <f>'将来負担比率（分子）の構造'!M$41</f>
        <v>5279</v>
      </c>
      <c r="O66" s="157"/>
      <c r="P66" s="157"/>
    </row>
    <row r="67" spans="1:16" x14ac:dyDescent="0.15">
      <c r="A67" s="157" t="s">
        <v>71</v>
      </c>
      <c r="B67" s="157" t="e">
        <f>NA()</f>
        <v>#N/A</v>
      </c>
      <c r="C67" s="157">
        <f>IF(ISNUMBER('将来負担比率（分子）の構造'!I$53), IF('将来負担比率（分子）の構造'!I$53 &lt; 0, 0, '将来負担比率（分子）の構造'!I$53), NA())</f>
        <v>1358</v>
      </c>
      <c r="D67" s="157" t="e">
        <f>NA()</f>
        <v>#N/A</v>
      </c>
      <c r="E67" s="157" t="e">
        <f>NA()</f>
        <v>#N/A</v>
      </c>
      <c r="F67" s="157">
        <f>IF(ISNUMBER('将来負担比率（分子）の構造'!J$53), IF('将来負担比率（分子）の構造'!J$53 &lt; 0, 0, '将来負担比率（分子）の構造'!J$53), NA())</f>
        <v>956</v>
      </c>
      <c r="G67" s="157" t="e">
        <f>NA()</f>
        <v>#N/A</v>
      </c>
      <c r="H67" s="157" t="e">
        <f>NA()</f>
        <v>#N/A</v>
      </c>
      <c r="I67" s="157">
        <f>IF(ISNUMBER('将来負担比率（分子）の構造'!K$53), IF('将来負担比率（分子）の構造'!K$53 &lt; 0, 0, '将来負担比率（分子）の構造'!K$53), NA())</f>
        <v>506</v>
      </c>
      <c r="J67" s="157" t="e">
        <f>NA()</f>
        <v>#N/A</v>
      </c>
      <c r="K67" s="157" t="e">
        <f>NA()</f>
        <v>#N/A</v>
      </c>
      <c r="L67" s="157">
        <f>IF(ISNUMBER('将来負担比率（分子）の構造'!L$53), IF('将来負担比率（分子）の構造'!L$53 &lt; 0, 0, '将来負担比率（分子）の構造'!L$53), NA())</f>
        <v>171</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924</v>
      </c>
      <c r="C72" s="161">
        <f>基金残高に係る経年分析!G55</f>
        <v>1102</v>
      </c>
      <c r="D72" s="161">
        <f>基金残高に係る経年分析!H55</f>
        <v>1103</v>
      </c>
    </row>
    <row r="73" spans="1:16" x14ac:dyDescent="0.15">
      <c r="A73" s="160" t="s">
        <v>74</v>
      </c>
      <c r="B73" s="161">
        <f>基金残高に係る経年分析!F56</f>
        <v>183</v>
      </c>
      <c r="C73" s="161">
        <f>基金残高に係る経年分析!G56</f>
        <v>117</v>
      </c>
      <c r="D73" s="161">
        <f>基金残高に係る経年分析!H56</f>
        <v>136</v>
      </c>
    </row>
    <row r="74" spans="1:16" x14ac:dyDescent="0.15">
      <c r="A74" s="160" t="s">
        <v>75</v>
      </c>
      <c r="B74" s="161">
        <f>基金残高に係る経年分析!F57</f>
        <v>587</v>
      </c>
      <c r="C74" s="161">
        <f>基金残高に係る経年分析!G57</f>
        <v>837</v>
      </c>
      <c r="D74" s="161">
        <f>基金残高に係る経年分析!H57</f>
        <v>1055</v>
      </c>
    </row>
  </sheetData>
  <sheetProtection algorithmName="SHA-512" hashValue="vJ0WoLay6WXEiod5CshLava32hp3GXnrlMbPr2CRXUjV0b0xpek2gITgIEcAP8u50pd8VKFtkAq4DPVHeSmcqA==" saltValue="3fWF4UrXGLx+khYju1FXr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215</v>
      </c>
      <c r="C5" s="664"/>
      <c r="D5" s="664"/>
      <c r="E5" s="664"/>
      <c r="F5" s="664"/>
      <c r="G5" s="664"/>
      <c r="H5" s="664"/>
      <c r="I5" s="664"/>
      <c r="J5" s="664"/>
      <c r="K5" s="664"/>
      <c r="L5" s="664"/>
      <c r="M5" s="664"/>
      <c r="N5" s="664"/>
      <c r="O5" s="664"/>
      <c r="P5" s="664"/>
      <c r="Q5" s="665"/>
      <c r="R5" s="660">
        <v>630068</v>
      </c>
      <c r="S5" s="661"/>
      <c r="T5" s="661"/>
      <c r="U5" s="661"/>
      <c r="V5" s="661"/>
      <c r="W5" s="661"/>
      <c r="X5" s="661"/>
      <c r="Y5" s="689"/>
      <c r="Z5" s="702">
        <v>8.9</v>
      </c>
      <c r="AA5" s="702"/>
      <c r="AB5" s="702"/>
      <c r="AC5" s="702"/>
      <c r="AD5" s="703">
        <v>622586</v>
      </c>
      <c r="AE5" s="703"/>
      <c r="AF5" s="703"/>
      <c r="AG5" s="703"/>
      <c r="AH5" s="703"/>
      <c r="AI5" s="703"/>
      <c r="AJ5" s="703"/>
      <c r="AK5" s="703"/>
      <c r="AL5" s="690">
        <v>15.8</v>
      </c>
      <c r="AM5" s="672"/>
      <c r="AN5" s="672"/>
      <c r="AO5" s="691"/>
      <c r="AP5" s="663" t="s">
        <v>216</v>
      </c>
      <c r="AQ5" s="664"/>
      <c r="AR5" s="664"/>
      <c r="AS5" s="664"/>
      <c r="AT5" s="664"/>
      <c r="AU5" s="664"/>
      <c r="AV5" s="664"/>
      <c r="AW5" s="664"/>
      <c r="AX5" s="664"/>
      <c r="AY5" s="664"/>
      <c r="AZ5" s="664"/>
      <c r="BA5" s="664"/>
      <c r="BB5" s="664"/>
      <c r="BC5" s="664"/>
      <c r="BD5" s="664"/>
      <c r="BE5" s="664"/>
      <c r="BF5" s="665"/>
      <c r="BG5" s="608">
        <v>621918</v>
      </c>
      <c r="BH5" s="609"/>
      <c r="BI5" s="609"/>
      <c r="BJ5" s="609"/>
      <c r="BK5" s="609"/>
      <c r="BL5" s="609"/>
      <c r="BM5" s="609"/>
      <c r="BN5" s="610"/>
      <c r="BO5" s="646">
        <v>98.7</v>
      </c>
      <c r="BP5" s="646"/>
      <c r="BQ5" s="646"/>
      <c r="BR5" s="646"/>
      <c r="BS5" s="647">
        <v>2775</v>
      </c>
      <c r="BT5" s="647"/>
      <c r="BU5" s="647"/>
      <c r="BV5" s="647"/>
      <c r="BW5" s="647"/>
      <c r="BX5" s="647"/>
      <c r="BY5" s="647"/>
      <c r="BZ5" s="647"/>
      <c r="CA5" s="647"/>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15">
      <c r="B6" s="605" t="s">
        <v>220</v>
      </c>
      <c r="C6" s="606"/>
      <c r="D6" s="606"/>
      <c r="E6" s="606"/>
      <c r="F6" s="606"/>
      <c r="G6" s="606"/>
      <c r="H6" s="606"/>
      <c r="I6" s="606"/>
      <c r="J6" s="606"/>
      <c r="K6" s="606"/>
      <c r="L6" s="606"/>
      <c r="M6" s="606"/>
      <c r="N6" s="606"/>
      <c r="O6" s="606"/>
      <c r="P6" s="606"/>
      <c r="Q6" s="607"/>
      <c r="R6" s="608">
        <v>108827</v>
      </c>
      <c r="S6" s="609"/>
      <c r="T6" s="609"/>
      <c r="U6" s="609"/>
      <c r="V6" s="609"/>
      <c r="W6" s="609"/>
      <c r="X6" s="609"/>
      <c r="Y6" s="610"/>
      <c r="Z6" s="646">
        <v>1.5</v>
      </c>
      <c r="AA6" s="646"/>
      <c r="AB6" s="646"/>
      <c r="AC6" s="646"/>
      <c r="AD6" s="647">
        <v>108827</v>
      </c>
      <c r="AE6" s="647"/>
      <c r="AF6" s="647"/>
      <c r="AG6" s="647"/>
      <c r="AH6" s="647"/>
      <c r="AI6" s="647"/>
      <c r="AJ6" s="647"/>
      <c r="AK6" s="647"/>
      <c r="AL6" s="611">
        <v>2.8</v>
      </c>
      <c r="AM6" s="612"/>
      <c r="AN6" s="612"/>
      <c r="AO6" s="648"/>
      <c r="AP6" s="605" t="s">
        <v>221</v>
      </c>
      <c r="AQ6" s="606"/>
      <c r="AR6" s="606"/>
      <c r="AS6" s="606"/>
      <c r="AT6" s="606"/>
      <c r="AU6" s="606"/>
      <c r="AV6" s="606"/>
      <c r="AW6" s="606"/>
      <c r="AX6" s="606"/>
      <c r="AY6" s="606"/>
      <c r="AZ6" s="606"/>
      <c r="BA6" s="606"/>
      <c r="BB6" s="606"/>
      <c r="BC6" s="606"/>
      <c r="BD6" s="606"/>
      <c r="BE6" s="606"/>
      <c r="BF6" s="607"/>
      <c r="BG6" s="608">
        <v>621918</v>
      </c>
      <c r="BH6" s="609"/>
      <c r="BI6" s="609"/>
      <c r="BJ6" s="609"/>
      <c r="BK6" s="609"/>
      <c r="BL6" s="609"/>
      <c r="BM6" s="609"/>
      <c r="BN6" s="610"/>
      <c r="BO6" s="646">
        <v>98.7</v>
      </c>
      <c r="BP6" s="646"/>
      <c r="BQ6" s="646"/>
      <c r="BR6" s="646"/>
      <c r="BS6" s="647">
        <v>2775</v>
      </c>
      <c r="BT6" s="647"/>
      <c r="BU6" s="647"/>
      <c r="BV6" s="647"/>
      <c r="BW6" s="647"/>
      <c r="BX6" s="647"/>
      <c r="BY6" s="647"/>
      <c r="BZ6" s="647"/>
      <c r="CA6" s="647"/>
      <c r="CB6" s="682"/>
      <c r="CD6" s="663" t="s">
        <v>222</v>
      </c>
      <c r="CE6" s="664"/>
      <c r="CF6" s="664"/>
      <c r="CG6" s="664"/>
      <c r="CH6" s="664"/>
      <c r="CI6" s="664"/>
      <c r="CJ6" s="664"/>
      <c r="CK6" s="664"/>
      <c r="CL6" s="664"/>
      <c r="CM6" s="664"/>
      <c r="CN6" s="664"/>
      <c r="CO6" s="664"/>
      <c r="CP6" s="664"/>
      <c r="CQ6" s="665"/>
      <c r="CR6" s="608">
        <v>74382</v>
      </c>
      <c r="CS6" s="609"/>
      <c r="CT6" s="609"/>
      <c r="CU6" s="609"/>
      <c r="CV6" s="609"/>
      <c r="CW6" s="609"/>
      <c r="CX6" s="609"/>
      <c r="CY6" s="610"/>
      <c r="CZ6" s="690">
        <v>1.1000000000000001</v>
      </c>
      <c r="DA6" s="672"/>
      <c r="DB6" s="672"/>
      <c r="DC6" s="692"/>
      <c r="DD6" s="614" t="s">
        <v>122</v>
      </c>
      <c r="DE6" s="609"/>
      <c r="DF6" s="609"/>
      <c r="DG6" s="609"/>
      <c r="DH6" s="609"/>
      <c r="DI6" s="609"/>
      <c r="DJ6" s="609"/>
      <c r="DK6" s="609"/>
      <c r="DL6" s="609"/>
      <c r="DM6" s="609"/>
      <c r="DN6" s="609"/>
      <c r="DO6" s="609"/>
      <c r="DP6" s="610"/>
      <c r="DQ6" s="614">
        <v>74382</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223</v>
      </c>
      <c r="S7" s="609"/>
      <c r="T7" s="609"/>
      <c r="U7" s="609"/>
      <c r="V7" s="609"/>
      <c r="W7" s="609"/>
      <c r="X7" s="609"/>
      <c r="Y7" s="610"/>
      <c r="Z7" s="646">
        <v>0</v>
      </c>
      <c r="AA7" s="646"/>
      <c r="AB7" s="646"/>
      <c r="AC7" s="646"/>
      <c r="AD7" s="647">
        <v>223</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226480</v>
      </c>
      <c r="BH7" s="609"/>
      <c r="BI7" s="609"/>
      <c r="BJ7" s="609"/>
      <c r="BK7" s="609"/>
      <c r="BL7" s="609"/>
      <c r="BM7" s="609"/>
      <c r="BN7" s="610"/>
      <c r="BO7" s="646">
        <v>35.9</v>
      </c>
      <c r="BP7" s="646"/>
      <c r="BQ7" s="646"/>
      <c r="BR7" s="646"/>
      <c r="BS7" s="647">
        <v>2775</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978554</v>
      </c>
      <c r="CS7" s="609"/>
      <c r="CT7" s="609"/>
      <c r="CU7" s="609"/>
      <c r="CV7" s="609"/>
      <c r="CW7" s="609"/>
      <c r="CX7" s="609"/>
      <c r="CY7" s="610"/>
      <c r="CZ7" s="646">
        <v>14.5</v>
      </c>
      <c r="DA7" s="646"/>
      <c r="DB7" s="646"/>
      <c r="DC7" s="646"/>
      <c r="DD7" s="614">
        <v>18137</v>
      </c>
      <c r="DE7" s="609"/>
      <c r="DF7" s="609"/>
      <c r="DG7" s="609"/>
      <c r="DH7" s="609"/>
      <c r="DI7" s="609"/>
      <c r="DJ7" s="609"/>
      <c r="DK7" s="609"/>
      <c r="DL7" s="609"/>
      <c r="DM7" s="609"/>
      <c r="DN7" s="609"/>
      <c r="DO7" s="609"/>
      <c r="DP7" s="610"/>
      <c r="DQ7" s="614">
        <v>907418</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2962</v>
      </c>
      <c r="S8" s="609"/>
      <c r="T8" s="609"/>
      <c r="U8" s="609"/>
      <c r="V8" s="609"/>
      <c r="W8" s="609"/>
      <c r="X8" s="609"/>
      <c r="Y8" s="610"/>
      <c r="Z8" s="646">
        <v>0</v>
      </c>
      <c r="AA8" s="646"/>
      <c r="AB8" s="646"/>
      <c r="AC8" s="646"/>
      <c r="AD8" s="647">
        <v>2962</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9606</v>
      </c>
      <c r="BH8" s="609"/>
      <c r="BI8" s="609"/>
      <c r="BJ8" s="609"/>
      <c r="BK8" s="609"/>
      <c r="BL8" s="609"/>
      <c r="BM8" s="609"/>
      <c r="BN8" s="610"/>
      <c r="BO8" s="646">
        <v>1.5</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1404652</v>
      </c>
      <c r="CS8" s="609"/>
      <c r="CT8" s="609"/>
      <c r="CU8" s="609"/>
      <c r="CV8" s="609"/>
      <c r="CW8" s="609"/>
      <c r="CX8" s="609"/>
      <c r="CY8" s="610"/>
      <c r="CZ8" s="646">
        <v>20.8</v>
      </c>
      <c r="DA8" s="646"/>
      <c r="DB8" s="646"/>
      <c r="DC8" s="646"/>
      <c r="DD8" s="614">
        <v>29817</v>
      </c>
      <c r="DE8" s="609"/>
      <c r="DF8" s="609"/>
      <c r="DG8" s="609"/>
      <c r="DH8" s="609"/>
      <c r="DI8" s="609"/>
      <c r="DJ8" s="609"/>
      <c r="DK8" s="609"/>
      <c r="DL8" s="609"/>
      <c r="DM8" s="609"/>
      <c r="DN8" s="609"/>
      <c r="DO8" s="609"/>
      <c r="DP8" s="610"/>
      <c r="DQ8" s="614">
        <v>911426</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4326</v>
      </c>
      <c r="S9" s="609"/>
      <c r="T9" s="609"/>
      <c r="U9" s="609"/>
      <c r="V9" s="609"/>
      <c r="W9" s="609"/>
      <c r="X9" s="609"/>
      <c r="Y9" s="610"/>
      <c r="Z9" s="646">
        <v>0.1</v>
      </c>
      <c r="AA9" s="646"/>
      <c r="AB9" s="646"/>
      <c r="AC9" s="646"/>
      <c r="AD9" s="647">
        <v>4326</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195004</v>
      </c>
      <c r="BH9" s="609"/>
      <c r="BI9" s="609"/>
      <c r="BJ9" s="609"/>
      <c r="BK9" s="609"/>
      <c r="BL9" s="609"/>
      <c r="BM9" s="609"/>
      <c r="BN9" s="610"/>
      <c r="BO9" s="646">
        <v>30.9</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829000</v>
      </c>
      <c r="CS9" s="609"/>
      <c r="CT9" s="609"/>
      <c r="CU9" s="609"/>
      <c r="CV9" s="609"/>
      <c r="CW9" s="609"/>
      <c r="CX9" s="609"/>
      <c r="CY9" s="610"/>
      <c r="CZ9" s="646">
        <v>12.3</v>
      </c>
      <c r="DA9" s="646"/>
      <c r="DB9" s="646"/>
      <c r="DC9" s="646"/>
      <c r="DD9" s="614">
        <v>23959</v>
      </c>
      <c r="DE9" s="609"/>
      <c r="DF9" s="609"/>
      <c r="DG9" s="609"/>
      <c r="DH9" s="609"/>
      <c r="DI9" s="609"/>
      <c r="DJ9" s="609"/>
      <c r="DK9" s="609"/>
      <c r="DL9" s="609"/>
      <c r="DM9" s="609"/>
      <c r="DN9" s="609"/>
      <c r="DO9" s="609"/>
      <c r="DP9" s="610"/>
      <c r="DQ9" s="614">
        <v>772361</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11526</v>
      </c>
      <c r="BH10" s="609"/>
      <c r="BI10" s="609"/>
      <c r="BJ10" s="609"/>
      <c r="BK10" s="609"/>
      <c r="BL10" s="609"/>
      <c r="BM10" s="609"/>
      <c r="BN10" s="610"/>
      <c r="BO10" s="646">
        <v>1.8</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19125</v>
      </c>
      <c r="CS10" s="609"/>
      <c r="CT10" s="609"/>
      <c r="CU10" s="609"/>
      <c r="CV10" s="609"/>
      <c r="CW10" s="609"/>
      <c r="CX10" s="609"/>
      <c r="CY10" s="610"/>
      <c r="CZ10" s="646">
        <v>0.3</v>
      </c>
      <c r="DA10" s="646"/>
      <c r="DB10" s="646"/>
      <c r="DC10" s="646"/>
      <c r="DD10" s="614" t="s">
        <v>122</v>
      </c>
      <c r="DE10" s="609"/>
      <c r="DF10" s="609"/>
      <c r="DG10" s="609"/>
      <c r="DH10" s="609"/>
      <c r="DI10" s="609"/>
      <c r="DJ10" s="609"/>
      <c r="DK10" s="609"/>
      <c r="DL10" s="609"/>
      <c r="DM10" s="609"/>
      <c r="DN10" s="609"/>
      <c r="DO10" s="609"/>
      <c r="DP10" s="610"/>
      <c r="DQ10" s="614">
        <v>13825</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176817</v>
      </c>
      <c r="S11" s="609"/>
      <c r="T11" s="609"/>
      <c r="U11" s="609"/>
      <c r="V11" s="609"/>
      <c r="W11" s="609"/>
      <c r="X11" s="609"/>
      <c r="Y11" s="610"/>
      <c r="Z11" s="611">
        <v>2.5</v>
      </c>
      <c r="AA11" s="612"/>
      <c r="AB11" s="612"/>
      <c r="AC11" s="613"/>
      <c r="AD11" s="614">
        <v>176817</v>
      </c>
      <c r="AE11" s="609"/>
      <c r="AF11" s="609"/>
      <c r="AG11" s="609"/>
      <c r="AH11" s="609"/>
      <c r="AI11" s="609"/>
      <c r="AJ11" s="609"/>
      <c r="AK11" s="610"/>
      <c r="AL11" s="611">
        <v>4.5</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10344</v>
      </c>
      <c r="BH11" s="609"/>
      <c r="BI11" s="609"/>
      <c r="BJ11" s="609"/>
      <c r="BK11" s="609"/>
      <c r="BL11" s="609"/>
      <c r="BM11" s="609"/>
      <c r="BN11" s="610"/>
      <c r="BO11" s="646">
        <v>1.6</v>
      </c>
      <c r="BP11" s="646"/>
      <c r="BQ11" s="646"/>
      <c r="BR11" s="646"/>
      <c r="BS11" s="647">
        <v>2775</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611101</v>
      </c>
      <c r="CS11" s="609"/>
      <c r="CT11" s="609"/>
      <c r="CU11" s="609"/>
      <c r="CV11" s="609"/>
      <c r="CW11" s="609"/>
      <c r="CX11" s="609"/>
      <c r="CY11" s="610"/>
      <c r="CZ11" s="646">
        <v>9.1</v>
      </c>
      <c r="DA11" s="646"/>
      <c r="DB11" s="646"/>
      <c r="DC11" s="646"/>
      <c r="DD11" s="614">
        <v>312398</v>
      </c>
      <c r="DE11" s="609"/>
      <c r="DF11" s="609"/>
      <c r="DG11" s="609"/>
      <c r="DH11" s="609"/>
      <c r="DI11" s="609"/>
      <c r="DJ11" s="609"/>
      <c r="DK11" s="609"/>
      <c r="DL11" s="609"/>
      <c r="DM11" s="609"/>
      <c r="DN11" s="609"/>
      <c r="DO11" s="609"/>
      <c r="DP11" s="610"/>
      <c r="DQ11" s="614">
        <v>189937</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324714</v>
      </c>
      <c r="BH12" s="609"/>
      <c r="BI12" s="609"/>
      <c r="BJ12" s="609"/>
      <c r="BK12" s="609"/>
      <c r="BL12" s="609"/>
      <c r="BM12" s="609"/>
      <c r="BN12" s="610"/>
      <c r="BO12" s="646">
        <v>51.5</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211840</v>
      </c>
      <c r="CS12" s="609"/>
      <c r="CT12" s="609"/>
      <c r="CU12" s="609"/>
      <c r="CV12" s="609"/>
      <c r="CW12" s="609"/>
      <c r="CX12" s="609"/>
      <c r="CY12" s="610"/>
      <c r="CZ12" s="646">
        <v>3.1</v>
      </c>
      <c r="DA12" s="646"/>
      <c r="DB12" s="646"/>
      <c r="DC12" s="646"/>
      <c r="DD12" s="614">
        <v>45155</v>
      </c>
      <c r="DE12" s="609"/>
      <c r="DF12" s="609"/>
      <c r="DG12" s="609"/>
      <c r="DH12" s="609"/>
      <c r="DI12" s="609"/>
      <c r="DJ12" s="609"/>
      <c r="DK12" s="609"/>
      <c r="DL12" s="609"/>
      <c r="DM12" s="609"/>
      <c r="DN12" s="609"/>
      <c r="DO12" s="609"/>
      <c r="DP12" s="610"/>
      <c r="DQ12" s="614">
        <v>161879</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295757</v>
      </c>
      <c r="BH13" s="609"/>
      <c r="BI13" s="609"/>
      <c r="BJ13" s="609"/>
      <c r="BK13" s="609"/>
      <c r="BL13" s="609"/>
      <c r="BM13" s="609"/>
      <c r="BN13" s="610"/>
      <c r="BO13" s="646">
        <v>46.9</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731605</v>
      </c>
      <c r="CS13" s="609"/>
      <c r="CT13" s="609"/>
      <c r="CU13" s="609"/>
      <c r="CV13" s="609"/>
      <c r="CW13" s="609"/>
      <c r="CX13" s="609"/>
      <c r="CY13" s="610"/>
      <c r="CZ13" s="646">
        <v>10.8</v>
      </c>
      <c r="DA13" s="646"/>
      <c r="DB13" s="646"/>
      <c r="DC13" s="646"/>
      <c r="DD13" s="614">
        <v>374955</v>
      </c>
      <c r="DE13" s="609"/>
      <c r="DF13" s="609"/>
      <c r="DG13" s="609"/>
      <c r="DH13" s="609"/>
      <c r="DI13" s="609"/>
      <c r="DJ13" s="609"/>
      <c r="DK13" s="609"/>
      <c r="DL13" s="609"/>
      <c r="DM13" s="609"/>
      <c r="DN13" s="609"/>
      <c r="DO13" s="609"/>
      <c r="DP13" s="610"/>
      <c r="DQ13" s="614">
        <v>337820</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28637</v>
      </c>
      <c r="BH14" s="609"/>
      <c r="BI14" s="609"/>
      <c r="BJ14" s="609"/>
      <c r="BK14" s="609"/>
      <c r="BL14" s="609"/>
      <c r="BM14" s="609"/>
      <c r="BN14" s="610"/>
      <c r="BO14" s="646">
        <v>4.5</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254322</v>
      </c>
      <c r="CS14" s="609"/>
      <c r="CT14" s="609"/>
      <c r="CU14" s="609"/>
      <c r="CV14" s="609"/>
      <c r="CW14" s="609"/>
      <c r="CX14" s="609"/>
      <c r="CY14" s="610"/>
      <c r="CZ14" s="646">
        <v>3.8</v>
      </c>
      <c r="DA14" s="646"/>
      <c r="DB14" s="646"/>
      <c r="DC14" s="646"/>
      <c r="DD14" s="614">
        <v>26820</v>
      </c>
      <c r="DE14" s="609"/>
      <c r="DF14" s="609"/>
      <c r="DG14" s="609"/>
      <c r="DH14" s="609"/>
      <c r="DI14" s="609"/>
      <c r="DJ14" s="609"/>
      <c r="DK14" s="609"/>
      <c r="DL14" s="609"/>
      <c r="DM14" s="609"/>
      <c r="DN14" s="609"/>
      <c r="DO14" s="609"/>
      <c r="DP14" s="610"/>
      <c r="DQ14" s="614">
        <v>212418</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5566</v>
      </c>
      <c r="S15" s="609"/>
      <c r="T15" s="609"/>
      <c r="U15" s="609"/>
      <c r="V15" s="609"/>
      <c r="W15" s="609"/>
      <c r="X15" s="609"/>
      <c r="Y15" s="610"/>
      <c r="Z15" s="646">
        <v>0.1</v>
      </c>
      <c r="AA15" s="646"/>
      <c r="AB15" s="646"/>
      <c r="AC15" s="646"/>
      <c r="AD15" s="647">
        <v>5566</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42087</v>
      </c>
      <c r="BH15" s="609"/>
      <c r="BI15" s="609"/>
      <c r="BJ15" s="609"/>
      <c r="BK15" s="609"/>
      <c r="BL15" s="609"/>
      <c r="BM15" s="609"/>
      <c r="BN15" s="610"/>
      <c r="BO15" s="646">
        <v>6.7</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749146</v>
      </c>
      <c r="CS15" s="609"/>
      <c r="CT15" s="609"/>
      <c r="CU15" s="609"/>
      <c r="CV15" s="609"/>
      <c r="CW15" s="609"/>
      <c r="CX15" s="609"/>
      <c r="CY15" s="610"/>
      <c r="CZ15" s="646">
        <v>11.1</v>
      </c>
      <c r="DA15" s="646"/>
      <c r="DB15" s="646"/>
      <c r="DC15" s="646"/>
      <c r="DD15" s="614">
        <v>158404</v>
      </c>
      <c r="DE15" s="609"/>
      <c r="DF15" s="609"/>
      <c r="DG15" s="609"/>
      <c r="DH15" s="609"/>
      <c r="DI15" s="609"/>
      <c r="DJ15" s="609"/>
      <c r="DK15" s="609"/>
      <c r="DL15" s="609"/>
      <c r="DM15" s="609"/>
      <c r="DN15" s="609"/>
      <c r="DO15" s="609"/>
      <c r="DP15" s="610"/>
      <c r="DQ15" s="614">
        <v>540644</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8913</v>
      </c>
      <c r="S16" s="609"/>
      <c r="T16" s="609"/>
      <c r="U16" s="609"/>
      <c r="V16" s="609"/>
      <c r="W16" s="609"/>
      <c r="X16" s="609"/>
      <c r="Y16" s="610"/>
      <c r="Z16" s="646">
        <v>0.1</v>
      </c>
      <c r="AA16" s="646"/>
      <c r="AB16" s="646"/>
      <c r="AC16" s="646"/>
      <c r="AD16" s="647">
        <v>8913</v>
      </c>
      <c r="AE16" s="647"/>
      <c r="AF16" s="647"/>
      <c r="AG16" s="647"/>
      <c r="AH16" s="647"/>
      <c r="AI16" s="647"/>
      <c r="AJ16" s="647"/>
      <c r="AK16" s="647"/>
      <c r="AL16" s="611">
        <v>0.2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249567</v>
      </c>
      <c r="CS16" s="609"/>
      <c r="CT16" s="609"/>
      <c r="CU16" s="609"/>
      <c r="CV16" s="609"/>
      <c r="CW16" s="609"/>
      <c r="CX16" s="609"/>
      <c r="CY16" s="610"/>
      <c r="CZ16" s="646">
        <v>3.7</v>
      </c>
      <c r="DA16" s="646"/>
      <c r="DB16" s="646"/>
      <c r="DC16" s="646"/>
      <c r="DD16" s="614" t="s">
        <v>122</v>
      </c>
      <c r="DE16" s="609"/>
      <c r="DF16" s="609"/>
      <c r="DG16" s="609"/>
      <c r="DH16" s="609"/>
      <c r="DI16" s="609"/>
      <c r="DJ16" s="609"/>
      <c r="DK16" s="609"/>
      <c r="DL16" s="609"/>
      <c r="DM16" s="609"/>
      <c r="DN16" s="609"/>
      <c r="DO16" s="609"/>
      <c r="DP16" s="610"/>
      <c r="DQ16" s="614">
        <v>102706</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28191</v>
      </c>
      <c r="S17" s="609"/>
      <c r="T17" s="609"/>
      <c r="U17" s="609"/>
      <c r="V17" s="609"/>
      <c r="W17" s="609"/>
      <c r="X17" s="609"/>
      <c r="Y17" s="610"/>
      <c r="Z17" s="646">
        <v>0.4</v>
      </c>
      <c r="AA17" s="646"/>
      <c r="AB17" s="646"/>
      <c r="AC17" s="646"/>
      <c r="AD17" s="647">
        <v>28191</v>
      </c>
      <c r="AE17" s="647"/>
      <c r="AF17" s="647"/>
      <c r="AG17" s="647"/>
      <c r="AH17" s="647"/>
      <c r="AI17" s="647"/>
      <c r="AJ17" s="647"/>
      <c r="AK17" s="647"/>
      <c r="AL17" s="611">
        <v>0.7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635929</v>
      </c>
      <c r="CS17" s="609"/>
      <c r="CT17" s="609"/>
      <c r="CU17" s="609"/>
      <c r="CV17" s="609"/>
      <c r="CW17" s="609"/>
      <c r="CX17" s="609"/>
      <c r="CY17" s="610"/>
      <c r="CZ17" s="646">
        <v>9.4</v>
      </c>
      <c r="DA17" s="646"/>
      <c r="DB17" s="646"/>
      <c r="DC17" s="646"/>
      <c r="DD17" s="614" t="s">
        <v>122</v>
      </c>
      <c r="DE17" s="609"/>
      <c r="DF17" s="609"/>
      <c r="DG17" s="609"/>
      <c r="DH17" s="609"/>
      <c r="DI17" s="609"/>
      <c r="DJ17" s="609"/>
      <c r="DK17" s="609"/>
      <c r="DL17" s="609"/>
      <c r="DM17" s="609"/>
      <c r="DN17" s="609"/>
      <c r="DO17" s="609"/>
      <c r="DP17" s="610"/>
      <c r="DQ17" s="614">
        <v>635929</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2687</v>
      </c>
      <c r="S18" s="609"/>
      <c r="T18" s="609"/>
      <c r="U18" s="609"/>
      <c r="V18" s="609"/>
      <c r="W18" s="609"/>
      <c r="X18" s="609"/>
      <c r="Y18" s="610"/>
      <c r="Z18" s="646">
        <v>0</v>
      </c>
      <c r="AA18" s="646"/>
      <c r="AB18" s="646"/>
      <c r="AC18" s="646"/>
      <c r="AD18" s="647">
        <v>2687</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25401</v>
      </c>
      <c r="S19" s="609"/>
      <c r="T19" s="609"/>
      <c r="U19" s="609"/>
      <c r="V19" s="609"/>
      <c r="W19" s="609"/>
      <c r="X19" s="609"/>
      <c r="Y19" s="610"/>
      <c r="Z19" s="646">
        <v>0.4</v>
      </c>
      <c r="AA19" s="646"/>
      <c r="AB19" s="646"/>
      <c r="AC19" s="646"/>
      <c r="AD19" s="647">
        <v>25401</v>
      </c>
      <c r="AE19" s="647"/>
      <c r="AF19" s="647"/>
      <c r="AG19" s="647"/>
      <c r="AH19" s="647"/>
      <c r="AI19" s="647"/>
      <c r="AJ19" s="647"/>
      <c r="AK19" s="647"/>
      <c r="AL19" s="611">
        <v>0.6</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8150</v>
      </c>
      <c r="BH19" s="609"/>
      <c r="BI19" s="609"/>
      <c r="BJ19" s="609"/>
      <c r="BK19" s="609"/>
      <c r="BL19" s="609"/>
      <c r="BM19" s="609"/>
      <c r="BN19" s="610"/>
      <c r="BO19" s="646">
        <v>1.3</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v>103</v>
      </c>
      <c r="S20" s="609"/>
      <c r="T20" s="609"/>
      <c r="U20" s="609"/>
      <c r="V20" s="609"/>
      <c r="W20" s="609"/>
      <c r="X20" s="609"/>
      <c r="Y20" s="610"/>
      <c r="Z20" s="646">
        <v>0</v>
      </c>
      <c r="AA20" s="646"/>
      <c r="AB20" s="646"/>
      <c r="AC20" s="646"/>
      <c r="AD20" s="647">
        <v>103</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8150</v>
      </c>
      <c r="BH20" s="609"/>
      <c r="BI20" s="609"/>
      <c r="BJ20" s="609"/>
      <c r="BK20" s="609"/>
      <c r="BL20" s="609"/>
      <c r="BM20" s="609"/>
      <c r="BN20" s="610"/>
      <c r="BO20" s="646">
        <v>1.3</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6749223</v>
      </c>
      <c r="CS20" s="609"/>
      <c r="CT20" s="609"/>
      <c r="CU20" s="609"/>
      <c r="CV20" s="609"/>
      <c r="CW20" s="609"/>
      <c r="CX20" s="609"/>
      <c r="CY20" s="610"/>
      <c r="CZ20" s="646">
        <v>100</v>
      </c>
      <c r="DA20" s="646"/>
      <c r="DB20" s="646"/>
      <c r="DC20" s="646"/>
      <c r="DD20" s="614">
        <v>989645</v>
      </c>
      <c r="DE20" s="609"/>
      <c r="DF20" s="609"/>
      <c r="DG20" s="609"/>
      <c r="DH20" s="609"/>
      <c r="DI20" s="609"/>
      <c r="DJ20" s="609"/>
      <c r="DK20" s="609"/>
      <c r="DL20" s="609"/>
      <c r="DM20" s="609"/>
      <c r="DN20" s="609"/>
      <c r="DO20" s="609"/>
      <c r="DP20" s="610"/>
      <c r="DQ20" s="614">
        <v>4860745</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3560814</v>
      </c>
      <c r="S21" s="609"/>
      <c r="T21" s="609"/>
      <c r="U21" s="609"/>
      <c r="V21" s="609"/>
      <c r="W21" s="609"/>
      <c r="X21" s="609"/>
      <c r="Y21" s="610"/>
      <c r="Z21" s="646">
        <v>50.6</v>
      </c>
      <c r="AA21" s="646"/>
      <c r="AB21" s="646"/>
      <c r="AC21" s="646"/>
      <c r="AD21" s="647">
        <v>2967509</v>
      </c>
      <c r="AE21" s="647"/>
      <c r="AF21" s="647"/>
      <c r="AG21" s="647"/>
      <c r="AH21" s="647"/>
      <c r="AI21" s="647"/>
      <c r="AJ21" s="647"/>
      <c r="AK21" s="647"/>
      <c r="AL21" s="611">
        <v>75.3</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668</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2967509</v>
      </c>
      <c r="S22" s="609"/>
      <c r="T22" s="609"/>
      <c r="U22" s="609"/>
      <c r="V22" s="609"/>
      <c r="W22" s="609"/>
      <c r="X22" s="609"/>
      <c r="Y22" s="610"/>
      <c r="Z22" s="646">
        <v>42.1</v>
      </c>
      <c r="AA22" s="646"/>
      <c r="AB22" s="646"/>
      <c r="AC22" s="646"/>
      <c r="AD22" s="647">
        <v>2967509</v>
      </c>
      <c r="AE22" s="647"/>
      <c r="AF22" s="647"/>
      <c r="AG22" s="647"/>
      <c r="AH22" s="647"/>
      <c r="AI22" s="647"/>
      <c r="AJ22" s="647"/>
      <c r="AK22" s="647"/>
      <c r="AL22" s="611">
        <v>75.3</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05" t="s">
        <v>270</v>
      </c>
      <c r="C23" s="606"/>
      <c r="D23" s="606"/>
      <c r="E23" s="606"/>
      <c r="F23" s="606"/>
      <c r="G23" s="606"/>
      <c r="H23" s="606"/>
      <c r="I23" s="606"/>
      <c r="J23" s="606"/>
      <c r="K23" s="606"/>
      <c r="L23" s="606"/>
      <c r="M23" s="606"/>
      <c r="N23" s="606"/>
      <c r="O23" s="606"/>
      <c r="P23" s="606"/>
      <c r="Q23" s="607"/>
      <c r="R23" s="608">
        <v>593305</v>
      </c>
      <c r="S23" s="609"/>
      <c r="T23" s="609"/>
      <c r="U23" s="609"/>
      <c r="V23" s="609"/>
      <c r="W23" s="609"/>
      <c r="X23" s="609"/>
      <c r="Y23" s="610"/>
      <c r="Z23" s="646">
        <v>8.4</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7482</v>
      </c>
      <c r="BH23" s="609"/>
      <c r="BI23" s="609"/>
      <c r="BJ23" s="609"/>
      <c r="BK23" s="609"/>
      <c r="BL23" s="609"/>
      <c r="BM23" s="609"/>
      <c r="BN23" s="610"/>
      <c r="BO23" s="646">
        <v>1.2</v>
      </c>
      <c r="BP23" s="646"/>
      <c r="BQ23" s="646"/>
      <c r="BR23" s="646"/>
      <c r="BS23" s="647" t="s">
        <v>122</v>
      </c>
      <c r="BT23" s="647"/>
      <c r="BU23" s="647"/>
      <c r="BV23" s="647"/>
      <c r="BW23" s="647"/>
      <c r="BX23" s="647"/>
      <c r="BY23" s="647"/>
      <c r="BZ23" s="647"/>
      <c r="CA23" s="647"/>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279</v>
      </c>
      <c r="CE24" s="664"/>
      <c r="CF24" s="664"/>
      <c r="CG24" s="664"/>
      <c r="CH24" s="664"/>
      <c r="CI24" s="664"/>
      <c r="CJ24" s="664"/>
      <c r="CK24" s="664"/>
      <c r="CL24" s="664"/>
      <c r="CM24" s="664"/>
      <c r="CN24" s="664"/>
      <c r="CO24" s="664"/>
      <c r="CP24" s="664"/>
      <c r="CQ24" s="665"/>
      <c r="CR24" s="660">
        <v>2374803</v>
      </c>
      <c r="CS24" s="661"/>
      <c r="CT24" s="661"/>
      <c r="CU24" s="661"/>
      <c r="CV24" s="661"/>
      <c r="CW24" s="661"/>
      <c r="CX24" s="661"/>
      <c r="CY24" s="689"/>
      <c r="CZ24" s="690">
        <v>35.200000000000003</v>
      </c>
      <c r="DA24" s="672"/>
      <c r="DB24" s="672"/>
      <c r="DC24" s="692"/>
      <c r="DD24" s="688">
        <v>1952924</v>
      </c>
      <c r="DE24" s="661"/>
      <c r="DF24" s="661"/>
      <c r="DG24" s="661"/>
      <c r="DH24" s="661"/>
      <c r="DI24" s="661"/>
      <c r="DJ24" s="661"/>
      <c r="DK24" s="689"/>
      <c r="DL24" s="688">
        <v>1591685</v>
      </c>
      <c r="DM24" s="661"/>
      <c r="DN24" s="661"/>
      <c r="DO24" s="661"/>
      <c r="DP24" s="661"/>
      <c r="DQ24" s="661"/>
      <c r="DR24" s="661"/>
      <c r="DS24" s="661"/>
      <c r="DT24" s="661"/>
      <c r="DU24" s="661"/>
      <c r="DV24" s="689"/>
      <c r="DW24" s="690">
        <v>40.299999999999997</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4526707</v>
      </c>
      <c r="S25" s="609"/>
      <c r="T25" s="609"/>
      <c r="U25" s="609"/>
      <c r="V25" s="609"/>
      <c r="W25" s="609"/>
      <c r="X25" s="609"/>
      <c r="Y25" s="610"/>
      <c r="Z25" s="646">
        <v>64.3</v>
      </c>
      <c r="AA25" s="646"/>
      <c r="AB25" s="646"/>
      <c r="AC25" s="646"/>
      <c r="AD25" s="647">
        <v>3925920</v>
      </c>
      <c r="AE25" s="647"/>
      <c r="AF25" s="647"/>
      <c r="AG25" s="647"/>
      <c r="AH25" s="647"/>
      <c r="AI25" s="647"/>
      <c r="AJ25" s="647"/>
      <c r="AK25" s="647"/>
      <c r="AL25" s="611">
        <v>99.7</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1103946</v>
      </c>
      <c r="CS25" s="621"/>
      <c r="CT25" s="621"/>
      <c r="CU25" s="621"/>
      <c r="CV25" s="621"/>
      <c r="CW25" s="621"/>
      <c r="CX25" s="621"/>
      <c r="CY25" s="622"/>
      <c r="CZ25" s="611">
        <v>16.399999999999999</v>
      </c>
      <c r="DA25" s="623"/>
      <c r="DB25" s="623"/>
      <c r="DC25" s="624"/>
      <c r="DD25" s="614">
        <v>1030986</v>
      </c>
      <c r="DE25" s="621"/>
      <c r="DF25" s="621"/>
      <c r="DG25" s="621"/>
      <c r="DH25" s="621"/>
      <c r="DI25" s="621"/>
      <c r="DJ25" s="621"/>
      <c r="DK25" s="622"/>
      <c r="DL25" s="614">
        <v>985622</v>
      </c>
      <c r="DM25" s="621"/>
      <c r="DN25" s="621"/>
      <c r="DO25" s="621"/>
      <c r="DP25" s="621"/>
      <c r="DQ25" s="621"/>
      <c r="DR25" s="621"/>
      <c r="DS25" s="621"/>
      <c r="DT25" s="621"/>
      <c r="DU25" s="621"/>
      <c r="DV25" s="622"/>
      <c r="DW25" s="611">
        <v>25</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690</v>
      </c>
      <c r="S26" s="609"/>
      <c r="T26" s="609"/>
      <c r="U26" s="609"/>
      <c r="V26" s="609"/>
      <c r="W26" s="609"/>
      <c r="X26" s="609"/>
      <c r="Y26" s="610"/>
      <c r="Z26" s="646">
        <v>0</v>
      </c>
      <c r="AA26" s="646"/>
      <c r="AB26" s="646"/>
      <c r="AC26" s="646"/>
      <c r="AD26" s="647">
        <v>690</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635629</v>
      </c>
      <c r="CS26" s="609"/>
      <c r="CT26" s="609"/>
      <c r="CU26" s="609"/>
      <c r="CV26" s="609"/>
      <c r="CW26" s="609"/>
      <c r="CX26" s="609"/>
      <c r="CY26" s="610"/>
      <c r="CZ26" s="611">
        <v>9.4</v>
      </c>
      <c r="DA26" s="623"/>
      <c r="DB26" s="623"/>
      <c r="DC26" s="624"/>
      <c r="DD26" s="614">
        <v>592917</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104354</v>
      </c>
      <c r="S27" s="609"/>
      <c r="T27" s="609"/>
      <c r="U27" s="609"/>
      <c r="V27" s="609"/>
      <c r="W27" s="609"/>
      <c r="X27" s="609"/>
      <c r="Y27" s="610"/>
      <c r="Z27" s="646">
        <v>1.5</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630068</v>
      </c>
      <c r="BH27" s="609"/>
      <c r="BI27" s="609"/>
      <c r="BJ27" s="609"/>
      <c r="BK27" s="609"/>
      <c r="BL27" s="609"/>
      <c r="BM27" s="609"/>
      <c r="BN27" s="610"/>
      <c r="BO27" s="646">
        <v>100</v>
      </c>
      <c r="BP27" s="646"/>
      <c r="BQ27" s="646"/>
      <c r="BR27" s="646"/>
      <c r="BS27" s="647">
        <v>2775</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634928</v>
      </c>
      <c r="CS27" s="621"/>
      <c r="CT27" s="621"/>
      <c r="CU27" s="621"/>
      <c r="CV27" s="621"/>
      <c r="CW27" s="621"/>
      <c r="CX27" s="621"/>
      <c r="CY27" s="622"/>
      <c r="CZ27" s="611">
        <v>9.4</v>
      </c>
      <c r="DA27" s="623"/>
      <c r="DB27" s="623"/>
      <c r="DC27" s="624"/>
      <c r="DD27" s="614">
        <v>286009</v>
      </c>
      <c r="DE27" s="621"/>
      <c r="DF27" s="621"/>
      <c r="DG27" s="621"/>
      <c r="DH27" s="621"/>
      <c r="DI27" s="621"/>
      <c r="DJ27" s="621"/>
      <c r="DK27" s="622"/>
      <c r="DL27" s="614">
        <v>146146</v>
      </c>
      <c r="DM27" s="621"/>
      <c r="DN27" s="621"/>
      <c r="DO27" s="621"/>
      <c r="DP27" s="621"/>
      <c r="DQ27" s="621"/>
      <c r="DR27" s="621"/>
      <c r="DS27" s="621"/>
      <c r="DT27" s="621"/>
      <c r="DU27" s="621"/>
      <c r="DV27" s="622"/>
      <c r="DW27" s="611">
        <v>3.7</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57977</v>
      </c>
      <c r="S28" s="609"/>
      <c r="T28" s="609"/>
      <c r="U28" s="609"/>
      <c r="V28" s="609"/>
      <c r="W28" s="609"/>
      <c r="X28" s="609"/>
      <c r="Y28" s="610"/>
      <c r="Z28" s="646">
        <v>0.8</v>
      </c>
      <c r="AA28" s="646"/>
      <c r="AB28" s="646"/>
      <c r="AC28" s="646"/>
      <c r="AD28" s="647">
        <v>1332</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635929</v>
      </c>
      <c r="CS28" s="609"/>
      <c r="CT28" s="609"/>
      <c r="CU28" s="609"/>
      <c r="CV28" s="609"/>
      <c r="CW28" s="609"/>
      <c r="CX28" s="609"/>
      <c r="CY28" s="610"/>
      <c r="CZ28" s="611">
        <v>9.4</v>
      </c>
      <c r="DA28" s="623"/>
      <c r="DB28" s="623"/>
      <c r="DC28" s="624"/>
      <c r="DD28" s="614">
        <v>635929</v>
      </c>
      <c r="DE28" s="609"/>
      <c r="DF28" s="609"/>
      <c r="DG28" s="609"/>
      <c r="DH28" s="609"/>
      <c r="DI28" s="609"/>
      <c r="DJ28" s="609"/>
      <c r="DK28" s="610"/>
      <c r="DL28" s="614">
        <v>459917</v>
      </c>
      <c r="DM28" s="609"/>
      <c r="DN28" s="609"/>
      <c r="DO28" s="609"/>
      <c r="DP28" s="609"/>
      <c r="DQ28" s="609"/>
      <c r="DR28" s="609"/>
      <c r="DS28" s="609"/>
      <c r="DT28" s="609"/>
      <c r="DU28" s="609"/>
      <c r="DV28" s="610"/>
      <c r="DW28" s="611">
        <v>11.7</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14113</v>
      </c>
      <c r="S29" s="609"/>
      <c r="T29" s="609"/>
      <c r="U29" s="609"/>
      <c r="V29" s="609"/>
      <c r="W29" s="609"/>
      <c r="X29" s="609"/>
      <c r="Y29" s="610"/>
      <c r="Z29" s="646">
        <v>0.2</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635929</v>
      </c>
      <c r="CS29" s="621"/>
      <c r="CT29" s="621"/>
      <c r="CU29" s="621"/>
      <c r="CV29" s="621"/>
      <c r="CW29" s="621"/>
      <c r="CX29" s="621"/>
      <c r="CY29" s="622"/>
      <c r="CZ29" s="611">
        <v>9.4</v>
      </c>
      <c r="DA29" s="623"/>
      <c r="DB29" s="623"/>
      <c r="DC29" s="624"/>
      <c r="DD29" s="614">
        <v>635929</v>
      </c>
      <c r="DE29" s="621"/>
      <c r="DF29" s="621"/>
      <c r="DG29" s="621"/>
      <c r="DH29" s="621"/>
      <c r="DI29" s="621"/>
      <c r="DJ29" s="621"/>
      <c r="DK29" s="622"/>
      <c r="DL29" s="614">
        <v>459917</v>
      </c>
      <c r="DM29" s="621"/>
      <c r="DN29" s="621"/>
      <c r="DO29" s="621"/>
      <c r="DP29" s="621"/>
      <c r="DQ29" s="621"/>
      <c r="DR29" s="621"/>
      <c r="DS29" s="621"/>
      <c r="DT29" s="621"/>
      <c r="DU29" s="621"/>
      <c r="DV29" s="622"/>
      <c r="DW29" s="611">
        <v>11.7</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587887</v>
      </c>
      <c r="S30" s="609"/>
      <c r="T30" s="609"/>
      <c r="U30" s="609"/>
      <c r="V30" s="609"/>
      <c r="W30" s="609"/>
      <c r="X30" s="609"/>
      <c r="Y30" s="610"/>
      <c r="Z30" s="646">
        <v>8.3000000000000007</v>
      </c>
      <c r="AA30" s="646"/>
      <c r="AB30" s="646"/>
      <c r="AC30" s="646"/>
      <c r="AD30" s="647" t="s">
        <v>122</v>
      </c>
      <c r="AE30" s="647"/>
      <c r="AF30" s="647"/>
      <c r="AG30" s="647"/>
      <c r="AH30" s="647"/>
      <c r="AI30" s="647"/>
      <c r="AJ30" s="647"/>
      <c r="AK30" s="647"/>
      <c r="AL30" s="611" t="s">
        <v>122</v>
      </c>
      <c r="AM30" s="612"/>
      <c r="AN30" s="612"/>
      <c r="AO30" s="648"/>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615944</v>
      </c>
      <c r="CS30" s="609"/>
      <c r="CT30" s="609"/>
      <c r="CU30" s="609"/>
      <c r="CV30" s="609"/>
      <c r="CW30" s="609"/>
      <c r="CX30" s="609"/>
      <c r="CY30" s="610"/>
      <c r="CZ30" s="611">
        <v>9.1</v>
      </c>
      <c r="DA30" s="623"/>
      <c r="DB30" s="623"/>
      <c r="DC30" s="624"/>
      <c r="DD30" s="614">
        <v>615944</v>
      </c>
      <c r="DE30" s="609"/>
      <c r="DF30" s="609"/>
      <c r="DG30" s="609"/>
      <c r="DH30" s="609"/>
      <c r="DI30" s="609"/>
      <c r="DJ30" s="609"/>
      <c r="DK30" s="610"/>
      <c r="DL30" s="614">
        <v>439932</v>
      </c>
      <c r="DM30" s="609"/>
      <c r="DN30" s="609"/>
      <c r="DO30" s="609"/>
      <c r="DP30" s="609"/>
      <c r="DQ30" s="609"/>
      <c r="DR30" s="609"/>
      <c r="DS30" s="609"/>
      <c r="DT30" s="609"/>
      <c r="DU30" s="609"/>
      <c r="DV30" s="610"/>
      <c r="DW30" s="611">
        <v>11.1</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3" t="s">
        <v>177</v>
      </c>
      <c r="AY31" s="664"/>
      <c r="AZ31" s="664"/>
      <c r="BA31" s="664"/>
      <c r="BB31" s="664"/>
      <c r="BC31" s="664"/>
      <c r="BD31" s="664"/>
      <c r="BE31" s="664"/>
      <c r="BF31" s="665"/>
      <c r="BG31" s="670">
        <v>99.1</v>
      </c>
      <c r="BH31" s="671"/>
      <c r="BI31" s="671"/>
      <c r="BJ31" s="671"/>
      <c r="BK31" s="671"/>
      <c r="BL31" s="671"/>
      <c r="BM31" s="672">
        <v>96.7</v>
      </c>
      <c r="BN31" s="671"/>
      <c r="BO31" s="671"/>
      <c r="BP31" s="671"/>
      <c r="BQ31" s="673"/>
      <c r="BR31" s="670">
        <v>99.3</v>
      </c>
      <c r="BS31" s="671"/>
      <c r="BT31" s="671"/>
      <c r="BU31" s="671"/>
      <c r="BV31" s="671"/>
      <c r="BW31" s="671"/>
      <c r="BX31" s="672">
        <v>97.3</v>
      </c>
      <c r="BY31" s="671"/>
      <c r="BZ31" s="671"/>
      <c r="CA31" s="671"/>
      <c r="CB31" s="673"/>
      <c r="CD31" s="629"/>
      <c r="CE31" s="630"/>
      <c r="CF31" s="605" t="s">
        <v>300</v>
      </c>
      <c r="CG31" s="606"/>
      <c r="CH31" s="606"/>
      <c r="CI31" s="606"/>
      <c r="CJ31" s="606"/>
      <c r="CK31" s="606"/>
      <c r="CL31" s="606"/>
      <c r="CM31" s="606"/>
      <c r="CN31" s="606"/>
      <c r="CO31" s="606"/>
      <c r="CP31" s="606"/>
      <c r="CQ31" s="607"/>
      <c r="CR31" s="608">
        <v>19985</v>
      </c>
      <c r="CS31" s="621"/>
      <c r="CT31" s="621"/>
      <c r="CU31" s="621"/>
      <c r="CV31" s="621"/>
      <c r="CW31" s="621"/>
      <c r="CX31" s="621"/>
      <c r="CY31" s="622"/>
      <c r="CZ31" s="611">
        <v>0.3</v>
      </c>
      <c r="DA31" s="623"/>
      <c r="DB31" s="623"/>
      <c r="DC31" s="624"/>
      <c r="DD31" s="614">
        <v>19985</v>
      </c>
      <c r="DE31" s="621"/>
      <c r="DF31" s="621"/>
      <c r="DG31" s="621"/>
      <c r="DH31" s="621"/>
      <c r="DI31" s="621"/>
      <c r="DJ31" s="621"/>
      <c r="DK31" s="622"/>
      <c r="DL31" s="614">
        <v>19985</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392991</v>
      </c>
      <c r="S32" s="609"/>
      <c r="T32" s="609"/>
      <c r="U32" s="609"/>
      <c r="V32" s="609"/>
      <c r="W32" s="609"/>
      <c r="X32" s="609"/>
      <c r="Y32" s="610"/>
      <c r="Z32" s="646">
        <v>5.6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99.5</v>
      </c>
      <c r="BH32" s="621"/>
      <c r="BI32" s="621"/>
      <c r="BJ32" s="621"/>
      <c r="BK32" s="621"/>
      <c r="BL32" s="621"/>
      <c r="BM32" s="612">
        <v>98.6</v>
      </c>
      <c r="BN32" s="621"/>
      <c r="BO32" s="621"/>
      <c r="BP32" s="621"/>
      <c r="BQ32" s="644"/>
      <c r="BR32" s="679">
        <v>99.6</v>
      </c>
      <c r="BS32" s="621"/>
      <c r="BT32" s="621"/>
      <c r="BU32" s="621"/>
      <c r="BV32" s="621"/>
      <c r="BW32" s="621"/>
      <c r="BX32" s="612">
        <v>99</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22870</v>
      </c>
      <c r="S33" s="609"/>
      <c r="T33" s="609"/>
      <c r="U33" s="609"/>
      <c r="V33" s="609"/>
      <c r="W33" s="609"/>
      <c r="X33" s="609"/>
      <c r="Y33" s="610"/>
      <c r="Z33" s="646">
        <v>0.3</v>
      </c>
      <c r="AA33" s="646"/>
      <c r="AB33" s="646"/>
      <c r="AC33" s="646"/>
      <c r="AD33" s="647">
        <v>11231</v>
      </c>
      <c r="AE33" s="647"/>
      <c r="AF33" s="647"/>
      <c r="AG33" s="647"/>
      <c r="AH33" s="647"/>
      <c r="AI33" s="647"/>
      <c r="AJ33" s="647"/>
      <c r="AK33" s="647"/>
      <c r="AL33" s="611">
        <v>0.3</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98.7</v>
      </c>
      <c r="BH33" s="593"/>
      <c r="BI33" s="593"/>
      <c r="BJ33" s="593"/>
      <c r="BK33" s="593"/>
      <c r="BL33" s="593"/>
      <c r="BM33" s="639">
        <v>94.6</v>
      </c>
      <c r="BN33" s="593"/>
      <c r="BO33" s="593"/>
      <c r="BP33" s="593"/>
      <c r="BQ33" s="656"/>
      <c r="BR33" s="669">
        <v>98.9</v>
      </c>
      <c r="BS33" s="593"/>
      <c r="BT33" s="593"/>
      <c r="BU33" s="593"/>
      <c r="BV33" s="593"/>
      <c r="BW33" s="593"/>
      <c r="BX33" s="639">
        <v>95.2</v>
      </c>
      <c r="BY33" s="593"/>
      <c r="BZ33" s="593"/>
      <c r="CA33" s="593"/>
      <c r="CB33" s="656"/>
      <c r="CD33" s="605" t="s">
        <v>307</v>
      </c>
      <c r="CE33" s="606"/>
      <c r="CF33" s="606"/>
      <c r="CG33" s="606"/>
      <c r="CH33" s="606"/>
      <c r="CI33" s="606"/>
      <c r="CJ33" s="606"/>
      <c r="CK33" s="606"/>
      <c r="CL33" s="606"/>
      <c r="CM33" s="606"/>
      <c r="CN33" s="606"/>
      <c r="CO33" s="606"/>
      <c r="CP33" s="606"/>
      <c r="CQ33" s="607"/>
      <c r="CR33" s="608">
        <v>3135208</v>
      </c>
      <c r="CS33" s="621"/>
      <c r="CT33" s="621"/>
      <c r="CU33" s="621"/>
      <c r="CV33" s="621"/>
      <c r="CW33" s="621"/>
      <c r="CX33" s="621"/>
      <c r="CY33" s="622"/>
      <c r="CZ33" s="611">
        <v>46.5</v>
      </c>
      <c r="DA33" s="623"/>
      <c r="DB33" s="623"/>
      <c r="DC33" s="624"/>
      <c r="DD33" s="614">
        <v>2714180</v>
      </c>
      <c r="DE33" s="621"/>
      <c r="DF33" s="621"/>
      <c r="DG33" s="621"/>
      <c r="DH33" s="621"/>
      <c r="DI33" s="621"/>
      <c r="DJ33" s="621"/>
      <c r="DK33" s="622"/>
      <c r="DL33" s="614">
        <v>1973560</v>
      </c>
      <c r="DM33" s="621"/>
      <c r="DN33" s="621"/>
      <c r="DO33" s="621"/>
      <c r="DP33" s="621"/>
      <c r="DQ33" s="621"/>
      <c r="DR33" s="621"/>
      <c r="DS33" s="621"/>
      <c r="DT33" s="621"/>
      <c r="DU33" s="621"/>
      <c r="DV33" s="622"/>
      <c r="DW33" s="611">
        <v>50</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176052</v>
      </c>
      <c r="S34" s="609"/>
      <c r="T34" s="609"/>
      <c r="U34" s="609"/>
      <c r="V34" s="609"/>
      <c r="W34" s="609"/>
      <c r="X34" s="609"/>
      <c r="Y34" s="610"/>
      <c r="Z34" s="646">
        <v>2.5</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812684</v>
      </c>
      <c r="CS34" s="609"/>
      <c r="CT34" s="609"/>
      <c r="CU34" s="609"/>
      <c r="CV34" s="609"/>
      <c r="CW34" s="609"/>
      <c r="CX34" s="609"/>
      <c r="CY34" s="610"/>
      <c r="CZ34" s="611">
        <v>12</v>
      </c>
      <c r="DA34" s="623"/>
      <c r="DB34" s="623"/>
      <c r="DC34" s="624"/>
      <c r="DD34" s="614">
        <v>710239</v>
      </c>
      <c r="DE34" s="609"/>
      <c r="DF34" s="609"/>
      <c r="DG34" s="609"/>
      <c r="DH34" s="609"/>
      <c r="DI34" s="609"/>
      <c r="DJ34" s="609"/>
      <c r="DK34" s="610"/>
      <c r="DL34" s="614">
        <v>518084</v>
      </c>
      <c r="DM34" s="609"/>
      <c r="DN34" s="609"/>
      <c r="DO34" s="609"/>
      <c r="DP34" s="609"/>
      <c r="DQ34" s="609"/>
      <c r="DR34" s="609"/>
      <c r="DS34" s="609"/>
      <c r="DT34" s="609"/>
      <c r="DU34" s="609"/>
      <c r="DV34" s="610"/>
      <c r="DW34" s="611">
        <v>13.1</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30449</v>
      </c>
      <c r="S35" s="609"/>
      <c r="T35" s="609"/>
      <c r="U35" s="609"/>
      <c r="V35" s="609"/>
      <c r="W35" s="609"/>
      <c r="X35" s="609"/>
      <c r="Y35" s="610"/>
      <c r="Z35" s="646">
        <v>0.4</v>
      </c>
      <c r="AA35" s="646"/>
      <c r="AB35" s="646"/>
      <c r="AC35" s="646"/>
      <c r="AD35" s="647" t="s">
        <v>122</v>
      </c>
      <c r="AE35" s="647"/>
      <c r="AF35" s="647"/>
      <c r="AG35" s="647"/>
      <c r="AH35" s="647"/>
      <c r="AI35" s="647"/>
      <c r="AJ35" s="647"/>
      <c r="AK35" s="647"/>
      <c r="AL35" s="611" t="s">
        <v>122</v>
      </c>
      <c r="AM35" s="612"/>
      <c r="AN35" s="612"/>
      <c r="AO35" s="648"/>
      <c r="AP35" s="204"/>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313</v>
      </c>
      <c r="CE35" s="606"/>
      <c r="CF35" s="606"/>
      <c r="CG35" s="606"/>
      <c r="CH35" s="606"/>
      <c r="CI35" s="606"/>
      <c r="CJ35" s="606"/>
      <c r="CK35" s="606"/>
      <c r="CL35" s="606"/>
      <c r="CM35" s="606"/>
      <c r="CN35" s="606"/>
      <c r="CO35" s="606"/>
      <c r="CP35" s="606"/>
      <c r="CQ35" s="607"/>
      <c r="CR35" s="608">
        <v>307461</v>
      </c>
      <c r="CS35" s="621"/>
      <c r="CT35" s="621"/>
      <c r="CU35" s="621"/>
      <c r="CV35" s="621"/>
      <c r="CW35" s="621"/>
      <c r="CX35" s="621"/>
      <c r="CY35" s="622"/>
      <c r="CZ35" s="611">
        <v>4.5999999999999996</v>
      </c>
      <c r="DA35" s="623"/>
      <c r="DB35" s="623"/>
      <c r="DC35" s="624"/>
      <c r="DD35" s="614">
        <v>220971</v>
      </c>
      <c r="DE35" s="621"/>
      <c r="DF35" s="621"/>
      <c r="DG35" s="621"/>
      <c r="DH35" s="621"/>
      <c r="DI35" s="621"/>
      <c r="DJ35" s="621"/>
      <c r="DK35" s="622"/>
      <c r="DL35" s="614">
        <v>207563</v>
      </c>
      <c r="DM35" s="621"/>
      <c r="DN35" s="621"/>
      <c r="DO35" s="621"/>
      <c r="DP35" s="621"/>
      <c r="DQ35" s="621"/>
      <c r="DR35" s="621"/>
      <c r="DS35" s="621"/>
      <c r="DT35" s="621"/>
      <c r="DU35" s="621"/>
      <c r="DV35" s="622"/>
      <c r="DW35" s="611">
        <v>5.3</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233359</v>
      </c>
      <c r="S36" s="609"/>
      <c r="T36" s="609"/>
      <c r="U36" s="609"/>
      <c r="V36" s="609"/>
      <c r="W36" s="609"/>
      <c r="X36" s="609"/>
      <c r="Y36" s="610"/>
      <c r="Z36" s="646">
        <v>3.3</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0">
        <v>992717</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511</v>
      </c>
      <c r="BW36" s="661"/>
      <c r="BX36" s="661"/>
      <c r="BY36" s="661"/>
      <c r="BZ36" s="661"/>
      <c r="CA36" s="661"/>
      <c r="CB36" s="662"/>
      <c r="CD36" s="605" t="s">
        <v>317</v>
      </c>
      <c r="CE36" s="606"/>
      <c r="CF36" s="606"/>
      <c r="CG36" s="606"/>
      <c r="CH36" s="606"/>
      <c r="CI36" s="606"/>
      <c r="CJ36" s="606"/>
      <c r="CK36" s="606"/>
      <c r="CL36" s="606"/>
      <c r="CM36" s="606"/>
      <c r="CN36" s="606"/>
      <c r="CO36" s="606"/>
      <c r="CP36" s="606"/>
      <c r="CQ36" s="607"/>
      <c r="CR36" s="608">
        <v>1258260</v>
      </c>
      <c r="CS36" s="609"/>
      <c r="CT36" s="609"/>
      <c r="CU36" s="609"/>
      <c r="CV36" s="609"/>
      <c r="CW36" s="609"/>
      <c r="CX36" s="609"/>
      <c r="CY36" s="610"/>
      <c r="CZ36" s="611">
        <v>18.600000000000001</v>
      </c>
      <c r="DA36" s="623"/>
      <c r="DB36" s="623"/>
      <c r="DC36" s="624"/>
      <c r="DD36" s="614">
        <v>1094999</v>
      </c>
      <c r="DE36" s="609"/>
      <c r="DF36" s="609"/>
      <c r="DG36" s="609"/>
      <c r="DH36" s="609"/>
      <c r="DI36" s="609"/>
      <c r="DJ36" s="609"/>
      <c r="DK36" s="610"/>
      <c r="DL36" s="614">
        <v>835687</v>
      </c>
      <c r="DM36" s="609"/>
      <c r="DN36" s="609"/>
      <c r="DO36" s="609"/>
      <c r="DP36" s="609"/>
      <c r="DQ36" s="609"/>
      <c r="DR36" s="609"/>
      <c r="DS36" s="609"/>
      <c r="DT36" s="609"/>
      <c r="DU36" s="609"/>
      <c r="DV36" s="610"/>
      <c r="DW36" s="611">
        <v>21.2</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68950</v>
      </c>
      <c r="S37" s="609"/>
      <c r="T37" s="609"/>
      <c r="U37" s="609"/>
      <c r="V37" s="609"/>
      <c r="W37" s="609"/>
      <c r="X37" s="609"/>
      <c r="Y37" s="610"/>
      <c r="Z37" s="646">
        <v>1</v>
      </c>
      <c r="AA37" s="646"/>
      <c r="AB37" s="646"/>
      <c r="AC37" s="646"/>
      <c r="AD37" s="647">
        <v>524</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350000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511</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377933</v>
      </c>
      <c r="CS37" s="621"/>
      <c r="CT37" s="621"/>
      <c r="CU37" s="621"/>
      <c r="CV37" s="621"/>
      <c r="CW37" s="621"/>
      <c r="CX37" s="621"/>
      <c r="CY37" s="622"/>
      <c r="CZ37" s="611">
        <v>5.6</v>
      </c>
      <c r="DA37" s="623"/>
      <c r="DB37" s="623"/>
      <c r="DC37" s="624"/>
      <c r="DD37" s="614">
        <v>367469</v>
      </c>
      <c r="DE37" s="621"/>
      <c r="DF37" s="621"/>
      <c r="DG37" s="621"/>
      <c r="DH37" s="621"/>
      <c r="DI37" s="621"/>
      <c r="DJ37" s="621"/>
      <c r="DK37" s="622"/>
      <c r="DL37" s="614">
        <v>342768</v>
      </c>
      <c r="DM37" s="621"/>
      <c r="DN37" s="621"/>
      <c r="DO37" s="621"/>
      <c r="DP37" s="621"/>
      <c r="DQ37" s="621"/>
      <c r="DR37" s="621"/>
      <c r="DS37" s="621"/>
      <c r="DT37" s="621"/>
      <c r="DU37" s="621"/>
      <c r="DV37" s="622"/>
      <c r="DW37" s="611">
        <v>8.6999999999999993</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826800</v>
      </c>
      <c r="S38" s="609"/>
      <c r="T38" s="609"/>
      <c r="U38" s="609"/>
      <c r="V38" s="609"/>
      <c r="W38" s="609"/>
      <c r="X38" s="609"/>
      <c r="Y38" s="610"/>
      <c r="Z38" s="646">
        <v>11.7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142837</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916</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389180</v>
      </c>
      <c r="CS38" s="609"/>
      <c r="CT38" s="609"/>
      <c r="CU38" s="609"/>
      <c r="CV38" s="609"/>
      <c r="CW38" s="609"/>
      <c r="CX38" s="609"/>
      <c r="CY38" s="610"/>
      <c r="CZ38" s="611">
        <v>5.8</v>
      </c>
      <c r="DA38" s="623"/>
      <c r="DB38" s="623"/>
      <c r="DC38" s="624"/>
      <c r="DD38" s="614">
        <v>326251</v>
      </c>
      <c r="DE38" s="609"/>
      <c r="DF38" s="609"/>
      <c r="DG38" s="609"/>
      <c r="DH38" s="609"/>
      <c r="DI38" s="609"/>
      <c r="DJ38" s="609"/>
      <c r="DK38" s="610"/>
      <c r="DL38" s="614">
        <v>318952</v>
      </c>
      <c r="DM38" s="609"/>
      <c r="DN38" s="609"/>
      <c r="DO38" s="609"/>
      <c r="DP38" s="609"/>
      <c r="DQ38" s="609"/>
      <c r="DR38" s="609"/>
      <c r="DS38" s="609"/>
      <c r="DT38" s="609"/>
      <c r="DU38" s="609"/>
      <c r="DV38" s="610"/>
      <c r="DW38" s="611">
        <v>8.1</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110700</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1399</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237949</v>
      </c>
      <c r="CS39" s="621"/>
      <c r="CT39" s="621"/>
      <c r="CU39" s="621"/>
      <c r="CV39" s="621"/>
      <c r="CW39" s="621"/>
      <c r="CX39" s="621"/>
      <c r="CY39" s="622"/>
      <c r="CZ39" s="611">
        <v>3.5</v>
      </c>
      <c r="DA39" s="623"/>
      <c r="DB39" s="623"/>
      <c r="DC39" s="624"/>
      <c r="DD39" s="614">
        <v>237046</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7000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52100</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t="s">
        <v>122</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129674</v>
      </c>
      <c r="CS40" s="609"/>
      <c r="CT40" s="609"/>
      <c r="CU40" s="609"/>
      <c r="CV40" s="609"/>
      <c r="CW40" s="609"/>
      <c r="CX40" s="609"/>
      <c r="CY40" s="610"/>
      <c r="CZ40" s="611">
        <v>1.9</v>
      </c>
      <c r="DA40" s="623"/>
      <c r="DB40" s="623"/>
      <c r="DC40" s="624"/>
      <c r="DD40" s="614">
        <v>124674</v>
      </c>
      <c r="DE40" s="609"/>
      <c r="DF40" s="609"/>
      <c r="DG40" s="609"/>
      <c r="DH40" s="609"/>
      <c r="DI40" s="609"/>
      <c r="DJ40" s="609"/>
      <c r="DK40" s="610"/>
      <c r="DL40" s="614">
        <v>93274</v>
      </c>
      <c r="DM40" s="609"/>
      <c r="DN40" s="609"/>
      <c r="DO40" s="609"/>
      <c r="DP40" s="609"/>
      <c r="DQ40" s="609"/>
      <c r="DR40" s="609"/>
      <c r="DS40" s="609"/>
      <c r="DT40" s="609"/>
      <c r="DU40" s="609"/>
      <c r="DV40" s="610"/>
      <c r="DW40" s="611">
        <v>2.4</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7043199</v>
      </c>
      <c r="S41" s="633"/>
      <c r="T41" s="633"/>
      <c r="U41" s="633"/>
      <c r="V41" s="633"/>
      <c r="W41" s="633"/>
      <c r="X41" s="633"/>
      <c r="Y41" s="636"/>
      <c r="Z41" s="637">
        <v>100</v>
      </c>
      <c r="AA41" s="637"/>
      <c r="AB41" s="637"/>
      <c r="AC41" s="637"/>
      <c r="AD41" s="638">
        <v>3939697</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65385</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271695</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t="s">
        <v>122</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1239212</v>
      </c>
      <c r="CS42" s="621"/>
      <c r="CT42" s="621"/>
      <c r="CU42" s="621"/>
      <c r="CV42" s="621"/>
      <c r="CW42" s="621"/>
      <c r="CX42" s="621"/>
      <c r="CY42" s="622"/>
      <c r="CZ42" s="611">
        <v>18.399999999999999</v>
      </c>
      <c r="DA42" s="623"/>
      <c r="DB42" s="623"/>
      <c r="DC42" s="624"/>
      <c r="DD42" s="614">
        <v>193641</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27604</v>
      </c>
      <c r="CS43" s="621"/>
      <c r="CT43" s="621"/>
      <c r="CU43" s="621"/>
      <c r="CV43" s="621"/>
      <c r="CW43" s="621"/>
      <c r="CX43" s="621"/>
      <c r="CY43" s="622"/>
      <c r="CZ43" s="611">
        <v>0.4</v>
      </c>
      <c r="DA43" s="623"/>
      <c r="DB43" s="623"/>
      <c r="DC43" s="624"/>
      <c r="DD43" s="614">
        <v>27604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989645</v>
      </c>
      <c r="CS44" s="609"/>
      <c r="CT44" s="609"/>
      <c r="CU44" s="609"/>
      <c r="CV44" s="609"/>
      <c r="CW44" s="609"/>
      <c r="CX44" s="609"/>
      <c r="CY44" s="610"/>
      <c r="CZ44" s="611">
        <v>14.7</v>
      </c>
      <c r="DA44" s="612"/>
      <c r="DB44" s="612"/>
      <c r="DC44" s="613"/>
      <c r="DD44" s="614">
        <v>90935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210370</v>
      </c>
      <c r="CS45" s="621"/>
      <c r="CT45" s="621"/>
      <c r="CU45" s="621"/>
      <c r="CV45" s="621"/>
      <c r="CW45" s="621"/>
      <c r="CX45" s="621"/>
      <c r="CY45" s="622"/>
      <c r="CZ45" s="611">
        <v>3.1</v>
      </c>
      <c r="DA45" s="623"/>
      <c r="DB45" s="623"/>
      <c r="DC45" s="624"/>
      <c r="DD45" s="614">
        <v>19728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509907</v>
      </c>
      <c r="CS46" s="609"/>
      <c r="CT46" s="609"/>
      <c r="CU46" s="609"/>
      <c r="CV46" s="609"/>
      <c r="CW46" s="609"/>
      <c r="CX46" s="609"/>
      <c r="CY46" s="610"/>
      <c r="CZ46" s="611">
        <v>7.6</v>
      </c>
      <c r="DA46" s="612"/>
      <c r="DB46" s="612"/>
      <c r="DC46" s="613"/>
      <c r="DD46" s="614">
        <v>67655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249567</v>
      </c>
      <c r="CS47" s="621"/>
      <c r="CT47" s="621"/>
      <c r="CU47" s="621"/>
      <c r="CV47" s="621"/>
      <c r="CW47" s="621"/>
      <c r="CX47" s="621"/>
      <c r="CY47" s="622"/>
      <c r="CZ47" s="611">
        <v>3.7</v>
      </c>
      <c r="DA47" s="623"/>
      <c r="DB47" s="623"/>
      <c r="DC47" s="624"/>
      <c r="DD47" s="614">
        <v>102706</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6749223</v>
      </c>
      <c r="CS49" s="593"/>
      <c r="CT49" s="593"/>
      <c r="CU49" s="593"/>
      <c r="CV49" s="593"/>
      <c r="CW49" s="593"/>
      <c r="CX49" s="593"/>
      <c r="CY49" s="594"/>
      <c r="CZ49" s="595">
        <v>100</v>
      </c>
      <c r="DA49" s="596"/>
      <c r="DB49" s="596"/>
      <c r="DC49" s="597"/>
      <c r="DD49" s="598">
        <v>4860745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6sUF3W7zU2f9OqNPZRSLkZPJgXC8O5NKq+dy+5V401naPe7EqtFJo7dJtEVrMi8eKLJjqn29Kj3Lx+kzh/9DiQ==" saltValue="M3nFqK0XNl1i6GRM82I0F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374</v>
      </c>
      <c r="C7" s="1035"/>
      <c r="D7" s="1035"/>
      <c r="E7" s="1035"/>
      <c r="F7" s="1035"/>
      <c r="G7" s="1035"/>
      <c r="H7" s="1035"/>
      <c r="I7" s="1035"/>
      <c r="J7" s="1035"/>
      <c r="K7" s="1035"/>
      <c r="L7" s="1035"/>
      <c r="M7" s="1035"/>
      <c r="N7" s="1035"/>
      <c r="O7" s="1035"/>
      <c r="P7" s="1036"/>
      <c r="Q7" s="1089">
        <v>7043</v>
      </c>
      <c r="R7" s="1090"/>
      <c r="S7" s="1090"/>
      <c r="T7" s="1090"/>
      <c r="U7" s="1090"/>
      <c r="V7" s="1090">
        <v>6749</v>
      </c>
      <c r="W7" s="1090"/>
      <c r="X7" s="1090"/>
      <c r="Y7" s="1090"/>
      <c r="Z7" s="1090"/>
      <c r="AA7" s="1090">
        <v>294</v>
      </c>
      <c r="AB7" s="1090"/>
      <c r="AC7" s="1090"/>
      <c r="AD7" s="1090"/>
      <c r="AE7" s="1091"/>
      <c r="AF7" s="1092">
        <v>183</v>
      </c>
      <c r="AG7" s="1093"/>
      <c r="AH7" s="1093"/>
      <c r="AI7" s="1093"/>
      <c r="AJ7" s="1094"/>
      <c r="AK7" s="1095">
        <v>2</v>
      </c>
      <c r="AL7" s="1096"/>
      <c r="AM7" s="1096"/>
      <c r="AN7" s="1096"/>
      <c r="AO7" s="1096"/>
      <c r="AP7" s="1096">
        <v>5279</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6"/>
    </row>
    <row r="8" spans="1:131" s="217" customFormat="1" ht="26.25" customHeight="1" x14ac:dyDescent="0.15">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376</v>
      </c>
      <c r="B23" s="924" t="s">
        <v>377</v>
      </c>
      <c r="C23" s="925"/>
      <c r="D23" s="925"/>
      <c r="E23" s="925"/>
      <c r="F23" s="925"/>
      <c r="G23" s="925"/>
      <c r="H23" s="925"/>
      <c r="I23" s="925"/>
      <c r="J23" s="925"/>
      <c r="K23" s="925"/>
      <c r="L23" s="925"/>
      <c r="M23" s="925"/>
      <c r="N23" s="925"/>
      <c r="O23" s="925"/>
      <c r="P23" s="935"/>
      <c r="Q23" s="1054">
        <v>7043</v>
      </c>
      <c r="R23" s="1048"/>
      <c r="S23" s="1048"/>
      <c r="T23" s="1048"/>
      <c r="U23" s="1048"/>
      <c r="V23" s="1048">
        <v>6749</v>
      </c>
      <c r="W23" s="1048"/>
      <c r="X23" s="1048"/>
      <c r="Y23" s="1048"/>
      <c r="Z23" s="1048"/>
      <c r="AA23" s="1048">
        <v>294</v>
      </c>
      <c r="AB23" s="1048"/>
      <c r="AC23" s="1048"/>
      <c r="AD23" s="1048"/>
      <c r="AE23" s="1055"/>
      <c r="AF23" s="1056">
        <v>183</v>
      </c>
      <c r="AG23" s="1048"/>
      <c r="AH23" s="1048"/>
      <c r="AI23" s="1048"/>
      <c r="AJ23" s="1057"/>
      <c r="AK23" s="1058"/>
      <c r="AL23" s="1059"/>
      <c r="AM23" s="1059"/>
      <c r="AN23" s="1059"/>
      <c r="AO23" s="1059"/>
      <c r="AP23" s="1048">
        <v>5279</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388</v>
      </c>
      <c r="C28" s="1035"/>
      <c r="D28" s="1035"/>
      <c r="E28" s="1035"/>
      <c r="F28" s="1035"/>
      <c r="G28" s="1035"/>
      <c r="H28" s="1035"/>
      <c r="I28" s="1035"/>
      <c r="J28" s="1035"/>
      <c r="K28" s="1035"/>
      <c r="L28" s="1035"/>
      <c r="M28" s="1035"/>
      <c r="N28" s="1035"/>
      <c r="O28" s="1035"/>
      <c r="P28" s="1036"/>
      <c r="Q28" s="1037">
        <v>85</v>
      </c>
      <c r="R28" s="1038"/>
      <c r="S28" s="1038"/>
      <c r="T28" s="1038"/>
      <c r="U28" s="1038"/>
      <c r="V28" s="1038">
        <v>84</v>
      </c>
      <c r="W28" s="1038"/>
      <c r="X28" s="1038"/>
      <c r="Y28" s="1038"/>
      <c r="Z28" s="1038"/>
      <c r="AA28" s="1038">
        <v>1</v>
      </c>
      <c r="AB28" s="1038"/>
      <c r="AC28" s="1038"/>
      <c r="AD28" s="1038"/>
      <c r="AE28" s="1039"/>
      <c r="AF28" s="1040">
        <v>1</v>
      </c>
      <c r="AG28" s="1038"/>
      <c r="AH28" s="1038"/>
      <c r="AI28" s="1038"/>
      <c r="AJ28" s="1041"/>
      <c r="AK28" s="1029" t="s">
        <v>548</v>
      </c>
      <c r="AL28" s="1030"/>
      <c r="AM28" s="1030"/>
      <c r="AN28" s="1030"/>
      <c r="AO28" s="1030"/>
      <c r="AP28" s="1030" t="s">
        <v>548</v>
      </c>
      <c r="AQ28" s="1030"/>
      <c r="AR28" s="1030"/>
      <c r="AS28" s="1030"/>
      <c r="AT28" s="1030"/>
      <c r="AU28" s="1030" t="s">
        <v>548</v>
      </c>
      <c r="AV28" s="1030"/>
      <c r="AW28" s="1030"/>
      <c r="AX28" s="1030"/>
      <c r="AY28" s="1030"/>
      <c r="AZ28" s="1031" t="s">
        <v>548</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389</v>
      </c>
      <c r="C29" s="1018"/>
      <c r="D29" s="1018"/>
      <c r="E29" s="1018"/>
      <c r="F29" s="1018"/>
      <c r="G29" s="1018"/>
      <c r="H29" s="1018"/>
      <c r="I29" s="1018"/>
      <c r="J29" s="1018"/>
      <c r="K29" s="1018"/>
      <c r="L29" s="1018"/>
      <c r="M29" s="1018"/>
      <c r="N29" s="1018"/>
      <c r="O29" s="1018"/>
      <c r="P29" s="1019"/>
      <c r="Q29" s="1025">
        <v>1106</v>
      </c>
      <c r="R29" s="1026"/>
      <c r="S29" s="1026"/>
      <c r="T29" s="1026"/>
      <c r="U29" s="1026"/>
      <c r="V29" s="1026">
        <v>1061</v>
      </c>
      <c r="W29" s="1026"/>
      <c r="X29" s="1026"/>
      <c r="Y29" s="1026"/>
      <c r="Z29" s="1026"/>
      <c r="AA29" s="1026">
        <v>45</v>
      </c>
      <c r="AB29" s="1026"/>
      <c r="AC29" s="1026"/>
      <c r="AD29" s="1026"/>
      <c r="AE29" s="1027"/>
      <c r="AF29" s="1022">
        <v>45</v>
      </c>
      <c r="AG29" s="1023"/>
      <c r="AH29" s="1023"/>
      <c r="AI29" s="1023"/>
      <c r="AJ29" s="1024"/>
      <c r="AK29" s="967" t="s">
        <v>548</v>
      </c>
      <c r="AL29" s="958"/>
      <c r="AM29" s="958"/>
      <c r="AN29" s="958"/>
      <c r="AO29" s="958"/>
      <c r="AP29" s="958" t="s">
        <v>548</v>
      </c>
      <c r="AQ29" s="958"/>
      <c r="AR29" s="958"/>
      <c r="AS29" s="958"/>
      <c r="AT29" s="958"/>
      <c r="AU29" s="958" t="s">
        <v>548</v>
      </c>
      <c r="AV29" s="958"/>
      <c r="AW29" s="958"/>
      <c r="AX29" s="958"/>
      <c r="AY29" s="958"/>
      <c r="AZ29" s="1028" t="s">
        <v>548</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390</v>
      </c>
      <c r="C30" s="1018"/>
      <c r="D30" s="1018"/>
      <c r="E30" s="1018"/>
      <c r="F30" s="1018"/>
      <c r="G30" s="1018"/>
      <c r="H30" s="1018"/>
      <c r="I30" s="1018"/>
      <c r="J30" s="1018"/>
      <c r="K30" s="1018"/>
      <c r="L30" s="1018"/>
      <c r="M30" s="1018"/>
      <c r="N30" s="1018"/>
      <c r="O30" s="1018"/>
      <c r="P30" s="1019"/>
      <c r="Q30" s="1025">
        <v>115</v>
      </c>
      <c r="R30" s="1026"/>
      <c r="S30" s="1026"/>
      <c r="T30" s="1026"/>
      <c r="U30" s="1026"/>
      <c r="V30" s="1026">
        <v>115</v>
      </c>
      <c r="W30" s="1026"/>
      <c r="X30" s="1026"/>
      <c r="Y30" s="1026"/>
      <c r="Z30" s="1026"/>
      <c r="AA30" s="1026">
        <v>0</v>
      </c>
      <c r="AB30" s="1026"/>
      <c r="AC30" s="1026"/>
      <c r="AD30" s="1026"/>
      <c r="AE30" s="1027"/>
      <c r="AF30" s="1022">
        <v>0</v>
      </c>
      <c r="AG30" s="1023"/>
      <c r="AH30" s="1023"/>
      <c r="AI30" s="1023"/>
      <c r="AJ30" s="1024"/>
      <c r="AK30" s="967" t="s">
        <v>548</v>
      </c>
      <c r="AL30" s="958"/>
      <c r="AM30" s="958"/>
      <c r="AN30" s="958"/>
      <c r="AO30" s="958"/>
      <c r="AP30" s="958" t="s">
        <v>548</v>
      </c>
      <c r="AQ30" s="958"/>
      <c r="AR30" s="958"/>
      <c r="AS30" s="958"/>
      <c r="AT30" s="958"/>
      <c r="AU30" s="958" t="s">
        <v>548</v>
      </c>
      <c r="AV30" s="958"/>
      <c r="AW30" s="958"/>
      <c r="AX30" s="958"/>
      <c r="AY30" s="958"/>
      <c r="AZ30" s="1028" t="s">
        <v>548</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391</v>
      </c>
      <c r="C31" s="1018"/>
      <c r="D31" s="1018"/>
      <c r="E31" s="1018"/>
      <c r="F31" s="1018"/>
      <c r="G31" s="1018"/>
      <c r="H31" s="1018"/>
      <c r="I31" s="1018"/>
      <c r="J31" s="1018"/>
      <c r="K31" s="1018"/>
      <c r="L31" s="1018"/>
      <c r="M31" s="1018"/>
      <c r="N31" s="1018"/>
      <c r="O31" s="1018"/>
      <c r="P31" s="1019"/>
      <c r="Q31" s="1025">
        <v>296</v>
      </c>
      <c r="R31" s="1026"/>
      <c r="S31" s="1026"/>
      <c r="T31" s="1026"/>
      <c r="U31" s="1026"/>
      <c r="V31" s="1026">
        <v>298</v>
      </c>
      <c r="W31" s="1026"/>
      <c r="X31" s="1026"/>
      <c r="Y31" s="1026"/>
      <c r="Z31" s="1026"/>
      <c r="AA31" s="1026">
        <v>-2</v>
      </c>
      <c r="AB31" s="1026"/>
      <c r="AC31" s="1026"/>
      <c r="AD31" s="1026"/>
      <c r="AE31" s="1027"/>
      <c r="AF31" s="1022">
        <v>211</v>
      </c>
      <c r="AG31" s="1023"/>
      <c r="AH31" s="1023"/>
      <c r="AI31" s="1023"/>
      <c r="AJ31" s="1024"/>
      <c r="AK31" s="967">
        <v>143</v>
      </c>
      <c r="AL31" s="958"/>
      <c r="AM31" s="958"/>
      <c r="AN31" s="958"/>
      <c r="AO31" s="958"/>
      <c r="AP31" s="958">
        <v>665</v>
      </c>
      <c r="AQ31" s="958"/>
      <c r="AR31" s="958"/>
      <c r="AS31" s="958"/>
      <c r="AT31" s="958"/>
      <c r="AU31" s="958">
        <v>638</v>
      </c>
      <c r="AV31" s="958"/>
      <c r="AW31" s="958"/>
      <c r="AX31" s="958"/>
      <c r="AY31" s="958"/>
      <c r="AZ31" s="1028" t="s">
        <v>548</v>
      </c>
      <c r="BA31" s="1028"/>
      <c r="BB31" s="1028"/>
      <c r="BC31" s="1028"/>
      <c r="BD31" s="1028"/>
      <c r="BE31" s="959" t="s">
        <v>392</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393</v>
      </c>
      <c r="C32" s="1018"/>
      <c r="D32" s="1018"/>
      <c r="E32" s="1018"/>
      <c r="F32" s="1018"/>
      <c r="G32" s="1018"/>
      <c r="H32" s="1018"/>
      <c r="I32" s="1018"/>
      <c r="J32" s="1018"/>
      <c r="K32" s="1018"/>
      <c r="L32" s="1018"/>
      <c r="M32" s="1018"/>
      <c r="N32" s="1018"/>
      <c r="O32" s="1018"/>
      <c r="P32" s="1019"/>
      <c r="Q32" s="1025">
        <v>1117</v>
      </c>
      <c r="R32" s="1026"/>
      <c r="S32" s="1026"/>
      <c r="T32" s="1026"/>
      <c r="U32" s="1026"/>
      <c r="V32" s="1026">
        <v>1115</v>
      </c>
      <c r="W32" s="1026"/>
      <c r="X32" s="1026"/>
      <c r="Y32" s="1026"/>
      <c r="Z32" s="1026"/>
      <c r="AA32" s="1026">
        <v>1</v>
      </c>
      <c r="AB32" s="1026"/>
      <c r="AC32" s="1026"/>
      <c r="AD32" s="1026"/>
      <c r="AE32" s="1027"/>
      <c r="AF32" s="1022">
        <v>222</v>
      </c>
      <c r="AG32" s="1023"/>
      <c r="AH32" s="1023"/>
      <c r="AI32" s="1023"/>
      <c r="AJ32" s="1024"/>
      <c r="AK32" s="967">
        <v>350</v>
      </c>
      <c r="AL32" s="958"/>
      <c r="AM32" s="958"/>
      <c r="AN32" s="958"/>
      <c r="AO32" s="958"/>
      <c r="AP32" s="958">
        <v>508</v>
      </c>
      <c r="AQ32" s="958"/>
      <c r="AR32" s="958"/>
      <c r="AS32" s="958"/>
      <c r="AT32" s="958"/>
      <c r="AU32" s="958">
        <v>331</v>
      </c>
      <c r="AV32" s="958"/>
      <c r="AW32" s="958"/>
      <c r="AX32" s="958"/>
      <c r="AY32" s="958"/>
      <c r="AZ32" s="1028" t="s">
        <v>548</v>
      </c>
      <c r="BA32" s="1028"/>
      <c r="BB32" s="1028"/>
      <c r="BC32" s="1028"/>
      <c r="BD32" s="1028"/>
      <c r="BE32" s="959" t="s">
        <v>392</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t="s">
        <v>394</v>
      </c>
      <c r="C33" s="1018"/>
      <c r="D33" s="1018"/>
      <c r="E33" s="1018"/>
      <c r="F33" s="1018"/>
      <c r="G33" s="1018"/>
      <c r="H33" s="1018"/>
      <c r="I33" s="1018"/>
      <c r="J33" s="1018"/>
      <c r="K33" s="1018"/>
      <c r="L33" s="1018"/>
      <c r="M33" s="1018"/>
      <c r="N33" s="1018"/>
      <c r="O33" s="1018"/>
      <c r="P33" s="1019"/>
      <c r="Q33" s="1025">
        <v>124</v>
      </c>
      <c r="R33" s="1026"/>
      <c r="S33" s="1026"/>
      <c r="T33" s="1026"/>
      <c r="U33" s="1026"/>
      <c r="V33" s="1026">
        <v>121</v>
      </c>
      <c r="W33" s="1026"/>
      <c r="X33" s="1026"/>
      <c r="Y33" s="1026"/>
      <c r="Z33" s="1026"/>
      <c r="AA33" s="1026">
        <v>3</v>
      </c>
      <c r="AB33" s="1026"/>
      <c r="AC33" s="1026"/>
      <c r="AD33" s="1026"/>
      <c r="AE33" s="1027"/>
      <c r="AF33" s="1022">
        <v>32</v>
      </c>
      <c r="AG33" s="1023"/>
      <c r="AH33" s="1023"/>
      <c r="AI33" s="1023"/>
      <c r="AJ33" s="1024"/>
      <c r="AK33" s="967">
        <v>111</v>
      </c>
      <c r="AL33" s="958"/>
      <c r="AM33" s="958"/>
      <c r="AN33" s="958"/>
      <c r="AO33" s="958"/>
      <c r="AP33" s="958">
        <v>625</v>
      </c>
      <c r="AQ33" s="958"/>
      <c r="AR33" s="958"/>
      <c r="AS33" s="958"/>
      <c r="AT33" s="958"/>
      <c r="AU33" s="958">
        <v>583</v>
      </c>
      <c r="AV33" s="958"/>
      <c r="AW33" s="958"/>
      <c r="AX33" s="958"/>
      <c r="AY33" s="958"/>
      <c r="AZ33" s="1028" t="s">
        <v>548</v>
      </c>
      <c r="BA33" s="1028"/>
      <c r="BB33" s="1028"/>
      <c r="BC33" s="1028"/>
      <c r="BD33" s="1028"/>
      <c r="BE33" s="959" t="s">
        <v>392</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t="s">
        <v>395</v>
      </c>
      <c r="C34" s="1018"/>
      <c r="D34" s="1018"/>
      <c r="E34" s="1018"/>
      <c r="F34" s="1018"/>
      <c r="G34" s="1018"/>
      <c r="H34" s="1018"/>
      <c r="I34" s="1018"/>
      <c r="J34" s="1018"/>
      <c r="K34" s="1018"/>
      <c r="L34" s="1018"/>
      <c r="M34" s="1018"/>
      <c r="N34" s="1018"/>
      <c r="O34" s="1018"/>
      <c r="P34" s="1019"/>
      <c r="Q34" s="1025">
        <v>65</v>
      </c>
      <c r="R34" s="1026"/>
      <c r="S34" s="1026"/>
      <c r="T34" s="1026"/>
      <c r="U34" s="1026"/>
      <c r="V34" s="1026">
        <v>63</v>
      </c>
      <c r="W34" s="1026"/>
      <c r="X34" s="1026"/>
      <c r="Y34" s="1026"/>
      <c r="Z34" s="1026"/>
      <c r="AA34" s="1026">
        <v>1</v>
      </c>
      <c r="AB34" s="1026"/>
      <c r="AC34" s="1026"/>
      <c r="AD34" s="1026"/>
      <c r="AE34" s="1027"/>
      <c r="AF34" s="1022">
        <v>1</v>
      </c>
      <c r="AG34" s="1023"/>
      <c r="AH34" s="1023"/>
      <c r="AI34" s="1023"/>
      <c r="AJ34" s="1024"/>
      <c r="AK34" s="967">
        <v>52</v>
      </c>
      <c r="AL34" s="958"/>
      <c r="AM34" s="958"/>
      <c r="AN34" s="958"/>
      <c r="AO34" s="958"/>
      <c r="AP34" s="958" t="s">
        <v>548</v>
      </c>
      <c r="AQ34" s="958"/>
      <c r="AR34" s="958"/>
      <c r="AS34" s="958"/>
      <c r="AT34" s="958"/>
      <c r="AU34" s="958" t="s">
        <v>548</v>
      </c>
      <c r="AV34" s="958"/>
      <c r="AW34" s="958"/>
      <c r="AX34" s="958"/>
      <c r="AY34" s="958"/>
      <c r="AZ34" s="1028" t="s">
        <v>548</v>
      </c>
      <c r="BA34" s="1028"/>
      <c r="BB34" s="1028"/>
      <c r="BC34" s="1028"/>
      <c r="BD34" s="1028"/>
      <c r="BE34" s="959" t="s">
        <v>396</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376</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512</v>
      </c>
      <c r="AG63" s="946"/>
      <c r="AH63" s="946"/>
      <c r="AI63" s="946"/>
      <c r="AJ63" s="1009"/>
      <c r="AK63" s="1010"/>
      <c r="AL63" s="950"/>
      <c r="AM63" s="950"/>
      <c r="AN63" s="950"/>
      <c r="AO63" s="950"/>
      <c r="AP63" s="946">
        <v>1798</v>
      </c>
      <c r="AQ63" s="946"/>
      <c r="AR63" s="946"/>
      <c r="AS63" s="946"/>
      <c r="AT63" s="946"/>
      <c r="AU63" s="946">
        <v>1552</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400</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401</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549</v>
      </c>
      <c r="C68" s="973"/>
      <c r="D68" s="973"/>
      <c r="E68" s="973"/>
      <c r="F68" s="973"/>
      <c r="G68" s="973"/>
      <c r="H68" s="973"/>
      <c r="I68" s="973"/>
      <c r="J68" s="973"/>
      <c r="K68" s="973"/>
      <c r="L68" s="973"/>
      <c r="M68" s="973"/>
      <c r="N68" s="973"/>
      <c r="O68" s="973"/>
      <c r="P68" s="974"/>
      <c r="Q68" s="975">
        <v>1046</v>
      </c>
      <c r="R68" s="969"/>
      <c r="S68" s="969"/>
      <c r="T68" s="969"/>
      <c r="U68" s="969"/>
      <c r="V68" s="969">
        <v>1043</v>
      </c>
      <c r="W68" s="969"/>
      <c r="X68" s="969"/>
      <c r="Y68" s="969"/>
      <c r="Z68" s="969"/>
      <c r="AA68" s="969">
        <v>3</v>
      </c>
      <c r="AB68" s="969"/>
      <c r="AC68" s="969"/>
      <c r="AD68" s="969"/>
      <c r="AE68" s="969"/>
      <c r="AF68" s="969">
        <v>3</v>
      </c>
      <c r="AG68" s="969"/>
      <c r="AH68" s="969"/>
      <c r="AI68" s="969"/>
      <c r="AJ68" s="969"/>
      <c r="AK68" s="969" t="s">
        <v>548</v>
      </c>
      <c r="AL68" s="969"/>
      <c r="AM68" s="969"/>
      <c r="AN68" s="969"/>
      <c r="AO68" s="969"/>
      <c r="AP68" s="969" t="s">
        <v>548</v>
      </c>
      <c r="AQ68" s="969"/>
      <c r="AR68" s="969"/>
      <c r="AS68" s="969"/>
      <c r="AT68" s="969"/>
      <c r="AU68" s="969" t="s">
        <v>548</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550</v>
      </c>
      <c r="C69" s="962"/>
      <c r="D69" s="962"/>
      <c r="E69" s="962"/>
      <c r="F69" s="962"/>
      <c r="G69" s="962"/>
      <c r="H69" s="962"/>
      <c r="I69" s="962"/>
      <c r="J69" s="962"/>
      <c r="K69" s="962"/>
      <c r="L69" s="962"/>
      <c r="M69" s="962"/>
      <c r="N69" s="962"/>
      <c r="O69" s="962"/>
      <c r="P69" s="963"/>
      <c r="Q69" s="964">
        <v>127</v>
      </c>
      <c r="R69" s="958"/>
      <c r="S69" s="958"/>
      <c r="T69" s="958"/>
      <c r="U69" s="958"/>
      <c r="V69" s="958">
        <v>112</v>
      </c>
      <c r="W69" s="958"/>
      <c r="X69" s="958"/>
      <c r="Y69" s="958"/>
      <c r="Z69" s="958"/>
      <c r="AA69" s="958">
        <v>15</v>
      </c>
      <c r="AB69" s="958"/>
      <c r="AC69" s="958"/>
      <c r="AD69" s="958"/>
      <c r="AE69" s="958"/>
      <c r="AF69" s="958">
        <v>15</v>
      </c>
      <c r="AG69" s="958"/>
      <c r="AH69" s="958"/>
      <c r="AI69" s="958"/>
      <c r="AJ69" s="958"/>
      <c r="AK69" s="958">
        <v>48</v>
      </c>
      <c r="AL69" s="958"/>
      <c r="AM69" s="958"/>
      <c r="AN69" s="958"/>
      <c r="AO69" s="958"/>
      <c r="AP69" s="958" t="s">
        <v>548</v>
      </c>
      <c r="AQ69" s="958"/>
      <c r="AR69" s="958"/>
      <c r="AS69" s="958"/>
      <c r="AT69" s="958"/>
      <c r="AU69" s="958" t="s">
        <v>548</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551</v>
      </c>
      <c r="C70" s="962"/>
      <c r="D70" s="962"/>
      <c r="E70" s="962"/>
      <c r="F70" s="962"/>
      <c r="G70" s="962"/>
      <c r="H70" s="962"/>
      <c r="I70" s="962"/>
      <c r="J70" s="962"/>
      <c r="K70" s="962"/>
      <c r="L70" s="962"/>
      <c r="M70" s="962"/>
      <c r="N70" s="962"/>
      <c r="O70" s="962"/>
      <c r="P70" s="963"/>
      <c r="Q70" s="964">
        <v>6413</v>
      </c>
      <c r="R70" s="958"/>
      <c r="S70" s="958"/>
      <c r="T70" s="958"/>
      <c r="U70" s="958"/>
      <c r="V70" s="958">
        <v>6154</v>
      </c>
      <c r="W70" s="958"/>
      <c r="X70" s="958"/>
      <c r="Y70" s="958"/>
      <c r="Z70" s="958"/>
      <c r="AA70" s="958">
        <v>259</v>
      </c>
      <c r="AB70" s="958"/>
      <c r="AC70" s="958"/>
      <c r="AD70" s="958"/>
      <c r="AE70" s="958"/>
      <c r="AF70" s="958">
        <v>259</v>
      </c>
      <c r="AG70" s="958"/>
      <c r="AH70" s="958"/>
      <c r="AI70" s="958"/>
      <c r="AJ70" s="958"/>
      <c r="AK70" s="958" t="s">
        <v>548</v>
      </c>
      <c r="AL70" s="958"/>
      <c r="AM70" s="958"/>
      <c r="AN70" s="958"/>
      <c r="AO70" s="958"/>
      <c r="AP70" s="958" t="s">
        <v>548</v>
      </c>
      <c r="AQ70" s="958"/>
      <c r="AR70" s="958"/>
      <c r="AS70" s="958"/>
      <c r="AT70" s="958"/>
      <c r="AU70" s="958" t="s">
        <v>548</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552</v>
      </c>
      <c r="C71" s="962"/>
      <c r="D71" s="962"/>
      <c r="E71" s="962"/>
      <c r="F71" s="962"/>
      <c r="G71" s="962"/>
      <c r="H71" s="962"/>
      <c r="I71" s="962"/>
      <c r="J71" s="962"/>
      <c r="K71" s="962"/>
      <c r="L71" s="962"/>
      <c r="M71" s="962"/>
      <c r="N71" s="962"/>
      <c r="O71" s="962"/>
      <c r="P71" s="963"/>
      <c r="Q71" s="964">
        <v>30</v>
      </c>
      <c r="R71" s="958"/>
      <c r="S71" s="958"/>
      <c r="T71" s="958"/>
      <c r="U71" s="958"/>
      <c r="V71" s="958">
        <v>25</v>
      </c>
      <c r="W71" s="958"/>
      <c r="X71" s="958"/>
      <c r="Y71" s="958"/>
      <c r="Z71" s="958"/>
      <c r="AA71" s="958">
        <v>4</v>
      </c>
      <c r="AB71" s="958"/>
      <c r="AC71" s="958"/>
      <c r="AD71" s="958"/>
      <c r="AE71" s="958"/>
      <c r="AF71" s="958">
        <v>4</v>
      </c>
      <c r="AG71" s="958"/>
      <c r="AH71" s="958"/>
      <c r="AI71" s="958"/>
      <c r="AJ71" s="958"/>
      <c r="AK71" s="958">
        <v>8</v>
      </c>
      <c r="AL71" s="958"/>
      <c r="AM71" s="958"/>
      <c r="AN71" s="958"/>
      <c r="AO71" s="958"/>
      <c r="AP71" s="958" t="s">
        <v>548</v>
      </c>
      <c r="AQ71" s="958"/>
      <c r="AR71" s="958"/>
      <c r="AS71" s="958"/>
      <c r="AT71" s="958"/>
      <c r="AU71" s="958" t="s">
        <v>548</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553</v>
      </c>
      <c r="C72" s="962"/>
      <c r="D72" s="962"/>
      <c r="E72" s="962"/>
      <c r="F72" s="962"/>
      <c r="G72" s="962"/>
      <c r="H72" s="962"/>
      <c r="I72" s="962"/>
      <c r="J72" s="962"/>
      <c r="K72" s="962"/>
      <c r="L72" s="962"/>
      <c r="M72" s="962"/>
      <c r="N72" s="962"/>
      <c r="O72" s="962"/>
      <c r="P72" s="963"/>
      <c r="Q72" s="964">
        <v>4538</v>
      </c>
      <c r="R72" s="958"/>
      <c r="S72" s="958"/>
      <c r="T72" s="958"/>
      <c r="U72" s="958"/>
      <c r="V72" s="958">
        <v>4385</v>
      </c>
      <c r="W72" s="958"/>
      <c r="X72" s="958"/>
      <c r="Y72" s="958"/>
      <c r="Z72" s="958"/>
      <c r="AA72" s="958">
        <v>153</v>
      </c>
      <c r="AB72" s="958"/>
      <c r="AC72" s="958"/>
      <c r="AD72" s="958"/>
      <c r="AE72" s="958"/>
      <c r="AF72" s="958">
        <v>153</v>
      </c>
      <c r="AG72" s="958"/>
      <c r="AH72" s="958"/>
      <c r="AI72" s="958"/>
      <c r="AJ72" s="958"/>
      <c r="AK72" s="958">
        <v>257</v>
      </c>
      <c r="AL72" s="958"/>
      <c r="AM72" s="958"/>
      <c r="AN72" s="958"/>
      <c r="AO72" s="958"/>
      <c r="AP72" s="958">
        <v>1192</v>
      </c>
      <c r="AQ72" s="958"/>
      <c r="AR72" s="958"/>
      <c r="AS72" s="958"/>
      <c r="AT72" s="958"/>
      <c r="AU72" s="958">
        <v>11</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554</v>
      </c>
      <c r="C73" s="962"/>
      <c r="D73" s="962"/>
      <c r="E73" s="962"/>
      <c r="F73" s="962"/>
      <c r="G73" s="962"/>
      <c r="H73" s="962"/>
      <c r="I73" s="962"/>
      <c r="J73" s="962"/>
      <c r="K73" s="962"/>
      <c r="L73" s="962"/>
      <c r="M73" s="962"/>
      <c r="N73" s="962"/>
      <c r="O73" s="962"/>
      <c r="P73" s="963"/>
      <c r="Q73" s="964">
        <v>184</v>
      </c>
      <c r="R73" s="958"/>
      <c r="S73" s="958"/>
      <c r="T73" s="958"/>
      <c r="U73" s="958"/>
      <c r="V73" s="958">
        <v>168</v>
      </c>
      <c r="W73" s="958"/>
      <c r="X73" s="958"/>
      <c r="Y73" s="958"/>
      <c r="Z73" s="958"/>
      <c r="AA73" s="958">
        <v>16</v>
      </c>
      <c r="AB73" s="958"/>
      <c r="AC73" s="958"/>
      <c r="AD73" s="958"/>
      <c r="AE73" s="958"/>
      <c r="AF73" s="958">
        <v>16</v>
      </c>
      <c r="AG73" s="958"/>
      <c r="AH73" s="958"/>
      <c r="AI73" s="958"/>
      <c r="AJ73" s="958"/>
      <c r="AK73" s="958">
        <v>23</v>
      </c>
      <c r="AL73" s="958"/>
      <c r="AM73" s="958"/>
      <c r="AN73" s="958"/>
      <c r="AO73" s="958"/>
      <c r="AP73" s="958" t="s">
        <v>548</v>
      </c>
      <c r="AQ73" s="958"/>
      <c r="AR73" s="958"/>
      <c r="AS73" s="958"/>
      <c r="AT73" s="958"/>
      <c r="AU73" s="958" t="s">
        <v>548</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555</v>
      </c>
      <c r="C74" s="962"/>
      <c r="D74" s="962"/>
      <c r="E74" s="962"/>
      <c r="F74" s="962"/>
      <c r="G74" s="962"/>
      <c r="H74" s="962"/>
      <c r="I74" s="962"/>
      <c r="J74" s="962"/>
      <c r="K74" s="962"/>
      <c r="L74" s="962"/>
      <c r="M74" s="962"/>
      <c r="N74" s="962"/>
      <c r="O74" s="962"/>
      <c r="P74" s="963"/>
      <c r="Q74" s="964">
        <v>2539</v>
      </c>
      <c r="R74" s="958"/>
      <c r="S74" s="958"/>
      <c r="T74" s="958"/>
      <c r="U74" s="958"/>
      <c r="V74" s="958">
        <v>2376</v>
      </c>
      <c r="W74" s="958"/>
      <c r="X74" s="958"/>
      <c r="Y74" s="958"/>
      <c r="Z74" s="958"/>
      <c r="AA74" s="958">
        <v>163</v>
      </c>
      <c r="AB74" s="958"/>
      <c r="AC74" s="958"/>
      <c r="AD74" s="958"/>
      <c r="AE74" s="958"/>
      <c r="AF74" s="958">
        <v>163</v>
      </c>
      <c r="AG74" s="958"/>
      <c r="AH74" s="958"/>
      <c r="AI74" s="958"/>
      <c r="AJ74" s="958"/>
      <c r="AK74" s="958">
        <v>175</v>
      </c>
      <c r="AL74" s="958"/>
      <c r="AM74" s="958"/>
      <c r="AN74" s="958"/>
      <c r="AO74" s="958"/>
      <c r="AP74" s="958" t="s">
        <v>548</v>
      </c>
      <c r="AQ74" s="958"/>
      <c r="AR74" s="958"/>
      <c r="AS74" s="958"/>
      <c r="AT74" s="958"/>
      <c r="AU74" s="958" t="s">
        <v>548</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556</v>
      </c>
      <c r="C75" s="962"/>
      <c r="D75" s="962"/>
      <c r="E75" s="962"/>
      <c r="F75" s="962"/>
      <c r="G75" s="962"/>
      <c r="H75" s="962"/>
      <c r="I75" s="962"/>
      <c r="J75" s="962"/>
      <c r="K75" s="962"/>
      <c r="L75" s="962"/>
      <c r="M75" s="962"/>
      <c r="N75" s="962"/>
      <c r="O75" s="962"/>
      <c r="P75" s="963"/>
      <c r="Q75" s="965">
        <v>335</v>
      </c>
      <c r="R75" s="966"/>
      <c r="S75" s="966"/>
      <c r="T75" s="966"/>
      <c r="U75" s="967"/>
      <c r="V75" s="968">
        <v>181</v>
      </c>
      <c r="W75" s="966"/>
      <c r="X75" s="966"/>
      <c r="Y75" s="966"/>
      <c r="Z75" s="967"/>
      <c r="AA75" s="968">
        <v>154</v>
      </c>
      <c r="AB75" s="966"/>
      <c r="AC75" s="966"/>
      <c r="AD75" s="966"/>
      <c r="AE75" s="967"/>
      <c r="AF75" s="968">
        <v>154</v>
      </c>
      <c r="AG75" s="966"/>
      <c r="AH75" s="966"/>
      <c r="AI75" s="966"/>
      <c r="AJ75" s="967"/>
      <c r="AK75" s="968">
        <v>162</v>
      </c>
      <c r="AL75" s="966"/>
      <c r="AM75" s="966"/>
      <c r="AN75" s="966"/>
      <c r="AO75" s="967"/>
      <c r="AP75" s="968" t="s">
        <v>548</v>
      </c>
      <c r="AQ75" s="966"/>
      <c r="AR75" s="966"/>
      <c r="AS75" s="966"/>
      <c r="AT75" s="967"/>
      <c r="AU75" s="968" t="s">
        <v>548</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t="s">
        <v>557</v>
      </c>
      <c r="C76" s="962"/>
      <c r="D76" s="962"/>
      <c r="E76" s="962"/>
      <c r="F76" s="962"/>
      <c r="G76" s="962"/>
      <c r="H76" s="962"/>
      <c r="I76" s="962"/>
      <c r="J76" s="962"/>
      <c r="K76" s="962"/>
      <c r="L76" s="962"/>
      <c r="M76" s="962"/>
      <c r="N76" s="962"/>
      <c r="O76" s="962"/>
      <c r="P76" s="963"/>
      <c r="Q76" s="965">
        <v>166278</v>
      </c>
      <c r="R76" s="966"/>
      <c r="S76" s="966"/>
      <c r="T76" s="966"/>
      <c r="U76" s="967"/>
      <c r="V76" s="968">
        <v>162373</v>
      </c>
      <c r="W76" s="966"/>
      <c r="X76" s="966"/>
      <c r="Y76" s="966"/>
      <c r="Z76" s="967"/>
      <c r="AA76" s="968">
        <v>3905</v>
      </c>
      <c r="AB76" s="966"/>
      <c r="AC76" s="966"/>
      <c r="AD76" s="966"/>
      <c r="AE76" s="967"/>
      <c r="AF76" s="968">
        <v>3905</v>
      </c>
      <c r="AG76" s="966"/>
      <c r="AH76" s="966"/>
      <c r="AI76" s="966"/>
      <c r="AJ76" s="967"/>
      <c r="AK76" s="968">
        <v>1502</v>
      </c>
      <c r="AL76" s="966"/>
      <c r="AM76" s="966"/>
      <c r="AN76" s="966"/>
      <c r="AO76" s="967"/>
      <c r="AP76" s="968" t="s">
        <v>548</v>
      </c>
      <c r="AQ76" s="966"/>
      <c r="AR76" s="966"/>
      <c r="AS76" s="966"/>
      <c r="AT76" s="967"/>
      <c r="AU76" s="968" t="s">
        <v>548</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376</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4672</v>
      </c>
      <c r="AG88" s="946"/>
      <c r="AH88" s="946"/>
      <c r="AI88" s="946"/>
      <c r="AJ88" s="946"/>
      <c r="AK88" s="950"/>
      <c r="AL88" s="950"/>
      <c r="AM88" s="950"/>
      <c r="AN88" s="950"/>
      <c r="AO88" s="950"/>
      <c r="AP88" s="946">
        <v>1192</v>
      </c>
      <c r="AQ88" s="946"/>
      <c r="AR88" s="946"/>
      <c r="AS88" s="946"/>
      <c r="AT88" s="946"/>
      <c r="AU88" s="946">
        <v>11</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294</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294</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294</v>
      </c>
      <c r="DR109" s="883"/>
      <c r="DS109" s="883"/>
      <c r="DT109" s="883"/>
      <c r="DU109" s="884"/>
      <c r="DV109" s="885" t="s">
        <v>413</v>
      </c>
      <c r="DW109" s="883"/>
      <c r="DX109" s="883"/>
      <c r="DY109" s="883"/>
      <c r="DZ109" s="916"/>
    </row>
    <row r="110" spans="1:131" s="212" customFormat="1" ht="26.25" customHeight="1" x14ac:dyDescent="0.15">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399464</v>
      </c>
      <c r="AB110" s="876"/>
      <c r="AC110" s="876"/>
      <c r="AD110" s="876"/>
      <c r="AE110" s="877"/>
      <c r="AF110" s="878">
        <v>448181</v>
      </c>
      <c r="AG110" s="876"/>
      <c r="AH110" s="876"/>
      <c r="AI110" s="876"/>
      <c r="AJ110" s="877"/>
      <c r="AK110" s="878">
        <v>459917</v>
      </c>
      <c r="AL110" s="876"/>
      <c r="AM110" s="876"/>
      <c r="AN110" s="876"/>
      <c r="AO110" s="877"/>
      <c r="AP110" s="879">
        <v>13.2</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4588188</v>
      </c>
      <c r="BR110" s="829"/>
      <c r="BS110" s="829"/>
      <c r="BT110" s="829"/>
      <c r="BU110" s="829"/>
      <c r="BV110" s="829">
        <v>5068618</v>
      </c>
      <c r="BW110" s="829"/>
      <c r="BX110" s="829"/>
      <c r="BY110" s="829"/>
      <c r="BZ110" s="829"/>
      <c r="CA110" s="829">
        <v>5279474</v>
      </c>
      <c r="CB110" s="829"/>
      <c r="CC110" s="829"/>
      <c r="CD110" s="829"/>
      <c r="CE110" s="829"/>
      <c r="CF110" s="853">
        <v>151.9</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v>50833</v>
      </c>
      <c r="BR111" s="804"/>
      <c r="BS111" s="804"/>
      <c r="BT111" s="804"/>
      <c r="BU111" s="804"/>
      <c r="BV111" s="804">
        <v>46971</v>
      </c>
      <c r="BW111" s="804"/>
      <c r="BX111" s="804"/>
      <c r="BY111" s="804"/>
      <c r="BZ111" s="804"/>
      <c r="CA111" s="804">
        <v>43121</v>
      </c>
      <c r="CB111" s="804"/>
      <c r="CC111" s="804"/>
      <c r="CD111" s="804"/>
      <c r="CE111" s="804"/>
      <c r="CF111" s="862">
        <v>1.2</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1775221</v>
      </c>
      <c r="BR112" s="804"/>
      <c r="BS112" s="804"/>
      <c r="BT112" s="804"/>
      <c r="BU112" s="804"/>
      <c r="BV112" s="804">
        <v>1683004</v>
      </c>
      <c r="BW112" s="804"/>
      <c r="BX112" s="804"/>
      <c r="BY112" s="804"/>
      <c r="BZ112" s="804"/>
      <c r="CA112" s="804">
        <v>1552467</v>
      </c>
      <c r="CB112" s="804"/>
      <c r="CC112" s="804"/>
      <c r="CD112" s="804"/>
      <c r="CE112" s="804"/>
      <c r="CF112" s="862">
        <v>44.7</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233826</v>
      </c>
      <c r="AB113" s="906"/>
      <c r="AC113" s="906"/>
      <c r="AD113" s="906"/>
      <c r="AE113" s="907"/>
      <c r="AF113" s="908">
        <v>224272</v>
      </c>
      <c r="AG113" s="906"/>
      <c r="AH113" s="906"/>
      <c r="AI113" s="906"/>
      <c r="AJ113" s="907"/>
      <c r="AK113" s="908">
        <v>230832</v>
      </c>
      <c r="AL113" s="906"/>
      <c r="AM113" s="906"/>
      <c r="AN113" s="906"/>
      <c r="AO113" s="907"/>
      <c r="AP113" s="909">
        <v>6.6</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2156</v>
      </c>
      <c r="BR113" s="804"/>
      <c r="BS113" s="804"/>
      <c r="BT113" s="804"/>
      <c r="BU113" s="804"/>
      <c r="BV113" s="804" t="s">
        <v>122</v>
      </c>
      <c r="BW113" s="804"/>
      <c r="BX113" s="804"/>
      <c r="BY113" s="804"/>
      <c r="BZ113" s="804"/>
      <c r="CA113" s="804">
        <v>10546</v>
      </c>
      <c r="CB113" s="804"/>
      <c r="CC113" s="804"/>
      <c r="CD113" s="804"/>
      <c r="CE113" s="804"/>
      <c r="CF113" s="862">
        <v>0.3</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10848</v>
      </c>
      <c r="AB114" s="767"/>
      <c r="AC114" s="767"/>
      <c r="AD114" s="767"/>
      <c r="AE114" s="768"/>
      <c r="AF114" s="769">
        <v>10838</v>
      </c>
      <c r="AG114" s="767"/>
      <c r="AH114" s="767"/>
      <c r="AI114" s="767"/>
      <c r="AJ114" s="768"/>
      <c r="AK114" s="769">
        <v>7899</v>
      </c>
      <c r="AL114" s="767"/>
      <c r="AM114" s="767"/>
      <c r="AN114" s="767"/>
      <c r="AO114" s="768"/>
      <c r="AP114" s="811">
        <v>0.2</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766781</v>
      </c>
      <c r="BR114" s="804"/>
      <c r="BS114" s="804"/>
      <c r="BT114" s="804"/>
      <c r="BU114" s="804"/>
      <c r="BV114" s="804">
        <v>728910</v>
      </c>
      <c r="BW114" s="804"/>
      <c r="BX114" s="804"/>
      <c r="BY114" s="804"/>
      <c r="BZ114" s="804"/>
      <c r="CA114" s="804">
        <v>715480</v>
      </c>
      <c r="CB114" s="804"/>
      <c r="CC114" s="804"/>
      <c r="CD114" s="804"/>
      <c r="CE114" s="804"/>
      <c r="CF114" s="862">
        <v>20.6</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3560</v>
      </c>
      <c r="AB115" s="906"/>
      <c r="AC115" s="906"/>
      <c r="AD115" s="906"/>
      <c r="AE115" s="907"/>
      <c r="AF115" s="908">
        <v>262</v>
      </c>
      <c r="AG115" s="906"/>
      <c r="AH115" s="906"/>
      <c r="AI115" s="906"/>
      <c r="AJ115" s="907"/>
      <c r="AK115" s="908">
        <v>1850</v>
      </c>
      <c r="AL115" s="906"/>
      <c r="AM115" s="906"/>
      <c r="AN115" s="906"/>
      <c r="AO115" s="907"/>
      <c r="AP115" s="909">
        <v>0.1</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50833</v>
      </c>
      <c r="DH116" s="767"/>
      <c r="DI116" s="767"/>
      <c r="DJ116" s="767"/>
      <c r="DK116" s="768"/>
      <c r="DL116" s="769">
        <v>46971</v>
      </c>
      <c r="DM116" s="767"/>
      <c r="DN116" s="767"/>
      <c r="DO116" s="767"/>
      <c r="DP116" s="768"/>
      <c r="DQ116" s="769">
        <v>43121</v>
      </c>
      <c r="DR116" s="767"/>
      <c r="DS116" s="767"/>
      <c r="DT116" s="767"/>
      <c r="DU116" s="768"/>
      <c r="DV116" s="811">
        <v>1.2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647698</v>
      </c>
      <c r="AB117" s="890"/>
      <c r="AC117" s="890"/>
      <c r="AD117" s="890"/>
      <c r="AE117" s="891"/>
      <c r="AF117" s="892">
        <v>683553</v>
      </c>
      <c r="AG117" s="890"/>
      <c r="AH117" s="890"/>
      <c r="AI117" s="890"/>
      <c r="AJ117" s="891"/>
      <c r="AK117" s="892">
        <v>700498</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294</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443</v>
      </c>
      <c r="BP119" s="865"/>
      <c r="BQ119" s="866">
        <v>7183179</v>
      </c>
      <c r="BR119" s="832"/>
      <c r="BS119" s="832"/>
      <c r="BT119" s="832"/>
      <c r="BU119" s="832"/>
      <c r="BV119" s="832">
        <v>7527503</v>
      </c>
      <c r="BW119" s="832"/>
      <c r="BX119" s="832"/>
      <c r="BY119" s="832"/>
      <c r="BZ119" s="832"/>
      <c r="CA119" s="832">
        <v>7601088</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2212867</v>
      </c>
      <c r="BR120" s="829"/>
      <c r="BS120" s="829"/>
      <c r="BT120" s="829"/>
      <c r="BU120" s="829"/>
      <c r="BV120" s="829">
        <v>2564272</v>
      </c>
      <c r="BW120" s="829"/>
      <c r="BX120" s="829"/>
      <c r="BY120" s="829"/>
      <c r="BZ120" s="829"/>
      <c r="CA120" s="829">
        <v>2722315</v>
      </c>
      <c r="CB120" s="829"/>
      <c r="CC120" s="829"/>
      <c r="CD120" s="829"/>
      <c r="CE120" s="829"/>
      <c r="CF120" s="853">
        <v>78.3</v>
      </c>
      <c r="CG120" s="854"/>
      <c r="CH120" s="854"/>
      <c r="CI120" s="854"/>
      <c r="CJ120" s="854"/>
      <c r="CK120" s="855" t="s">
        <v>447</v>
      </c>
      <c r="CL120" s="839"/>
      <c r="CM120" s="839"/>
      <c r="CN120" s="839"/>
      <c r="CO120" s="840"/>
      <c r="CP120" s="859" t="s">
        <v>391</v>
      </c>
      <c r="CQ120" s="860"/>
      <c r="CR120" s="860"/>
      <c r="CS120" s="860"/>
      <c r="CT120" s="860"/>
      <c r="CU120" s="860"/>
      <c r="CV120" s="860"/>
      <c r="CW120" s="860"/>
      <c r="CX120" s="860"/>
      <c r="CY120" s="860"/>
      <c r="CZ120" s="860"/>
      <c r="DA120" s="860"/>
      <c r="DB120" s="860"/>
      <c r="DC120" s="860"/>
      <c r="DD120" s="860"/>
      <c r="DE120" s="860"/>
      <c r="DF120" s="861"/>
      <c r="DG120" s="848">
        <v>752353</v>
      </c>
      <c r="DH120" s="829"/>
      <c r="DI120" s="829"/>
      <c r="DJ120" s="829"/>
      <c r="DK120" s="829"/>
      <c r="DL120" s="829">
        <v>646429</v>
      </c>
      <c r="DM120" s="829"/>
      <c r="DN120" s="829"/>
      <c r="DO120" s="829"/>
      <c r="DP120" s="829"/>
      <c r="DQ120" s="829">
        <v>637926</v>
      </c>
      <c r="DR120" s="829"/>
      <c r="DS120" s="829"/>
      <c r="DT120" s="829"/>
      <c r="DU120" s="829"/>
      <c r="DV120" s="830">
        <v>18.3</v>
      </c>
      <c r="DW120" s="830"/>
      <c r="DX120" s="830"/>
      <c r="DY120" s="830"/>
      <c r="DZ120" s="831"/>
    </row>
    <row r="121" spans="1:130" s="212" customFormat="1" ht="26.25" customHeight="1" x14ac:dyDescent="0.15">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v>132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42894</v>
      </c>
      <c r="BR121" s="804"/>
      <c r="BS121" s="804"/>
      <c r="BT121" s="804"/>
      <c r="BU121" s="804"/>
      <c r="BV121" s="804">
        <v>44068</v>
      </c>
      <c r="BW121" s="804"/>
      <c r="BX121" s="804"/>
      <c r="BY121" s="804"/>
      <c r="BZ121" s="804"/>
      <c r="CA121" s="804">
        <v>43730</v>
      </c>
      <c r="CB121" s="804"/>
      <c r="CC121" s="804"/>
      <c r="CD121" s="804"/>
      <c r="CE121" s="804"/>
      <c r="CF121" s="862">
        <v>1.3</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v>666204</v>
      </c>
      <c r="DH121" s="804"/>
      <c r="DI121" s="804"/>
      <c r="DJ121" s="804"/>
      <c r="DK121" s="804"/>
      <c r="DL121" s="804">
        <v>646111</v>
      </c>
      <c r="DM121" s="804"/>
      <c r="DN121" s="804"/>
      <c r="DO121" s="804"/>
      <c r="DP121" s="804"/>
      <c r="DQ121" s="804">
        <v>583488</v>
      </c>
      <c r="DR121" s="804"/>
      <c r="DS121" s="804"/>
      <c r="DT121" s="804"/>
      <c r="DU121" s="804"/>
      <c r="DV121" s="781">
        <v>16.8</v>
      </c>
      <c r="DW121" s="781"/>
      <c r="DX121" s="781"/>
      <c r="DY121" s="781"/>
      <c r="DZ121" s="782"/>
    </row>
    <row r="122" spans="1:130" s="212" customFormat="1" ht="26.25" customHeight="1" x14ac:dyDescent="0.15">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4421591</v>
      </c>
      <c r="BR122" s="832"/>
      <c r="BS122" s="832"/>
      <c r="BT122" s="832"/>
      <c r="BU122" s="832"/>
      <c r="BV122" s="832">
        <v>4748225</v>
      </c>
      <c r="BW122" s="832"/>
      <c r="BX122" s="832"/>
      <c r="BY122" s="832"/>
      <c r="BZ122" s="832"/>
      <c r="CA122" s="832">
        <v>4887670</v>
      </c>
      <c r="CB122" s="832"/>
      <c r="CC122" s="832"/>
      <c r="CD122" s="832"/>
      <c r="CE122" s="832"/>
      <c r="CF122" s="833">
        <v>140.6</v>
      </c>
      <c r="CG122" s="834"/>
      <c r="CH122" s="834"/>
      <c r="CI122" s="834"/>
      <c r="CJ122" s="834"/>
      <c r="CK122" s="856"/>
      <c r="CL122" s="842"/>
      <c r="CM122" s="842"/>
      <c r="CN122" s="842"/>
      <c r="CO122" s="843"/>
      <c r="CP122" s="822" t="s">
        <v>393</v>
      </c>
      <c r="CQ122" s="823"/>
      <c r="CR122" s="823"/>
      <c r="CS122" s="823"/>
      <c r="CT122" s="823"/>
      <c r="CU122" s="823"/>
      <c r="CV122" s="823"/>
      <c r="CW122" s="823"/>
      <c r="CX122" s="823"/>
      <c r="CY122" s="823"/>
      <c r="CZ122" s="823"/>
      <c r="DA122" s="823"/>
      <c r="DB122" s="823"/>
      <c r="DC122" s="823"/>
      <c r="DD122" s="823"/>
      <c r="DE122" s="823"/>
      <c r="DF122" s="824"/>
      <c r="DG122" s="803">
        <v>356664</v>
      </c>
      <c r="DH122" s="804"/>
      <c r="DI122" s="804"/>
      <c r="DJ122" s="804"/>
      <c r="DK122" s="804"/>
      <c r="DL122" s="804">
        <v>390464</v>
      </c>
      <c r="DM122" s="804"/>
      <c r="DN122" s="804"/>
      <c r="DO122" s="804"/>
      <c r="DP122" s="804"/>
      <c r="DQ122" s="804">
        <v>331053</v>
      </c>
      <c r="DR122" s="804"/>
      <c r="DS122" s="804"/>
      <c r="DT122" s="804"/>
      <c r="DU122" s="804"/>
      <c r="DV122" s="781">
        <v>9.5</v>
      </c>
      <c r="DW122" s="781"/>
      <c r="DX122" s="781"/>
      <c r="DY122" s="781"/>
      <c r="DZ122" s="782"/>
    </row>
    <row r="123" spans="1:130" s="212" customFormat="1" ht="26.25" customHeight="1" x14ac:dyDescent="0.15">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3428</v>
      </c>
      <c r="AB123" s="767"/>
      <c r="AC123" s="767"/>
      <c r="AD123" s="767"/>
      <c r="AE123" s="768"/>
      <c r="AF123" s="769">
        <v>262</v>
      </c>
      <c r="AG123" s="767"/>
      <c r="AH123" s="767"/>
      <c r="AI123" s="767"/>
      <c r="AJ123" s="768"/>
      <c r="AK123" s="769">
        <v>1850</v>
      </c>
      <c r="AL123" s="767"/>
      <c r="AM123" s="767"/>
      <c r="AN123" s="767"/>
      <c r="AO123" s="768"/>
      <c r="AP123" s="811">
        <v>0.1</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451</v>
      </c>
      <c r="BP123" s="865"/>
      <c r="BQ123" s="819">
        <v>6677352</v>
      </c>
      <c r="BR123" s="820"/>
      <c r="BS123" s="820"/>
      <c r="BT123" s="820"/>
      <c r="BU123" s="820"/>
      <c r="BV123" s="820">
        <v>7356565</v>
      </c>
      <c r="BW123" s="820"/>
      <c r="BX123" s="820"/>
      <c r="BY123" s="820"/>
      <c r="BZ123" s="820"/>
      <c r="CA123" s="820">
        <v>7653715</v>
      </c>
      <c r="CB123" s="820"/>
      <c r="CC123" s="820"/>
      <c r="CD123" s="820"/>
      <c r="CE123" s="820"/>
      <c r="CF123" s="735"/>
      <c r="CG123" s="736"/>
      <c r="CH123" s="736"/>
      <c r="CI123" s="736"/>
      <c r="CJ123" s="821"/>
      <c r="CK123" s="856"/>
      <c r="CL123" s="842"/>
      <c r="CM123" s="842"/>
      <c r="CN123" s="842"/>
      <c r="CO123" s="843"/>
      <c r="CP123" s="822" t="s">
        <v>395</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14.8</v>
      </c>
      <c r="BR124" s="818"/>
      <c r="BS124" s="818"/>
      <c r="BT124" s="818"/>
      <c r="BU124" s="818"/>
      <c r="BV124" s="818">
        <v>5</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3278</v>
      </c>
      <c r="AB128" s="788"/>
      <c r="AC128" s="788"/>
      <c r="AD128" s="788"/>
      <c r="AE128" s="789"/>
      <c r="AF128" s="790">
        <v>6192</v>
      </c>
      <c r="AG128" s="788"/>
      <c r="AH128" s="788"/>
      <c r="AI128" s="788"/>
      <c r="AJ128" s="789"/>
      <c r="AK128" s="790">
        <v>3681</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3853268</v>
      </c>
      <c r="AB129" s="767"/>
      <c r="AC129" s="767"/>
      <c r="AD129" s="767"/>
      <c r="AE129" s="768"/>
      <c r="AF129" s="769">
        <v>3824502</v>
      </c>
      <c r="AG129" s="767"/>
      <c r="AH129" s="767"/>
      <c r="AI129" s="767"/>
      <c r="AJ129" s="768"/>
      <c r="AK129" s="769">
        <v>3930025</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444717</v>
      </c>
      <c r="AB130" s="767"/>
      <c r="AC130" s="767"/>
      <c r="AD130" s="767"/>
      <c r="AE130" s="768"/>
      <c r="AF130" s="769">
        <v>458328</v>
      </c>
      <c r="AG130" s="767"/>
      <c r="AH130" s="767"/>
      <c r="AI130" s="767"/>
      <c r="AJ130" s="768"/>
      <c r="AK130" s="769">
        <v>453441</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6.4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3408551</v>
      </c>
      <c r="AB131" s="751"/>
      <c r="AC131" s="751"/>
      <c r="AD131" s="751"/>
      <c r="AE131" s="752"/>
      <c r="AF131" s="753">
        <v>3366174</v>
      </c>
      <c r="AG131" s="751"/>
      <c r="AH131" s="751"/>
      <c r="AI131" s="751"/>
      <c r="AJ131" s="752"/>
      <c r="AK131" s="753">
        <v>3476584</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5.8588825570000003</v>
      </c>
      <c r="AB132" s="732"/>
      <c r="AC132" s="732"/>
      <c r="AD132" s="732"/>
      <c r="AE132" s="733"/>
      <c r="AF132" s="734">
        <v>6.5068828879999998</v>
      </c>
      <c r="AG132" s="732"/>
      <c r="AH132" s="732"/>
      <c r="AI132" s="732"/>
      <c r="AJ132" s="733"/>
      <c r="AK132" s="734">
        <v>7.0004349100000001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5.4</v>
      </c>
      <c r="AB133" s="711"/>
      <c r="AC133" s="711"/>
      <c r="AD133" s="711"/>
      <c r="AE133" s="712"/>
      <c r="AF133" s="710">
        <v>5.5</v>
      </c>
      <c r="AG133" s="711"/>
      <c r="AH133" s="711"/>
      <c r="AI133" s="711"/>
      <c r="AJ133" s="712"/>
      <c r="AK133" s="710">
        <v>6.4</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YPike5ykEJK1POCRba+GQu9WHT2TB6SbK40wiR+LZsmmQOMnOy0VBDWZEo5Qz52sIo+XZLET53U4+iFRZBpsKg==" saltValue="N0tZWE3SPmnwaigpVD8q7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NRH2IiE0/VLJlVevaMsIgbdIda5eOrmthL9LTMCN79TXx3G3cYjjH8c4ipMEqsT2w6EvCmJKqplpdy/GNpNDcg==" saltValue="KgOa+gGveeDfg4xfIK5z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wJJ0AmnAGnJY7oRDeKUXYB86JrNU+weErUjX6kmMZ+lF3d6PQEjrqGbF2hj1AW7Iwq1dgoA2qnmUR60LWt2Ng==" saltValue="cNr4CB5bVD7NA+TzhGGZC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5" t="s">
        <v>480</v>
      </c>
      <c r="AP7" s="253"/>
      <c r="AQ7" s="254" t="s">
        <v>481</v>
      </c>
      <c r="AR7" s="255"/>
    </row>
    <row r="8" spans="1:46" x14ac:dyDescent="0.15">
      <c r="A8" s="247"/>
      <c r="AK8" s="256"/>
      <c r="AL8" s="257"/>
      <c r="AM8" s="257"/>
      <c r="AN8" s="258"/>
      <c r="AO8" s="1106"/>
      <c r="AP8" s="259" t="s">
        <v>482</v>
      </c>
      <c r="AQ8" s="260" t="s">
        <v>483</v>
      </c>
      <c r="AR8" s="261" t="s">
        <v>484</v>
      </c>
    </row>
    <row r="9" spans="1:46" x14ac:dyDescent="0.15">
      <c r="A9" s="247"/>
      <c r="AK9" s="1117" t="s">
        <v>485</v>
      </c>
      <c r="AL9" s="1118"/>
      <c r="AM9" s="1118"/>
      <c r="AN9" s="1119"/>
      <c r="AO9" s="262">
        <v>1103946</v>
      </c>
      <c r="AP9" s="262">
        <v>170336</v>
      </c>
      <c r="AQ9" s="263">
        <v>154424</v>
      </c>
      <c r="AR9" s="264">
        <v>10.3</v>
      </c>
    </row>
    <row r="10" spans="1:46" ht="13.5" customHeight="1" x14ac:dyDescent="0.15">
      <c r="A10" s="247"/>
      <c r="AK10" s="1117" t="s">
        <v>486</v>
      </c>
      <c r="AL10" s="1118"/>
      <c r="AM10" s="1118"/>
      <c r="AN10" s="1119"/>
      <c r="AO10" s="265">
        <v>113702</v>
      </c>
      <c r="AP10" s="265">
        <v>17544</v>
      </c>
      <c r="AQ10" s="266">
        <v>18194</v>
      </c>
      <c r="AR10" s="267">
        <v>-3.6</v>
      </c>
    </row>
    <row r="11" spans="1:46" ht="13.5" customHeight="1" x14ac:dyDescent="0.15">
      <c r="A11" s="247"/>
      <c r="AK11" s="1117" t="s">
        <v>487</v>
      </c>
      <c r="AL11" s="1118"/>
      <c r="AM11" s="1118"/>
      <c r="AN11" s="1119"/>
      <c r="AO11" s="265" t="s">
        <v>488</v>
      </c>
      <c r="AP11" s="265" t="s">
        <v>488</v>
      </c>
      <c r="AQ11" s="266">
        <v>1285</v>
      </c>
      <c r="AR11" s="267" t="s">
        <v>488</v>
      </c>
    </row>
    <row r="12" spans="1:46" ht="13.5" customHeight="1" x14ac:dyDescent="0.15">
      <c r="A12" s="247"/>
      <c r="AK12" s="1117" t="s">
        <v>489</v>
      </c>
      <c r="AL12" s="1118"/>
      <c r="AM12" s="1118"/>
      <c r="AN12" s="1119"/>
      <c r="AO12" s="265" t="s">
        <v>488</v>
      </c>
      <c r="AP12" s="265" t="s">
        <v>488</v>
      </c>
      <c r="AQ12" s="266" t="s">
        <v>488</v>
      </c>
      <c r="AR12" s="267" t="s">
        <v>488</v>
      </c>
    </row>
    <row r="13" spans="1:46" ht="13.5" customHeight="1" x14ac:dyDescent="0.15">
      <c r="A13" s="247"/>
      <c r="AK13" s="1117" t="s">
        <v>490</v>
      </c>
      <c r="AL13" s="1118"/>
      <c r="AM13" s="1118"/>
      <c r="AN13" s="1119"/>
      <c r="AO13" s="265">
        <v>10821</v>
      </c>
      <c r="AP13" s="265">
        <v>1670</v>
      </c>
      <c r="AQ13" s="266">
        <v>5735</v>
      </c>
      <c r="AR13" s="267">
        <v>-70.900000000000006</v>
      </c>
    </row>
    <row r="14" spans="1:46" ht="13.5" customHeight="1" x14ac:dyDescent="0.15">
      <c r="A14" s="247"/>
      <c r="AK14" s="1117" t="s">
        <v>491</v>
      </c>
      <c r="AL14" s="1118"/>
      <c r="AM14" s="1118"/>
      <c r="AN14" s="1119"/>
      <c r="AO14" s="265">
        <v>27604</v>
      </c>
      <c r="AP14" s="265">
        <v>4259</v>
      </c>
      <c r="AQ14" s="266">
        <v>2950</v>
      </c>
      <c r="AR14" s="267">
        <v>44.4</v>
      </c>
    </row>
    <row r="15" spans="1:46" ht="13.5" customHeight="1" x14ac:dyDescent="0.15">
      <c r="A15" s="247"/>
      <c r="AK15" s="1120" t="s">
        <v>492</v>
      </c>
      <c r="AL15" s="1121"/>
      <c r="AM15" s="1121"/>
      <c r="AN15" s="1122"/>
      <c r="AO15" s="265">
        <v>-80045</v>
      </c>
      <c r="AP15" s="265">
        <v>-12351</v>
      </c>
      <c r="AQ15" s="266">
        <v>-9110</v>
      </c>
      <c r="AR15" s="267">
        <v>35.6</v>
      </c>
    </row>
    <row r="16" spans="1:46" x14ac:dyDescent="0.15">
      <c r="A16" s="247"/>
      <c r="AK16" s="1120" t="s">
        <v>177</v>
      </c>
      <c r="AL16" s="1121"/>
      <c r="AM16" s="1121"/>
      <c r="AN16" s="1122"/>
      <c r="AO16" s="265">
        <v>1176028</v>
      </c>
      <c r="AP16" s="265">
        <v>181458</v>
      </c>
      <c r="AQ16" s="266">
        <v>173477</v>
      </c>
      <c r="AR16" s="267">
        <v>4.5999999999999996</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23" t="s">
        <v>497</v>
      </c>
      <c r="AL21" s="1124"/>
      <c r="AM21" s="1124"/>
      <c r="AN21" s="1125"/>
      <c r="AO21" s="277">
        <v>15.74</v>
      </c>
      <c r="AP21" s="278">
        <v>14.28</v>
      </c>
      <c r="AQ21" s="279">
        <v>1.46</v>
      </c>
      <c r="AS21" s="280"/>
      <c r="AT21" s="276"/>
    </row>
    <row r="22" spans="1:46" s="248" customFormat="1" x14ac:dyDescent="0.15">
      <c r="A22" s="276"/>
      <c r="AK22" s="1123" t="s">
        <v>498</v>
      </c>
      <c r="AL22" s="1124"/>
      <c r="AM22" s="1124"/>
      <c r="AN22" s="1125"/>
      <c r="AO22" s="281">
        <v>98.5</v>
      </c>
      <c r="AP22" s="282">
        <v>96</v>
      </c>
      <c r="AQ22" s="283">
        <v>2.5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5" t="s">
        <v>480</v>
      </c>
      <c r="AP30" s="253"/>
      <c r="AQ30" s="254" t="s">
        <v>481</v>
      </c>
      <c r="AR30" s="255"/>
    </row>
    <row r="31" spans="1:46" x14ac:dyDescent="0.15">
      <c r="A31" s="247"/>
      <c r="AK31" s="256"/>
      <c r="AL31" s="257"/>
      <c r="AM31" s="257"/>
      <c r="AN31" s="258"/>
      <c r="AO31" s="1106"/>
      <c r="AP31" s="259" t="s">
        <v>482</v>
      </c>
      <c r="AQ31" s="260" t="s">
        <v>483</v>
      </c>
      <c r="AR31" s="261" t="s">
        <v>484</v>
      </c>
    </row>
    <row r="32" spans="1:46" ht="27" customHeight="1" x14ac:dyDescent="0.15">
      <c r="A32" s="247"/>
      <c r="AK32" s="1107" t="s">
        <v>502</v>
      </c>
      <c r="AL32" s="1108"/>
      <c r="AM32" s="1108"/>
      <c r="AN32" s="1109"/>
      <c r="AO32" s="291">
        <v>459917</v>
      </c>
      <c r="AP32" s="291">
        <v>70964</v>
      </c>
      <c r="AQ32" s="292">
        <v>83140</v>
      </c>
      <c r="AR32" s="293">
        <v>-14.6</v>
      </c>
    </row>
    <row r="33" spans="1:46" ht="13.5" customHeight="1" x14ac:dyDescent="0.15">
      <c r="A33" s="247"/>
      <c r="AK33" s="1107" t="s">
        <v>503</v>
      </c>
      <c r="AL33" s="1108"/>
      <c r="AM33" s="1108"/>
      <c r="AN33" s="1109"/>
      <c r="AO33" s="291" t="s">
        <v>488</v>
      </c>
      <c r="AP33" s="291" t="s">
        <v>488</v>
      </c>
      <c r="AQ33" s="292" t="s">
        <v>488</v>
      </c>
      <c r="AR33" s="293" t="s">
        <v>488</v>
      </c>
    </row>
    <row r="34" spans="1:46" ht="27" customHeight="1" x14ac:dyDescent="0.15">
      <c r="A34" s="247"/>
      <c r="AK34" s="1107" t="s">
        <v>504</v>
      </c>
      <c r="AL34" s="1108"/>
      <c r="AM34" s="1108"/>
      <c r="AN34" s="1109"/>
      <c r="AO34" s="291" t="s">
        <v>488</v>
      </c>
      <c r="AP34" s="291" t="s">
        <v>488</v>
      </c>
      <c r="AQ34" s="292" t="s">
        <v>488</v>
      </c>
      <c r="AR34" s="293" t="s">
        <v>488</v>
      </c>
    </row>
    <row r="35" spans="1:46" ht="27" customHeight="1" x14ac:dyDescent="0.15">
      <c r="A35" s="247"/>
      <c r="AK35" s="1107" t="s">
        <v>505</v>
      </c>
      <c r="AL35" s="1108"/>
      <c r="AM35" s="1108"/>
      <c r="AN35" s="1109"/>
      <c r="AO35" s="291">
        <v>230832</v>
      </c>
      <c r="AP35" s="291">
        <v>35617</v>
      </c>
      <c r="AQ35" s="292">
        <v>26106</v>
      </c>
      <c r="AR35" s="293">
        <v>36.4</v>
      </c>
    </row>
    <row r="36" spans="1:46" ht="27" customHeight="1" x14ac:dyDescent="0.15">
      <c r="A36" s="247"/>
      <c r="AK36" s="1107" t="s">
        <v>506</v>
      </c>
      <c r="AL36" s="1108"/>
      <c r="AM36" s="1108"/>
      <c r="AN36" s="1109"/>
      <c r="AO36" s="291">
        <v>7899</v>
      </c>
      <c r="AP36" s="291">
        <v>1219</v>
      </c>
      <c r="AQ36" s="292">
        <v>4689</v>
      </c>
      <c r="AR36" s="293">
        <v>-74</v>
      </c>
    </row>
    <row r="37" spans="1:46" ht="13.5" customHeight="1" x14ac:dyDescent="0.15">
      <c r="A37" s="247"/>
      <c r="AK37" s="1107" t="s">
        <v>507</v>
      </c>
      <c r="AL37" s="1108"/>
      <c r="AM37" s="1108"/>
      <c r="AN37" s="1109"/>
      <c r="AO37" s="291">
        <v>1850</v>
      </c>
      <c r="AP37" s="291">
        <v>285</v>
      </c>
      <c r="AQ37" s="292">
        <v>554</v>
      </c>
      <c r="AR37" s="293">
        <v>-48.6</v>
      </c>
    </row>
    <row r="38" spans="1:46" ht="27" customHeight="1" x14ac:dyDescent="0.15">
      <c r="A38" s="247"/>
      <c r="AK38" s="1110" t="s">
        <v>508</v>
      </c>
      <c r="AL38" s="1111"/>
      <c r="AM38" s="1111"/>
      <c r="AN38" s="1112"/>
      <c r="AO38" s="294" t="s">
        <v>488</v>
      </c>
      <c r="AP38" s="294" t="s">
        <v>488</v>
      </c>
      <c r="AQ38" s="295">
        <v>7</v>
      </c>
      <c r="AR38" s="283" t="s">
        <v>488</v>
      </c>
      <c r="AS38" s="290"/>
    </row>
    <row r="39" spans="1:46" x14ac:dyDescent="0.15">
      <c r="A39" s="247"/>
      <c r="AK39" s="1110" t="s">
        <v>509</v>
      </c>
      <c r="AL39" s="1111"/>
      <c r="AM39" s="1111"/>
      <c r="AN39" s="1112"/>
      <c r="AO39" s="291">
        <v>-3681</v>
      </c>
      <c r="AP39" s="291">
        <v>-568</v>
      </c>
      <c r="AQ39" s="292">
        <v>-2038</v>
      </c>
      <c r="AR39" s="293">
        <v>-72.099999999999994</v>
      </c>
      <c r="AS39" s="290"/>
    </row>
    <row r="40" spans="1:46" ht="27" customHeight="1" x14ac:dyDescent="0.15">
      <c r="A40" s="247"/>
      <c r="AK40" s="1107" t="s">
        <v>510</v>
      </c>
      <c r="AL40" s="1108"/>
      <c r="AM40" s="1108"/>
      <c r="AN40" s="1109"/>
      <c r="AO40" s="291">
        <v>-453441</v>
      </c>
      <c r="AP40" s="291">
        <v>-69965</v>
      </c>
      <c r="AQ40" s="292">
        <v>-74354</v>
      </c>
      <c r="AR40" s="293">
        <v>-5.9</v>
      </c>
      <c r="AS40" s="290"/>
    </row>
    <row r="41" spans="1:46" x14ac:dyDescent="0.15">
      <c r="A41" s="247"/>
      <c r="AK41" s="1113" t="s">
        <v>287</v>
      </c>
      <c r="AL41" s="1114"/>
      <c r="AM41" s="1114"/>
      <c r="AN41" s="1115"/>
      <c r="AO41" s="291">
        <v>243376</v>
      </c>
      <c r="AP41" s="291">
        <v>37552</v>
      </c>
      <c r="AQ41" s="292">
        <v>38106</v>
      </c>
      <c r="AR41" s="293">
        <v>-1.5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00" t="s">
        <v>480</v>
      </c>
      <c r="AN49" s="1102" t="s">
        <v>513</v>
      </c>
      <c r="AO49" s="1103"/>
      <c r="AP49" s="1103"/>
      <c r="AQ49" s="1103"/>
      <c r="AR49" s="1104"/>
    </row>
    <row r="50" spans="1:44" x14ac:dyDescent="0.15">
      <c r="A50" s="247"/>
      <c r="AK50" s="305"/>
      <c r="AL50" s="306"/>
      <c r="AM50" s="1101"/>
      <c r="AN50" s="307" t="s">
        <v>514</v>
      </c>
      <c r="AO50" s="308" t="s">
        <v>515</v>
      </c>
      <c r="AP50" s="309" t="s">
        <v>516</v>
      </c>
      <c r="AQ50" s="310" t="s">
        <v>517</v>
      </c>
      <c r="AR50" s="311" t="s">
        <v>518</v>
      </c>
    </row>
    <row r="51" spans="1:44" x14ac:dyDescent="0.15">
      <c r="A51" s="247"/>
      <c r="AK51" s="303" t="s">
        <v>519</v>
      </c>
      <c r="AL51" s="304"/>
      <c r="AM51" s="312">
        <v>2757446</v>
      </c>
      <c r="AN51" s="313">
        <v>377216</v>
      </c>
      <c r="AO51" s="314">
        <v>114.5</v>
      </c>
      <c r="AP51" s="315">
        <v>126525</v>
      </c>
      <c r="AQ51" s="316">
        <v>0.2</v>
      </c>
      <c r="AR51" s="317">
        <v>114.3</v>
      </c>
    </row>
    <row r="52" spans="1:44" x14ac:dyDescent="0.15">
      <c r="A52" s="247"/>
      <c r="AK52" s="318"/>
      <c r="AL52" s="319" t="s">
        <v>520</v>
      </c>
      <c r="AM52" s="320">
        <v>2277086</v>
      </c>
      <c r="AN52" s="321">
        <v>311503</v>
      </c>
      <c r="AO52" s="322">
        <v>160.80000000000001</v>
      </c>
      <c r="AP52" s="323">
        <v>67052</v>
      </c>
      <c r="AQ52" s="324">
        <v>18.100000000000001</v>
      </c>
      <c r="AR52" s="325">
        <v>142.69999999999999</v>
      </c>
    </row>
    <row r="53" spans="1:44" x14ac:dyDescent="0.15">
      <c r="A53" s="247"/>
      <c r="AK53" s="303" t="s">
        <v>521</v>
      </c>
      <c r="AL53" s="304"/>
      <c r="AM53" s="312">
        <v>963970</v>
      </c>
      <c r="AN53" s="313">
        <v>135560</v>
      </c>
      <c r="AO53" s="314">
        <v>-64.099999999999994</v>
      </c>
      <c r="AP53" s="315">
        <v>122054</v>
      </c>
      <c r="AQ53" s="316">
        <v>-3.5</v>
      </c>
      <c r="AR53" s="317">
        <v>-60.6</v>
      </c>
    </row>
    <row r="54" spans="1:44" x14ac:dyDescent="0.15">
      <c r="A54" s="247"/>
      <c r="AK54" s="318"/>
      <c r="AL54" s="319" t="s">
        <v>520</v>
      </c>
      <c r="AM54" s="320">
        <v>432899</v>
      </c>
      <c r="AN54" s="321">
        <v>60877</v>
      </c>
      <c r="AO54" s="322">
        <v>-80.5</v>
      </c>
      <c r="AP54" s="323">
        <v>68298</v>
      </c>
      <c r="AQ54" s="324">
        <v>1.9</v>
      </c>
      <c r="AR54" s="325">
        <v>-82.4</v>
      </c>
    </row>
    <row r="55" spans="1:44" x14ac:dyDescent="0.15">
      <c r="A55" s="247"/>
      <c r="AK55" s="303" t="s">
        <v>522</v>
      </c>
      <c r="AL55" s="304"/>
      <c r="AM55" s="312">
        <v>1143852</v>
      </c>
      <c r="AN55" s="313">
        <v>166161</v>
      </c>
      <c r="AO55" s="314">
        <v>22.6</v>
      </c>
      <c r="AP55" s="315">
        <v>111644</v>
      </c>
      <c r="AQ55" s="316">
        <v>-8.5</v>
      </c>
      <c r="AR55" s="317">
        <v>31.1</v>
      </c>
    </row>
    <row r="56" spans="1:44" x14ac:dyDescent="0.15">
      <c r="A56" s="247"/>
      <c r="AK56" s="318"/>
      <c r="AL56" s="319" t="s">
        <v>520</v>
      </c>
      <c r="AM56" s="320">
        <v>647879</v>
      </c>
      <c r="AN56" s="321">
        <v>94114</v>
      </c>
      <c r="AO56" s="322">
        <v>54.6</v>
      </c>
      <c r="AP56" s="323">
        <v>66606</v>
      </c>
      <c r="AQ56" s="324">
        <v>-2.5</v>
      </c>
      <c r="AR56" s="325">
        <v>57.1</v>
      </c>
    </row>
    <row r="57" spans="1:44" x14ac:dyDescent="0.15">
      <c r="A57" s="247"/>
      <c r="AK57" s="303" t="s">
        <v>523</v>
      </c>
      <c r="AL57" s="304"/>
      <c r="AM57" s="312">
        <v>1200501</v>
      </c>
      <c r="AN57" s="313">
        <v>180499</v>
      </c>
      <c r="AO57" s="314">
        <v>8.6</v>
      </c>
      <c r="AP57" s="315">
        <v>127917</v>
      </c>
      <c r="AQ57" s="316">
        <v>14.6</v>
      </c>
      <c r="AR57" s="317">
        <v>-6</v>
      </c>
    </row>
    <row r="58" spans="1:44" x14ac:dyDescent="0.15">
      <c r="A58" s="247"/>
      <c r="AK58" s="318"/>
      <c r="AL58" s="319" t="s">
        <v>520</v>
      </c>
      <c r="AM58" s="320">
        <v>761717</v>
      </c>
      <c r="AN58" s="321">
        <v>114527</v>
      </c>
      <c r="AO58" s="322">
        <v>21.7</v>
      </c>
      <c r="AP58" s="323">
        <v>69746</v>
      </c>
      <c r="AQ58" s="324">
        <v>4.7</v>
      </c>
      <c r="AR58" s="325">
        <v>17</v>
      </c>
    </row>
    <row r="59" spans="1:44" x14ac:dyDescent="0.15">
      <c r="A59" s="247"/>
      <c r="AK59" s="303" t="s">
        <v>524</v>
      </c>
      <c r="AL59" s="304"/>
      <c r="AM59" s="312">
        <v>989645</v>
      </c>
      <c r="AN59" s="313">
        <v>152699</v>
      </c>
      <c r="AO59" s="314">
        <v>-15.4</v>
      </c>
      <c r="AP59" s="315">
        <v>135931</v>
      </c>
      <c r="AQ59" s="316">
        <v>6.3</v>
      </c>
      <c r="AR59" s="317">
        <v>-21.7</v>
      </c>
    </row>
    <row r="60" spans="1:44" x14ac:dyDescent="0.15">
      <c r="A60" s="247"/>
      <c r="AK60" s="318"/>
      <c r="AL60" s="319" t="s">
        <v>520</v>
      </c>
      <c r="AM60" s="320">
        <v>509907</v>
      </c>
      <c r="AN60" s="321">
        <v>78677</v>
      </c>
      <c r="AO60" s="322">
        <v>-31.3</v>
      </c>
      <c r="AP60" s="323">
        <v>75320</v>
      </c>
      <c r="AQ60" s="324">
        <v>8</v>
      </c>
      <c r="AR60" s="325">
        <v>-39.299999999999997</v>
      </c>
    </row>
    <row r="61" spans="1:44" x14ac:dyDescent="0.15">
      <c r="A61" s="247"/>
      <c r="AK61" s="303" t="s">
        <v>525</v>
      </c>
      <c r="AL61" s="326"/>
      <c r="AM61" s="312">
        <v>1411083</v>
      </c>
      <c r="AN61" s="313">
        <v>202427</v>
      </c>
      <c r="AO61" s="314">
        <v>13.2</v>
      </c>
      <c r="AP61" s="315">
        <v>124814</v>
      </c>
      <c r="AQ61" s="327">
        <v>1.8</v>
      </c>
      <c r="AR61" s="317">
        <v>11.4</v>
      </c>
    </row>
    <row r="62" spans="1:44" x14ac:dyDescent="0.15">
      <c r="A62" s="247"/>
      <c r="AK62" s="318"/>
      <c r="AL62" s="319" t="s">
        <v>520</v>
      </c>
      <c r="AM62" s="320">
        <v>925898</v>
      </c>
      <c r="AN62" s="321">
        <v>131940</v>
      </c>
      <c r="AO62" s="322">
        <v>25.1</v>
      </c>
      <c r="AP62" s="323">
        <v>69404</v>
      </c>
      <c r="AQ62" s="324">
        <v>6</v>
      </c>
      <c r="AR62" s="325">
        <v>19.100000000000001</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ROjrNoeC76Wp6oCMrbMxA9SF/jNJALS0LnhgcxwA5+pbmIr5kq4sofc4XK+SSHDUax0YQs7LMnfoPUmhC/suDQ==" saltValue="aVXRaPiUdlDPoNb7H0B2N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nDQ002uxPga1lYtD0Faei/58/ETC+TOnHsC4TGDulNCtvBxCQLnXP5JNB0uc0wmJNedNDjyYrzKjvoXfZat6bQ==" saltValue="856VVFJU9vsvMFVYB7K9o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mgAHlThRbvCYyj3UGhJ7HYZgP/PqWk/uLRBzKkGDrwVSZo7Xr4QHdscDSuDfu4MW+pS9dNgE6ybXTFXGDCxDuQ==" saltValue="7EogfVyD0WFUZj8z2RzXP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16.670000000000002</v>
      </c>
      <c r="G47" s="12">
        <v>15.75</v>
      </c>
      <c r="H47" s="12">
        <v>23.97</v>
      </c>
      <c r="I47" s="12">
        <v>28.83</v>
      </c>
      <c r="J47" s="13">
        <v>28.06</v>
      </c>
    </row>
    <row r="48" spans="2:10" ht="57.75" customHeight="1" x14ac:dyDescent="0.15">
      <c r="B48" s="14"/>
      <c r="C48" s="1128" t="s">
        <v>4</v>
      </c>
      <c r="D48" s="1128"/>
      <c r="E48" s="1129"/>
      <c r="F48" s="15">
        <v>6.54</v>
      </c>
      <c r="G48" s="16">
        <v>10.77</v>
      </c>
      <c r="H48" s="16">
        <v>4.72</v>
      </c>
      <c r="I48" s="16">
        <v>4.8</v>
      </c>
      <c r="J48" s="17">
        <v>4.6500000000000004</v>
      </c>
    </row>
    <row r="49" spans="2:10" ht="57.75" customHeight="1" thickBot="1" x14ac:dyDescent="0.2">
      <c r="B49" s="18"/>
      <c r="C49" s="1130" t="s">
        <v>5</v>
      </c>
      <c r="D49" s="1130"/>
      <c r="E49" s="1131"/>
      <c r="F49" s="19" t="s">
        <v>532</v>
      </c>
      <c r="G49" s="20">
        <v>10.82</v>
      </c>
      <c r="H49" s="20">
        <v>8.0299999999999994</v>
      </c>
      <c r="I49" s="20">
        <v>4.71</v>
      </c>
      <c r="J49" s="21">
        <v>4.47</v>
      </c>
    </row>
    <row r="50" spans="2:10" x14ac:dyDescent="0.15"/>
  </sheetData>
  <sheetProtection algorithmName="SHA-512" hashValue="KyJsL/YATBrzG29daZyt0Y4wS7AXlMLQ5vdx/kaIxewcOoFojMMTRxGjUREly2z6KmRzrhgmsrIv8qG7z68AAg==" saltValue="hoXKVSWoxZ971MnuDs9t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渡邉佳穂</cp:lastModifiedBy>
  <cp:lastPrinted>2026-03-11T07:27:31Z</cp:lastPrinted>
  <dcterms:created xsi:type="dcterms:W3CDTF">2026-02-26T09:26:26Z</dcterms:created>
  <dcterms:modified xsi:type="dcterms:W3CDTF">2026-03-17T04:24:38Z</dcterms:modified>
  <cp:category/>
</cp:coreProperties>
</file>