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C3415381-6040-4548-9E16-9E0A4CD9F67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c r="AP88" i="12"/>
  <c r="AF88" i="12"/>
  <c r="AP23" i="12" l="1"/>
  <c r="AF23" i="12"/>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<sst xmlns="http://schemas.openxmlformats.org/spreadsheetml/2006/main" count="1079" uniqueCount="558">
  <si>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</si>
  <si>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</si>
  <si>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</si>
  <si>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</si>
  <si>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</si>
  <si>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</si>
  <si>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</si>
  <si>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</si>
  <si>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</si>
  <si>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</si>
  <si>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</si>
  <si>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</si>
  <si>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</si>
  <si>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</si>
  <si>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</si>
  <si>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</si>
  <si>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</si>
  <si>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</si>
  <si>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</si>
  <si>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</si>
  <si>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</si>
  <si>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</si>
  <si>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</si>
  <si>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</si>
  <si>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</si>
  <si>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</si>
  <si>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</si>
  <si>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</si>
  <si>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</si>
  <si>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</si>
  <si>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</si>
  <si>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</si>
  <si>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</si>
  <si>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</si>
  <si>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</si>
  <si>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</si>
  <si>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</si>
  <si>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</si>
  <si>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</si>
  <si>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</si>
  <si>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</si>
  <si>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</si>
  <si>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</si>
  <si>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</si>
  <si>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</si>
  <si>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</si>
  <si>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</si>
  <si>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</si>
  <si>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</si>
  <si>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</si>
  <si>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</si>
  <si>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</si>
  <si>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</si>
  <si>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</si>
  <si>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</si>
  <si>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</si>
  <si>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</si>
  <si>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</si>
  <si>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</si>
  <si>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</si>
  <si>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</si>
  <si>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</si>
  <si>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</si>
  <si>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</si>
  <si>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</si>
  <si>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</si>
  <si>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</si>
  <si>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</si>
  <si>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</si>
  <si>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</si>
  <si>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</si>
  <si>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</si>
  <si>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</si>
  <si>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</si>
  <si>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</si>
  <si>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</si>
  <si>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</si>
  <si>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</si>
  <si>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</si>
  <si>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</si>
  <si>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</si>
  <si>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</si>
  <si>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</si>
  <si>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</si>
  <si>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</si>
  <si>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</si>
  <si>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</si>
  <si>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</si>
  <si>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</si>
  <si>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</si>
  <si>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</si>
  <si>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</si>
  <si>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</si>
  <si>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</si>
  <si>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舟形町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</si>
  <si>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</si>
  <si>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</si>
  <si>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</si>
  <si>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</si>
  <si>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</si>
  <si>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</si>
  <si>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</si>
  <si>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</si>
  <si>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</si>
  <si>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</si>
  <si>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</si>
  <si>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</si>
  <si>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</si>
  <si>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</si>
  <si>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</si>
  <si>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</si>
  <si>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</si>
  <si>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</si>
  <si>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</si>
  <si>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</si>
  <si>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</si>
  <si>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</si>
  <si>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</si>
  <si>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</si>
  <si>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</si>
  <si>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</si>
  <si>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</si>
  <si>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</si>
  <si>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</si>
  <si>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</si>
  <si>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</si>
  <si>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</si>
  <si>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</si>
  <si>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</si>
  <si>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</si>
  <si>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</si>
  <si>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</si>
  <si>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</si>
  <si>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</si>
  <si>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</si>
  <si>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</si>
  <si>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</si>
  <si>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</si>
  <si>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</si>
  <si>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</si>
  <si>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</si>
  <si>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</si>
  <si>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</si>
  <si>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</si>
  <si>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</si>
  <si>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</si>
  <si>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</si>
  <si>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</si>
  <si>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</si>
  <si>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</si>
  <si>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</si>
  <si>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</si>
  <si>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</si>
  <si>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</si>
  <si>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</si>
  <si>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</si>
  <si>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</si>
  <si>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</si>
  <si>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</si>
  <si>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</si>
  <si>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</si>
  <si>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</si>
  <si>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</si>
  <si>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</si>
  <si>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</si>
  <si>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</si>
  <si>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</si>
  <si>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</si>
  <si>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</si>
  <si>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</si>
  <si>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</si>
  <si>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</si>
  <si>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</si>
  <si>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</si>
  <si>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</si>
  <si>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</si>
  <si>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</si>
  <si>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</si>
  <si>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</si>
  <si>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</si>
  <si>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</si>
  <si>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</si>
  <si>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</si>
  <si>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</si>
  <si>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</si>
  <si>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</si>
  <si>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</si>
  <si>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</si>
  <si>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</si>
  <si>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</si>
  <si>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</si>
  <si>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</si>
  <si>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</si>
  <si>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</si>
  <si>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</si>
  <si>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</si>
  <si>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</si>
  <si>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</si>
  <si>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</si>
  <si>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</si>
  <si>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</si>
  <si>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</si>
  <si>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</si>
  <si>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山形県舟形町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</si>
  <si>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</si>
  <si>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</si>
  <si>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</si>
  <si>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</si>
  <si>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</si>
  <si>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</si>
  <si>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</si>
  <si>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</si>
  <si>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</si>
  <si>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</si>
  <si>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</si>
  <si>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</si>
  <si>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</si>
  <si>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</si>
  <si>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</si>
  <si>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</si>
  <si>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</si>
  <si>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</si>
  <si>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</si>
  <si>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</si>
  <si>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</si>
  <si>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</si>
  <si>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</si>
  <si>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</si>
  <si>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</si>
  <si>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</si>
  <si>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</si>
  <si>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</si>
  <si>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</si>
  <si>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</si>
  <si>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</si>
  <si>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</si>
  <si>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</si>
  <si>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</si>
  <si>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</si>
  <si>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</si>
  <si>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</si>
  <si>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</si>
  <si>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</si>
  <si>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</si>
  <si>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</si>
  <si>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</si>
  <si>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</si>
  <si>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</si>
  <si>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</si>
  <si>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</si>
  <si>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</si>
  <si>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</si>
  <si>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</si>
  <si>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</si>
  <si>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</si>
  <si>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</si>
  <si>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</si>
  <si>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</si>
  <si>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</si>
  <si>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</si>
  <si>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</si>
  <si>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</si>
  <si>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</si>
  <si>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</si>
  <si>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</si>
  <si>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</si>
  <si>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</si>
  <si>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</si>
  <si>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</si>
  <si>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</si>
  <si>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</si>
  <si>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</si>
  <si>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</si>
  <si>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</si>
  <si>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</si>
  <si>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</si>
  <si>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</si>
  <si>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</si>
  <si>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</si>
  <si>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</si>
  <si>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</si>
  <si>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</si>
  <si>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</si>
  <si>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</si>
  <si>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</si>
  <si>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</si>
  <si>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</si>
  <si>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</si>
  <si>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</si>
  <si>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</si>
  <si>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</si>
  <si>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</si>
  <si>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</si>
  <si>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</si>
  <si>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</si>
  <si>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</si>
  <si>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</si>
  <si>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</si>
  <si>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</si>
  <si>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</si>
  <si>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</si>
  <si>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</si>
  <si>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</si>
  <si>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</si>
  <si>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</si>
  <si>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</si>
  <si>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</si>
  <si>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</si>
  <si>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</si>
  <si>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</si>
  <si>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</si>
  <si>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</si>
  <si>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</si>
  <si>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</si>
  <si>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</si>
  <si>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</si>
  <si>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</si>
  <si>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</si>
  <si>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</si>
  <si>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</si>
  <si>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</si>
  <si>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</si>
  <si>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</si>
  <si>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</si>
  <si>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</si>
  <si>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</si>
  <si>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</si>
  <si>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</si>
  <si>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</si>
  <si>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</si>
  <si>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</si>
  <si>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</si>
  <si>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</si>
  <si>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</si>
  <si>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</si>
  <si>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</si>
  <si>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</si>
  <si>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</si>
  <si>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</si>
  <si>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</si>
  <si>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</si>
  <si>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</si>
  <si>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</si>
  <si>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</si>
  <si>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</si>
  <si>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</si>
  <si>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</si>
  <si>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</si>
  <si>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</si>
  <si>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</si>
  <si>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</si>
  <si>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</si>
  <si>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</si>
  <si>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</si>
  <si>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山形県舟形町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</si>
  <si>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</si>
  <si>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</si>
  <si>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</si>
  <si>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</si>
  <si>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</si>
  <si>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</si>
  <si>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</si>
  <si>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</si>
  <si>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</si>
  <si>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</si>
  <si>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</si>
  <si>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</si>
  <si>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</si>
  <si>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</si>
  <si>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</si>
  <si>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</si>
  <si>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</si>
  <si>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</si>
  <si>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</si>
  <si>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</si>
  <si>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</si>
  <si>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</si>
  <si>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</si>
  <si>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</si>
  <si>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</si>
  <si>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</si>
  <si>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</si>
  <si>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</si>
  <si>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</si>
  <si>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</si>
  <si>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</si>
  <si>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</si>
  <si>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</si>
  <si>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</si>
  <si>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</si>
  <si>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</si>
  <si>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</si>
  <si>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</si>
  <si>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</si>
  <si>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</si>
  <si>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</si>
  <si>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</si>
  <si>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</si>
  <si>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</si>
  <si>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</si>
  <si>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</si>
  <si>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</si>
  <si>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</si>
  <si>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</si>
  <si>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</si>
  <si>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</si>
  <si>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</si>
  <si>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</si>
  <si>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</si>
  <si>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</si>
  <si>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</si>
  <si>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</si>
  <si>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</si>
  <si>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</si>
  <si>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</si>
  <si>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</si>
  <si>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</si>
  <si>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</si>
  <si>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</si>
  <si>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</si>
  <si>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</si>
  <si>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</si>
  <si>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</si>
  <si>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</si>
  <si>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</si>
  <si>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</si>
  <si>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</si>
  <si>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</si>
  <si>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</si>
  <si>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</si>
  <si>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</si>
  <si>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</si>
  <si>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</si>
  <si>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</si>
  <si>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</si>
  <si>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</si>
  <si>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</si>
  <si>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</si>
  <si>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</si>
  <si>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</si>
  <si>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</si>
  <si>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</si>
  <si>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</si>
  <si>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</si>
  <si>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</si>
  <si>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</si>
  <si>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</si>
  <si>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</si>
  <si>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</si>
  <si>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</si>
  <si>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</si>
  <si>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</si>
  <si>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</si>
  <si>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</si>
  <si>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</si>
  <si>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</si>
  <si>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</si>
  <si>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</si>
  <si>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</si>
  <si>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</si>
  <si>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</si>
  <si>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</si>
  <si>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</si>
  <si>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</si>
  <si>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</si>
  <si>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</si>
  <si>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</si>
  <si>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</si>
  <si>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</si>
  <si>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</si>
  <si>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</si>
  <si>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</si>
  <si>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</si>
  <si>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</si>
  <si>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</si>
  <si>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</si>
  <si>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</si>
  <si>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</si>
  <si>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</si>
  <si>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</si>
  <si>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</si>
  <si>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</si>
  <si>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</si>
  <si>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</si>
  <si>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</si>
  <si>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</si>
  <si>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</si>
  <si>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</si>
  <si>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</si>
  <si>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</si>
  <si>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</si>
  <si>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</si>
  <si>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</si>
  <si>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</si>
  <si>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</si>
  <si>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</si>
  <si>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</si>
  <si>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</si>
  <si>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</si>
  <si>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</si>
  <si>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</si>
  <si>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</si>
  <si>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</si>
  <si>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</si>
  <si>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</si>
  <si>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</si>
  <si>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</si>
  <si>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</si>
  <si>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</si>
  <si>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</si>
  <si>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</si>
  <si>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</si>
  <si>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</si>
  <si>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</si>
  <si>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</si>
  <si>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</si>
  <si>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</si>
  <si>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</si>
  <si>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</si>
  <si>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</si>
  <si>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</si>
  <si>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</si>
  <si>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</si>
  <si>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</si>
  <si>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</si>
  <si>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</si>
  <si>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</si>
  <si>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</si>
  <si>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</si>
  <si>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0.34</t>
  </si>
  <si>
    <t>▲ 2.40</t>
  </si>
  <si>
    <t>一般会計</t>
  </si>
  <si>
    <t>下水道事業会計</t>
  </si>
  <si>
    <t>国民健康保険事業特別会計</t>
  </si>
  <si>
    <t>介護保険事業特別会計</t>
  </si>
  <si>
    <t>水道事業会計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</si>
  <si>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</si>
  <si>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</si>
  <si>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</si>
  <si>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</si>
  <si>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</si>
  <si>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</si>
  <si>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</si>
  <si>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</si>
  <si>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</si>
  <si>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3">
      <t>ヤマガタケン</t>
    </rPh>
    <rPh sb="3" eb="5">
      <t>ショウボウ</t>
    </rPh>
    <rPh sb="5" eb="8">
      <t>ホショウトウ</t>
    </rPh>
    <rPh sb="8" eb="10">
      <t>クミアイ</t>
    </rPh>
    <phoneticPr fontId="2"/>
  </si>
  <si>
    <t>山形県自治会館管理組合</t>
    <rPh sb="0" eb="3">
      <t>ヤマガタケン</t>
    </rPh>
    <rPh sb="3" eb="7">
      <t>ジチカイカン</t>
    </rPh>
    <rPh sb="7" eb="11">
      <t>カンリクミアイ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</si>
  <si>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</si>
  <si>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</si>
  <si>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最上広域市町村圏事務組合</t>
    <rPh sb="0" eb="4">
      <t>モガミコウイキ</t>
    </rPh>
    <rPh sb="4" eb="7">
      <t>シチョウソン</t>
    </rPh>
    <rPh sb="7" eb="8">
      <t>ケン</t>
    </rPh>
    <rPh sb="8" eb="12">
      <t>ジムクミアイ</t>
    </rPh>
    <phoneticPr fontId="2"/>
  </si>
  <si>
    <t>山形県後期高齢者医療広域連合（普通会計分）</t>
    <rPh sb="0" eb="3">
      <t>ヤマガタケン</t>
    </rPh>
    <rPh sb="3" eb="7">
      <t>コウキコウレイ</t>
    </rPh>
    <rPh sb="7" eb="8">
      <t>シャ</t>
    </rPh>
    <rPh sb="8" eb="14">
      <t>イリョウコウイキレンゴウ</t>
    </rPh>
    <rPh sb="15" eb="20">
      <t>フツウカイケイブン</t>
    </rPh>
    <phoneticPr fontId="2"/>
  </si>
  <si>
    <t>山形県後期高齢者医療広域連合（事業会計分）</t>
    <rPh sb="0" eb="3">
      <t>ヤマガタケン</t>
    </rPh>
    <rPh sb="3" eb="7">
      <t>コウキコウレイ</t>
    </rPh>
    <rPh sb="7" eb="8">
      <t>シャ</t>
    </rPh>
    <rPh sb="8" eb="14">
      <t>イリョウコウイキレンゴウ</t>
    </rPh>
    <rPh sb="15" eb="19">
      <t>ジギョウカイケイ</t>
    </rPh>
    <rPh sb="19" eb="20">
      <t>ブン</t>
    </rPh>
    <phoneticPr fontId="2"/>
  </si>
  <si>
    <t>舟形町振興公社</t>
    <rPh sb="0" eb="3">
      <t>フナガタマチ</t>
    </rPh>
    <rPh sb="3" eb="7">
      <t>シンコウコウシャ</t>
    </rPh>
    <phoneticPr fontId="2"/>
  </si>
  <si>
    <t>公共施設整備基金</t>
    <rPh sb="0" eb="2">
      <t>コウキョウ</t>
    </rPh>
    <rPh sb="2" eb="4">
      <t>シセツ</t>
    </rPh>
    <rPh sb="4" eb="6">
      <t>セイビ</t>
    </rPh>
    <rPh sb="6" eb="8">
      <t>キキン</t>
    </rPh>
    <phoneticPr fontId="2"/>
  </si>
  <si>
    <t>元気・舟形ふるさとづくり応援基金</t>
    <rPh sb="0" eb="2">
      <t>ゲンキ</t>
    </rPh>
    <rPh sb="3" eb="5">
      <t>フナガタ</t>
    </rPh>
    <rPh sb="12" eb="14">
      <t>オウエン</t>
    </rPh>
    <rPh sb="14" eb="16">
      <t>キキン</t>
    </rPh>
    <phoneticPr fontId="2"/>
  </si>
  <si>
    <t>舟形若あゆ温泉事業基金</t>
    <rPh sb="0" eb="2">
      <t>フナガタ</t>
    </rPh>
    <rPh sb="2" eb="3">
      <t>ワカ</t>
    </rPh>
    <rPh sb="5" eb="7">
      <t>オンセン</t>
    </rPh>
    <rPh sb="7" eb="9">
      <t>ジギョウ</t>
    </rPh>
    <rPh sb="9" eb="11">
      <t>キキン</t>
    </rPh>
    <phoneticPr fontId="10"/>
  </si>
  <si>
    <t>スポーツ振興基金</t>
    <rPh sb="4" eb="6">
      <t>シンコウ</t>
    </rPh>
    <rPh sb="6" eb="8">
      <t>キキン</t>
    </rPh>
    <phoneticPr fontId="2"/>
  </si>
  <si>
    <t>伊藤茂未来を拓く基金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</si>
</sst>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C711-4C1B-AA7A-F061324110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316109</c:v>
                </c:pt>
                <c:pt idx="1">
                  <c:v>207516</c:v>
                </c:pt>
                <c:pt idx="2">
                  <c:v>167979</c:v>
                </c:pt>
                <c:pt idx="3">
                  <c:v>190799</c:v>
                </c:pt>
                <c:pt idx="4">
                  <c:v>208600</c:v>
                </c:pt>
              </c:numCache>
            </c:numRef>
          </c:val>
          <c:smooth val="0"/>
          <c:extLst>
            <c:ext xmlns:c16="http://schemas.microsoft.com/office/drawing/2014/chart" uri="{C3380CC4-5D6E-409C-BE32-E72D297353CC}">
              <c16:uniqueId val="{00000001-C711-4C1B-AA7A-F061324110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9.7799999999999994</c:v>
                </c:pt>
                <c:pt idx="1">
                  <c:v>8.59</c:v>
                </c:pt>
                <c:pt idx="2">
                  <c:v>8.48</c:v>
                </c:pt>
                <c:pt idx="3">
                  <c:v>6.06</c:v>
                </c:pt>
                <c:pt idx="4">
                  <c:v>8.5500000000000007</c:v>
                </c:pt>
              </c:numCache>
            </c:numRef>
          </c:val>
          <c:extLst>
            <c:ext xmlns:c16="http://schemas.microsoft.com/office/drawing/2014/chart" uri="{C3380CC4-5D6E-409C-BE32-E72D297353CC}">
              <c16:uniqueId val="{00000000-D6F6-4A7B-9689-76F053AB0A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18.77</c:v>
                </c:pt>
                <c:pt idx="1">
                  <c:v>21.09</c:v>
                </c:pt>
                <c:pt idx="2">
                  <c:v>20.79</c:v>
                </c:pt>
                <c:pt idx="3">
                  <c:v>20.9</c:v>
                </c:pt>
                <c:pt idx="4">
                  <c:v>24.29</c:v>
                </c:pt>
              </c:numCache>
            </c:numRef>
          </c:val>
          <c:extLst>
            <c:ext xmlns:c16="http://schemas.microsoft.com/office/drawing/2014/chart" uri="{C3380CC4-5D6E-409C-BE32-E72D297353CC}">
              <c16:uniqueId val="{00000001-D6F6-4A7B-9689-76F053AB0A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3.34</c:v>
                </c:pt>
                <c:pt idx="1">
                  <c:v>3.19</c:v>
                </c:pt>
                <c:pt idx="2">
                  <c:v>-0.34</c:v>
                </c:pt>
                <c:pt idx="3">
                  <c:v>-2.4</c:v>
                </c:pt>
                <c:pt idx="4">
                  <c:v>6.42</c:v>
                </c:pt>
              </c:numCache>
            </c:numRef>
          </c:val>
          <c:smooth val="0"/>
          <c:extLst>
            <c:ext xmlns:c16="http://schemas.microsoft.com/office/drawing/2014/chart" uri="{C3380CC4-5D6E-409C-BE32-E72D297353CC}">
              <c16:uniqueId val="{00000002-D6F6-4A7B-9689-76F053AB0A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0.19</c:v>
                </c:pt>
                <c:pt idx="4">
                  <c:v>#N/A</c:v>
                </c:pt>
                <c:pt idx="5">
                  <c:v>0.28999999999999998</c:v>
                </c:pt>
                <c:pt idx="6">
                  <c:v>#N/A</c:v>
                </c:pt>
                <c:pt idx="7">
                  <c:v>1.49</c:v>
                </c:pt>
                <c:pt idx="8">
                  <c:v>0</c:v>
                </c:pt>
                <c:pt idx="9">
                  <c:v>0</c:v>
                </c:pt>
              </c:numCache>
            </c:numRef>
          </c:val>
          <c:extLst>
            <c:ext xmlns:c16="http://schemas.microsoft.com/office/drawing/2014/chart" uri="{C3380CC4-5D6E-409C-BE32-E72D297353CC}">
              <c16:uniqueId val="{00000000-C85B-4718-937B-030A5BFDB6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5B-4718-937B-030A5BFDB6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5B-4718-937B-030A5BFDB6C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85B-4718-937B-030A5BFDB6C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4-C85B-4718-937B-030A5BFDB6C0}"/>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2.97</c:v>
                </c:pt>
                <c:pt idx="2">
                  <c:v>#N/A</c:v>
                </c:pt>
                <c:pt idx="3">
                  <c:v>2.37</c:v>
                </c:pt>
                <c:pt idx="4">
                  <c:v>#N/A</c:v>
                </c:pt>
                <c:pt idx="5">
                  <c:v>1.35</c:v>
                </c:pt>
                <c:pt idx="6">
                  <c:v>#N/A</c:v>
                </c:pt>
                <c:pt idx="7">
                  <c:v>0.69</c:v>
                </c:pt>
                <c:pt idx="8">
                  <c:v>#N/A</c:v>
                </c:pt>
                <c:pt idx="9">
                  <c:v>0.08</c:v>
                </c:pt>
              </c:numCache>
            </c:numRef>
          </c:val>
          <c:extLst>
            <c:ext xmlns:c16="http://schemas.microsoft.com/office/drawing/2014/chart" uri="{C3380CC4-5D6E-409C-BE32-E72D297353CC}">
              <c16:uniqueId val="{00000005-C85B-4718-937B-030A5BFDB6C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0.79</c:v>
                </c:pt>
                <c:pt idx="4">
                  <c:v>#N/A</c:v>
                </c:pt>
                <c:pt idx="5">
                  <c:v>1.08</c:v>
                </c:pt>
                <c:pt idx="6">
                  <c:v>#N/A</c:v>
                </c:pt>
                <c:pt idx="7">
                  <c:v>1.54</c:v>
                </c:pt>
                <c:pt idx="8">
                  <c:v>#N/A</c:v>
                </c:pt>
                <c:pt idx="9">
                  <c:v>0.97</c:v>
                </c:pt>
              </c:numCache>
            </c:numRef>
          </c:val>
          <c:extLst>
            <c:ext xmlns:c16="http://schemas.microsoft.com/office/drawing/2014/chart" uri="{C3380CC4-5D6E-409C-BE32-E72D297353CC}">
              <c16:uniqueId val="{00000006-C85B-4718-937B-030A5BFDB6C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1.22</c:v>
                </c:pt>
                <c:pt idx="4">
                  <c:v>#N/A</c:v>
                </c:pt>
                <c:pt idx="5">
                  <c:v>0.6</c:v>
                </c:pt>
                <c:pt idx="6">
                  <c:v>#N/A</c:v>
                </c:pt>
                <c:pt idx="7">
                  <c:v>0.84</c:v>
                </c:pt>
                <c:pt idx="8">
                  <c:v>#N/A</c:v>
                </c:pt>
                <c:pt idx="9">
                  <c:v>1.1299999999999999</c:v>
                </c:pt>
              </c:numCache>
            </c:numRef>
          </c:val>
          <c:extLst>
            <c:ext xmlns:c16="http://schemas.microsoft.com/office/drawing/2014/chart" uri="{C3380CC4-5D6E-409C-BE32-E72D297353CC}">
              <c16:uniqueId val="{00000007-C85B-4718-937B-030A5BFDB6C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1.9</c:v>
                </c:pt>
              </c:numCache>
            </c:numRef>
          </c:val>
          <c:extLst>
            <c:ext xmlns:c16="http://schemas.microsoft.com/office/drawing/2014/chart" uri="{C3380CC4-5D6E-409C-BE32-E72D297353CC}">
              <c16:uniqueId val="{00000008-C85B-4718-937B-030A5BFDB6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9.77</c:v>
                </c:pt>
                <c:pt idx="2">
                  <c:v>#N/A</c:v>
                </c:pt>
                <c:pt idx="3">
                  <c:v>8.59</c:v>
                </c:pt>
                <c:pt idx="4">
                  <c:v>#N/A</c:v>
                </c:pt>
                <c:pt idx="5">
                  <c:v>8.48</c:v>
                </c:pt>
                <c:pt idx="6">
                  <c:v>#N/A</c:v>
                </c:pt>
                <c:pt idx="7">
                  <c:v>6.06</c:v>
                </c:pt>
                <c:pt idx="8">
                  <c:v>#N/A</c:v>
                </c:pt>
                <c:pt idx="9">
                  <c:v>8.5500000000000007</c:v>
                </c:pt>
              </c:numCache>
            </c:numRef>
          </c:val>
          <c:extLst>
            <c:ext xmlns:c16="http://schemas.microsoft.com/office/drawing/2014/chart" uri="{C3380CC4-5D6E-409C-BE32-E72D297353CC}">
              <c16:uniqueId val="{00000009-C85B-4718-937B-030A5BFDB6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484</c:v>
                </c:pt>
                <c:pt idx="5">
                  <c:v>472</c:v>
                </c:pt>
                <c:pt idx="8">
                  <c:v>538</c:v>
                </c:pt>
                <c:pt idx="11">
                  <c:v>518</c:v>
                </c:pt>
                <c:pt idx="14">
                  <c:v>533</c:v>
                </c:pt>
              </c:numCache>
            </c:numRef>
          </c:val>
          <c:extLst>
            <c:ext xmlns:c16="http://schemas.microsoft.com/office/drawing/2014/chart" uri="{C3380CC4-5D6E-409C-BE32-E72D297353CC}">
              <c16:uniqueId val="{00000000-C59A-42D8-AE8C-DA55860290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9A-42D8-AE8C-DA55860290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C59A-42D8-AE8C-DA55860290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7</c:v>
                </c:pt>
                <c:pt idx="9">
                  <c:v>7</c:v>
                </c:pt>
                <c:pt idx="12">
                  <c:v>5</c:v>
                </c:pt>
              </c:numCache>
            </c:numRef>
          </c:val>
          <c:extLst>
            <c:ext xmlns:c16="http://schemas.microsoft.com/office/drawing/2014/chart" uri="{C3380CC4-5D6E-409C-BE32-E72D297353CC}">
              <c16:uniqueId val="{00000003-C59A-42D8-AE8C-DA55860290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284</c:v>
                </c:pt>
                <c:pt idx="3">
                  <c:v>273</c:v>
                </c:pt>
                <c:pt idx="6">
                  <c:v>265</c:v>
                </c:pt>
                <c:pt idx="9">
                  <c:v>255</c:v>
                </c:pt>
                <c:pt idx="12">
                  <c:v>218</c:v>
                </c:pt>
              </c:numCache>
            </c:numRef>
          </c:val>
          <c:extLst>
            <c:ext xmlns:c16="http://schemas.microsoft.com/office/drawing/2014/chart" uri="{C3380CC4-5D6E-409C-BE32-E72D297353CC}">
              <c16:uniqueId val="{00000004-C59A-42D8-AE8C-DA55860290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9A-42D8-AE8C-DA55860290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9A-42D8-AE8C-DA55860290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475</c:v>
                </c:pt>
                <c:pt idx="3">
                  <c:v>447</c:v>
                </c:pt>
                <c:pt idx="6">
                  <c:v>526</c:v>
                </c:pt>
                <c:pt idx="9">
                  <c:v>527</c:v>
                </c:pt>
                <c:pt idx="12">
                  <c:v>547</c:v>
                </c:pt>
              </c:numCache>
            </c:numRef>
          </c:val>
          <c:extLst>
            <c:ext xmlns:c16="http://schemas.microsoft.com/office/drawing/2014/chart" uri="{C3380CC4-5D6E-409C-BE32-E72D297353CC}">
              <c16:uniqueId val="{00000007-C59A-42D8-AE8C-DA55860290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283</c:v>
                </c:pt>
                <c:pt idx="2">
                  <c:v>#N/A</c:v>
                </c:pt>
                <c:pt idx="3">
                  <c:v>#N/A</c:v>
                </c:pt>
                <c:pt idx="4">
                  <c:v>256</c:v>
                </c:pt>
                <c:pt idx="5">
                  <c:v>#N/A</c:v>
                </c:pt>
                <c:pt idx="6">
                  <c:v>#N/A</c:v>
                </c:pt>
                <c:pt idx="7">
                  <c:v>262</c:v>
                </c:pt>
                <c:pt idx="8">
                  <c:v>#N/A</c:v>
                </c:pt>
                <c:pt idx="9">
                  <c:v>#N/A</c:v>
                </c:pt>
                <c:pt idx="10">
                  <c:v>273</c:v>
                </c:pt>
                <c:pt idx="11">
                  <c:v>#N/A</c:v>
                </c:pt>
                <c:pt idx="12">
                  <c:v>#N/A</c:v>
                </c:pt>
                <c:pt idx="13">
                  <c:v>239</c:v>
                </c:pt>
                <c:pt idx="14">
                  <c:v>#N/A</c:v>
                </c:pt>
              </c:numCache>
            </c:numRef>
          </c:val>
          <c:smooth val="0"/>
          <c:extLst>
            <c:ext xmlns:c16="http://schemas.microsoft.com/office/drawing/2014/chart" uri="{C3380CC4-5D6E-409C-BE32-E72D297353CC}">
              <c16:uniqueId val="{00000008-C59A-42D8-AE8C-DA55860290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5794</c:v>
                </c:pt>
                <c:pt idx="5">
                  <c:v>6078</c:v>
                </c:pt>
                <c:pt idx="8">
                  <c:v>5919</c:v>
                </c:pt>
                <c:pt idx="11">
                  <c:v>6718</c:v>
                </c:pt>
                <c:pt idx="14">
                  <c:v>5751</c:v>
                </c:pt>
              </c:numCache>
            </c:numRef>
          </c:val>
          <c:extLst>
            <c:ext xmlns:c16="http://schemas.microsoft.com/office/drawing/2014/chart" uri="{C3380CC4-5D6E-409C-BE32-E72D297353CC}">
              <c16:uniqueId val="{00000000-06F5-4AD4-BCAF-4CD5BB9035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84</c:v>
                </c:pt>
                <c:pt idx="5">
                  <c:v>76</c:v>
                </c:pt>
                <c:pt idx="8">
                  <c:v>73</c:v>
                </c:pt>
                <c:pt idx="11">
                  <c:v>68</c:v>
                </c:pt>
                <c:pt idx="14">
                  <c:v>52</c:v>
                </c:pt>
              </c:numCache>
            </c:numRef>
          </c:val>
          <c:extLst>
            <c:ext xmlns:c16="http://schemas.microsoft.com/office/drawing/2014/chart" uri="{C3380CC4-5D6E-409C-BE32-E72D297353CC}">
              <c16:uniqueId val="{00000001-06F5-4AD4-BCAF-4CD5BB9035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2518</c:v>
                </c:pt>
                <c:pt idx="5">
                  <c:v>3268</c:v>
                </c:pt>
                <c:pt idx="8">
                  <c:v>3709</c:v>
                </c:pt>
                <c:pt idx="11">
                  <c:v>4189</c:v>
                </c:pt>
                <c:pt idx="14">
                  <c:v>4376</c:v>
                </c:pt>
              </c:numCache>
            </c:numRef>
          </c:val>
          <c:extLst>
            <c:ext xmlns:c16="http://schemas.microsoft.com/office/drawing/2014/chart" uri="{C3380CC4-5D6E-409C-BE32-E72D297353CC}">
              <c16:uniqueId val="{00000002-06F5-4AD4-BCAF-4CD5BB9035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F5-4AD4-BCAF-4CD5BB9035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F5-4AD4-BCAF-4CD5BB9035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F5-4AD4-BCAF-4CD5BB9035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465</c:v>
                </c:pt>
                <c:pt idx="3">
                  <c:v>442</c:v>
                </c:pt>
                <c:pt idx="6">
                  <c:v>443</c:v>
                </c:pt>
                <c:pt idx="9">
                  <c:v>428</c:v>
                </c:pt>
                <c:pt idx="12">
                  <c:v>429</c:v>
                </c:pt>
              </c:numCache>
            </c:numRef>
          </c:val>
          <c:extLst>
            <c:ext xmlns:c16="http://schemas.microsoft.com/office/drawing/2014/chart" uri="{C3380CC4-5D6E-409C-BE32-E72D297353CC}">
              <c16:uniqueId val="{00000006-06F5-4AD4-BCAF-4CD5BB9035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7</c:v>
                </c:pt>
                <c:pt idx="6">
                  <c:v>0</c:v>
                </c:pt>
                <c:pt idx="9">
                  <c:v>0</c:v>
                </c:pt>
                <c:pt idx="12">
                  <c:v>7</c:v>
                </c:pt>
              </c:numCache>
            </c:numRef>
          </c:val>
          <c:extLst>
            <c:ext xmlns:c16="http://schemas.microsoft.com/office/drawing/2014/chart" uri="{C3380CC4-5D6E-409C-BE32-E72D297353CC}">
              <c16:uniqueId val="{00000007-06F5-4AD4-BCAF-4CD5BB9035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2716</c:v>
                </c:pt>
                <c:pt idx="3">
                  <c:v>2506</c:v>
                </c:pt>
                <c:pt idx="6">
                  <c:v>2319</c:v>
                </c:pt>
                <c:pt idx="9">
                  <c:v>2181</c:v>
                </c:pt>
                <c:pt idx="12">
                  <c:v>1844</c:v>
                </c:pt>
              </c:numCache>
            </c:numRef>
          </c:val>
          <c:extLst>
            <c:ext xmlns:c16="http://schemas.microsoft.com/office/drawing/2014/chart" uri="{C3380CC4-5D6E-409C-BE32-E72D297353CC}">
              <c16:uniqueId val="{00000008-06F5-4AD4-BCAF-4CD5BB9035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c:v>
                </c:pt>
                <c:pt idx="3">
                  <c:v>38</c:v>
                </c:pt>
                <c:pt idx="6">
                  <c:v>36</c:v>
                </c:pt>
                <c:pt idx="9">
                  <c:v>34</c:v>
                </c:pt>
                <c:pt idx="12">
                  <c:v>32</c:v>
                </c:pt>
              </c:numCache>
            </c:numRef>
          </c:val>
          <c:extLst>
            <c:ext xmlns:c16="http://schemas.microsoft.com/office/drawing/2014/chart" uri="{C3380CC4-5D6E-409C-BE32-E72D297353CC}">
              <c16:uniqueId val="{00000009-06F5-4AD4-BCAF-4CD5BB9035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5199</c:v>
                </c:pt>
                <c:pt idx="3">
                  <c:v>5509</c:v>
                </c:pt>
                <c:pt idx="6">
                  <c:v>5489</c:v>
                </c:pt>
                <c:pt idx="9">
                  <c:v>5445</c:v>
                </c:pt>
                <c:pt idx="12">
                  <c:v>5533</c:v>
                </c:pt>
              </c:numCache>
            </c:numRef>
          </c:val>
          <c:extLst>
            <c:ext xmlns:c16="http://schemas.microsoft.com/office/drawing/2014/chart" uri="{C3380CC4-5D6E-409C-BE32-E72D297353CC}">
              <c16:uniqueId val="{0000000A-06F5-4AD4-BCAF-4CD5BB9035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F5-4AD4-BCAF-4CD5BB9035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599</c:v>
                </c:pt>
                <c:pt idx="1">
                  <c:v>600</c:v>
                </c:pt>
                <c:pt idx="2">
                  <c:v>712</c:v>
                </c:pt>
              </c:numCache>
            </c:numRef>
          </c:val>
          <c:extLst>
            <c:ext xmlns:c16="http://schemas.microsoft.com/office/drawing/2014/chart" uri="{C3380CC4-5D6E-409C-BE32-E72D297353CC}">
              <c16:uniqueId val="{00000000-281E-48C3-8CC4-1FFE601204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569</c:v>
                </c:pt>
                <c:pt idx="1">
                  <c:v>580</c:v>
                </c:pt>
                <c:pt idx="2">
                  <c:v>593</c:v>
                </c:pt>
              </c:numCache>
            </c:numRef>
          </c:val>
          <c:extLst>
            <c:ext xmlns:c16="http://schemas.microsoft.com/office/drawing/2014/chart" uri="{C3380CC4-5D6E-409C-BE32-E72D297353CC}">
              <c16:uniqueId val="{00000001-281E-48C3-8CC4-1FFE601204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1992</c:v>
                </c:pt>
                <c:pt idx="1">
                  <c:v>2452</c:v>
                </c:pt>
                <c:pt idx="2">
                  <c:v>2523</c:v>
                </c:pt>
              </c:numCache>
            </c:numRef>
          </c:val>
          <c:extLst>
            <c:ext xmlns:c16="http://schemas.microsoft.com/office/drawing/2014/chart" uri="{C3380CC4-5D6E-409C-BE32-E72D297353CC}">
              <c16:uniqueId val="{00000002-281E-48C3-8CC4-1FFE601204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山形県舟形町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本町では、簡易水道事業及び下水道事業を比較的短期間に集中投資を行ったことにより、公営企業会計の企業債償還に対する繰出金は大きい。しかし、下水道事業においては償還のピークが過ぎており、令和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年度以降は減少に転じている。また、令和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年度から一般会計においては、平成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月豪雨災害復旧事業</a:t>
          </a:r>
          <a:r>
            <a:rPr kumimoji="1" lang="ja-JP" altLang="en-US" sz="1050">
              <a:solidFill>
                <a:schemeClr val="dk1"/>
              </a:solidFill>
              <a:effectLst/>
              <a:latin typeface="+mn-lt"/>
              <a:ea typeface="+mn-ea"/>
              <a:cs typeface="+mn-cs"/>
            </a:rPr>
            <a:t>や令和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月豪雨災害復旧事業</a:t>
          </a:r>
          <a:r>
            <a:rPr kumimoji="1" lang="ja-JP" altLang="ja-JP" sz="1050">
              <a:solidFill>
                <a:schemeClr val="dk1"/>
              </a:solidFill>
              <a:effectLst/>
              <a:latin typeface="+mn-lt"/>
              <a:ea typeface="+mn-ea"/>
              <a:cs typeface="+mn-cs"/>
            </a:rPr>
            <a:t>に係る地方債の元金償還が本格的に開始したことから増大している。今後も、令和元～</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年度までの大規模投資事業</a:t>
          </a:r>
          <a:r>
            <a:rPr kumimoji="1" lang="ja-JP" altLang="en-US" sz="1050">
              <a:solidFill>
                <a:schemeClr val="dk1"/>
              </a:solidFill>
              <a:effectLst/>
              <a:latin typeface="+mn-lt"/>
              <a:ea typeface="+mn-ea"/>
              <a:cs typeface="+mn-cs"/>
            </a:rPr>
            <a:t>及び令和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月豪雨災害復旧事業</a:t>
          </a:r>
          <a:r>
            <a:rPr kumimoji="1" lang="ja-JP" altLang="ja-JP" sz="1050">
              <a:solidFill>
                <a:schemeClr val="dk1"/>
              </a:solidFill>
              <a:effectLst/>
              <a:latin typeface="+mn-lt"/>
              <a:ea typeface="+mn-ea"/>
              <a:cs typeface="+mn-cs"/>
            </a:rPr>
            <a:t>の影響等により、公債費は増加していく見込みである。そのため、これまで以上に事業の優先順位を確認し、取捨選択しながら計画的に事業を実施することで地方債発行額を抑制していくよう努める。</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満期一括償還地方債の発行は行っていない。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山形県舟形町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公営企業会計に係る企業債残高は着実に減少してきたが、今後は、農業集落排水施設の統合</a:t>
          </a:r>
          <a:r>
            <a:rPr kumimoji="1" lang="ja-JP" altLang="en-US" sz="1050">
              <a:solidFill>
                <a:schemeClr val="dk1"/>
              </a:solidFill>
              <a:effectLst/>
              <a:latin typeface="+mn-lt"/>
              <a:ea typeface="+mn-ea"/>
              <a:cs typeface="+mn-cs"/>
            </a:rPr>
            <a:t>事業</a:t>
          </a:r>
          <a:r>
            <a:rPr kumimoji="1" lang="ja-JP" altLang="ja-JP" sz="1050">
              <a:solidFill>
                <a:schemeClr val="dk1"/>
              </a:solidFill>
              <a:effectLst/>
              <a:latin typeface="+mn-lt"/>
              <a:ea typeface="+mn-ea"/>
              <a:cs typeface="+mn-cs"/>
            </a:rPr>
            <a:t>等を計画しており、当該経費に係る企業債は増加する。また、その他でも投資事業の実施も検討していることから、国庫補助金の活用や計画的な事業執行により、企業債残高の急激な増加を抑える必要がある。また、一般会計においては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月豪雨災害復旧事業や</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月豪雨災害復旧事業、</a:t>
          </a:r>
          <a:r>
            <a:rPr kumimoji="1" lang="ja-JP" altLang="ja-JP" sz="1050">
              <a:solidFill>
                <a:schemeClr val="dk1"/>
              </a:solidFill>
              <a:effectLst/>
              <a:latin typeface="+mn-lt"/>
              <a:ea typeface="+mn-ea"/>
              <a:cs typeface="+mn-cs"/>
            </a:rPr>
            <a:t>令和元～</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までの大規模投資事業により、地方債残高は大きく増加している。しかし、発行する地方債については、過疎対策事業債等の交付税措置率の高いメニューを選択していることから、残高増加に対し、基準財政需要額算入見込額も増加する。充当可能財源等については、ふるさと納税を財源とした基金積立金が比率減少の要因であるが、ふるさと納税額の動向次第で基金も減少するため、そのことも踏まえた推計をしていく必要がある。今後は、適正規模の地方債発行額に抑制していくが、目指すまちの将来像へ近づくための必要な事業は、財源をしっかり考え実施していく方針のため、各種財政指標の推計をしながら、地方債発行額も決めていく。</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山形県舟形町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減債基金について、年々増加する公債費へ対応するために、若干の積増しを行った。また、今後における庁舎を含む公共施設等の長寿命化対策が本町の喫緊の課題であり、過疎対策事業債等の交付税措置率の高いメニューを最大限に活用していく方針ではあるものの、同メニュー等の対象外事業については、基金を取り崩しての対応を余儀なくされる場合も多い。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年度は地方債の対象とならない部分等に対し公共施設整備基金からの取崩で対応した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基金残高は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となった。また、ふるさと納税についてはその一部を基金に積み立て、寄附者の意向を反映した事業に活用している。令和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年度は寄附額</a:t>
          </a:r>
          <a:r>
            <a:rPr kumimoji="1" lang="en-US" altLang="ja-JP" sz="1100">
              <a:solidFill>
                <a:schemeClr val="dk1"/>
              </a:solidFill>
              <a:effectLst/>
              <a:latin typeface="+mn-lt"/>
              <a:ea typeface="+mn-ea"/>
              <a:cs typeface="+mn-cs"/>
            </a:rPr>
            <a:t>805</a:t>
          </a:r>
          <a:r>
            <a:rPr kumimoji="1" lang="ja-JP" altLang="ja-JP" sz="1100">
              <a:solidFill>
                <a:schemeClr val="dk1"/>
              </a:solidFill>
              <a:effectLst/>
              <a:latin typeface="+mn-lt"/>
              <a:ea typeface="+mn-ea"/>
              <a:cs typeface="+mn-cs"/>
            </a:rPr>
            <a:t>百万円と多くの寄附をいただき、取崩額が</a:t>
          </a:r>
          <a:r>
            <a:rPr kumimoji="1" lang="en-US" altLang="ja-JP" sz="1100">
              <a:solidFill>
                <a:schemeClr val="dk1"/>
              </a:solidFill>
              <a:effectLst/>
              <a:latin typeface="+mn-lt"/>
              <a:ea typeface="+mn-ea"/>
              <a:cs typeface="+mn-cs"/>
            </a:rPr>
            <a:t>313</a:t>
          </a:r>
          <a:r>
            <a:rPr kumimoji="1" lang="ja-JP" altLang="ja-JP" sz="1100">
              <a:solidFill>
                <a:schemeClr val="dk1"/>
              </a:solidFill>
              <a:effectLst/>
              <a:latin typeface="+mn-lt"/>
              <a:ea typeface="+mn-ea"/>
              <a:cs typeface="+mn-cs"/>
            </a:rPr>
            <a:t>百万円、積立額が</a:t>
          </a:r>
          <a:r>
            <a:rPr kumimoji="1" lang="en-US" altLang="ja-JP" sz="1100">
              <a:solidFill>
                <a:schemeClr val="dk1"/>
              </a:solidFill>
              <a:effectLst/>
              <a:latin typeface="+mn-lt"/>
              <a:ea typeface="+mn-ea"/>
              <a:cs typeface="+mn-cs"/>
            </a:rPr>
            <a:t>410</a:t>
          </a:r>
          <a:r>
            <a:rPr kumimoji="1" lang="ja-JP" altLang="ja-JP" sz="1100">
              <a:solidFill>
                <a:schemeClr val="dk1"/>
              </a:solidFill>
              <a:effectLst/>
              <a:latin typeface="+mn-lt"/>
              <a:ea typeface="+mn-ea"/>
              <a:cs typeface="+mn-cs"/>
            </a:rPr>
            <a:t>百万円となり、</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百万円の増額となった。財政調整基金は地方交付税確定までの調整一般財源として</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百万円の取崩を行ったが、最終的に</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百万円程度の積戻しを行い、結果、残高は</a:t>
          </a:r>
          <a:r>
            <a:rPr kumimoji="1" lang="en-US" altLang="ja-JP" sz="1100">
              <a:solidFill>
                <a:schemeClr val="dk1"/>
              </a:solidFill>
              <a:effectLst/>
              <a:latin typeface="+mn-lt"/>
              <a:ea typeface="+mn-ea"/>
              <a:cs typeface="+mn-cs"/>
            </a:rPr>
            <a:t>712</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財政調整基金は、当初予算編成時の調整一般財源として活用するほか、災害等の緊急対応の際の財源として活用するため、目標額を定めて運用していく。過去の災害の際には約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百万円を取り崩している例もあることから目標額を</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百万円と設定している。減債基金は、平成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月豪雨災害復旧事業や令和元～</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年度までの大規模投資事業の元金償還が開始する令和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年度から公債費が増大し、ピークを令和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年度に迎えることから、今後も取崩と積立を行っていく。また、ふるさと納税を原資とする元気・舟形ふるさとづくり応援基金は、平成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年度～令和元年度は大幅に減少していたが、令和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年度はコロナ禍での巣ごもり需要</a:t>
          </a:r>
          <a:r>
            <a:rPr kumimoji="1" lang="ja-JP" altLang="en-US" sz="1100">
              <a:solidFill>
                <a:schemeClr val="dk1"/>
              </a:solidFill>
              <a:effectLst/>
              <a:latin typeface="+mn-lt"/>
              <a:ea typeface="+mn-ea"/>
              <a:cs typeface="+mn-cs"/>
            </a:rPr>
            <a:t>や米価上昇</a:t>
          </a:r>
          <a:r>
            <a:rPr kumimoji="1" lang="ja-JP" altLang="ja-JP" sz="1100">
              <a:solidFill>
                <a:schemeClr val="dk1"/>
              </a:solidFill>
              <a:effectLst/>
              <a:latin typeface="+mn-lt"/>
              <a:ea typeface="+mn-ea"/>
              <a:cs typeface="+mn-cs"/>
            </a:rPr>
            <a:t>が影響し、寄附額が増大したことで積立金も増大した。今後も寄附額増加に向けた取組みを強化していき、基金の取崩は寄附者の意向を最大限に発揮できる事業に限るなど、取り崩す際の基準をより明確に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は庁舎等の公共施設等の整備及び長寿命化等に使用する目的である。元気･舟形ふるさとづくり応援基金はふるさと納税を財源とし、寄附者の意向に沿う形で「子育て」や「産業振興」等に使用する目的である。舟形若あゆ温泉事業基金は温泉施設の改修事業に使用する目的である。スポーツ振興基金はスポーツ振興に使用する目的である。教育寄附を財源に積み立てた伊藤茂未来を拓く基金は中学校図書室にある「未来を拓く文庫」に蔵書する目的で使用す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公共施設整備基金は町営住宅改修事業等の「有利な地方債」を活用できない事業等に活用</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が、今後の公共施設の長寿命化や省エネ化を見据え</a:t>
          </a:r>
          <a:r>
            <a:rPr kumimoji="1" lang="ja-JP" altLang="en-US" sz="1100">
              <a:solidFill>
                <a:schemeClr val="dk1"/>
              </a:solidFill>
              <a:effectLst/>
              <a:latin typeface="+mn-lt"/>
              <a:ea typeface="+mn-ea"/>
              <a:cs typeface="+mn-cs"/>
            </a:rPr>
            <a:t>近年は積立額を増やしている</a:t>
          </a:r>
          <a:r>
            <a:rPr kumimoji="1" lang="ja-JP" altLang="ja-JP" sz="1100">
              <a:solidFill>
                <a:schemeClr val="dk1"/>
              </a:solidFill>
              <a:effectLst/>
              <a:latin typeface="+mn-lt"/>
              <a:ea typeface="+mn-ea"/>
              <a:cs typeface="+mn-cs"/>
            </a:rPr>
            <a:t>。元気･舟形ふるさとづくり応援基金は寄附者の意向に沿う形で、毎年取崩しを行っているほか、返礼等を除いた額を積み立てているが、令和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年度は納税額が</a:t>
          </a:r>
          <a:r>
            <a:rPr kumimoji="1" lang="en-US" altLang="ja-JP" sz="1100">
              <a:solidFill>
                <a:schemeClr val="dk1"/>
              </a:solidFill>
              <a:effectLst/>
              <a:latin typeface="+mn-lt"/>
              <a:ea typeface="+mn-ea"/>
              <a:cs typeface="+mn-cs"/>
            </a:rPr>
            <a:t>805</a:t>
          </a:r>
          <a:r>
            <a:rPr kumimoji="1" lang="ja-JP" altLang="ja-JP" sz="1100">
              <a:solidFill>
                <a:schemeClr val="dk1"/>
              </a:solidFill>
              <a:effectLst/>
              <a:latin typeface="+mn-lt"/>
              <a:ea typeface="+mn-ea"/>
              <a:cs typeface="+mn-cs"/>
            </a:rPr>
            <a:t>百万円と多額であったことで積立額も大きくなり増額となった。舟形若あゆ温泉事業基金は、温泉の管理運営を指定管理者として委託している第三セクターからの納付金を原資に積立しており、令和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年度は納付金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百万円の全額を積み増している。スポーツ振興基金は取り崩す事業が近年ないため、また、将来に向け積立を行う大規模な事業も計画にないため、同額で推移している。伊藤茂未来を拓く基金は平成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年度に創設され、舟形中学校の図書に要する経費として活用した。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基金は主に地方債の対象外事業に使用するが、将来における長寿命化事業等に備え増額していきたい方針である。元気･舟形ふるさとづくり応援基金は寄附額によっては増減が明確でないため、取り崩す際の基準をより厳格化し運用していきたい方針である。舟形若あゆ温泉事業基金は、温泉施設を改修する際に、地方債の対象外事業に使用していく方針である。スポーツ振興基金は取り崩す事業が近年ないため、また、将来に向け積立を行う大規模な事業も計画にないため、同額を維持したい方針である。伊藤茂未来を拓く基金は取り崩した額と同水準の積立を行い、永年にわたり、寄附者の意向が反映されるよう運用していく方針であ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財政調整基金は当初予算編成時の調整一般財源として取り崩し、他の一般財源額が確定次第、決算余剰金の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も確保しつつ、原則として全額を積戻す形で運用してきた。また、災害や豪雪等の緊急時に活用する財源としての弾力性も考慮したうえで、</a:t>
          </a:r>
          <a:r>
            <a:rPr kumimoji="1" lang="ja-JP" altLang="en-US" sz="1100">
              <a:solidFill>
                <a:schemeClr val="dk1"/>
              </a:solidFill>
              <a:effectLst/>
              <a:latin typeface="+mn-lt"/>
              <a:ea typeface="+mn-ea"/>
              <a:cs typeface="+mn-cs"/>
            </a:rPr>
            <a:t>目標額を</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百万円というルールで積立及び活用をしている。令和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年度は当初予算において、地方交付税等の一般財源が確定するまで</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百万円の取崩を行</a:t>
          </a:r>
          <a:r>
            <a:rPr kumimoji="1" lang="ja-JP" altLang="en-US" sz="1100">
              <a:solidFill>
                <a:schemeClr val="dk1"/>
              </a:solidFill>
              <a:effectLst/>
              <a:latin typeface="+mn-lt"/>
              <a:ea typeface="+mn-ea"/>
              <a:cs typeface="+mn-cs"/>
            </a:rPr>
            <a:t>い、災害対応も含め</a:t>
          </a:r>
          <a:r>
            <a:rPr kumimoji="1" lang="en-US" altLang="ja-JP" sz="1100">
              <a:solidFill>
                <a:schemeClr val="dk1"/>
              </a:solidFill>
              <a:effectLst/>
              <a:latin typeface="+mn-lt"/>
              <a:ea typeface="+mn-ea"/>
              <a:cs typeface="+mn-cs"/>
            </a:rPr>
            <a:t>227</a:t>
          </a:r>
          <a:r>
            <a:rPr kumimoji="1" lang="ja-JP" altLang="en-US" sz="1100">
              <a:solidFill>
                <a:schemeClr val="dk1"/>
              </a:solidFill>
              <a:effectLst/>
              <a:latin typeface="+mn-lt"/>
              <a:ea typeface="+mn-ea"/>
              <a:cs typeface="+mn-cs"/>
            </a:rPr>
            <a:t>百万円を年間で取り崩したが、</a:t>
          </a:r>
          <a:r>
            <a:rPr kumimoji="1" lang="ja-JP" altLang="ja-JP" sz="1100">
              <a:solidFill>
                <a:schemeClr val="dk1"/>
              </a:solidFill>
              <a:effectLst/>
              <a:latin typeface="+mn-lt"/>
              <a:ea typeface="+mn-ea"/>
              <a:cs typeface="+mn-cs"/>
            </a:rPr>
            <a:t>最終的に</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百万円程度の積戻しを行い、結果、残高は</a:t>
          </a:r>
          <a:r>
            <a:rPr kumimoji="1" lang="en-US" altLang="ja-JP" sz="1100">
              <a:solidFill>
                <a:schemeClr val="dk1"/>
              </a:solidFill>
              <a:effectLst/>
              <a:latin typeface="+mn-lt"/>
              <a:ea typeface="+mn-ea"/>
              <a:cs typeface="+mn-cs"/>
            </a:rPr>
            <a:t>712</a:t>
          </a:r>
          <a:r>
            <a:rPr kumimoji="1" lang="ja-JP" altLang="ja-JP" sz="1100">
              <a:solidFill>
                <a:schemeClr val="dk1"/>
              </a:solidFill>
              <a:effectLst/>
              <a:latin typeface="+mn-lt"/>
              <a:ea typeface="+mn-ea"/>
              <a:cs typeface="+mn-cs"/>
            </a:rPr>
            <a:t>百万円となった。</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各年度末残高の目標を標準財政規模の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程度と定め</a:t>
          </a:r>
          <a:r>
            <a:rPr kumimoji="1" lang="ja-JP" altLang="en-US" sz="1100">
              <a:solidFill>
                <a:schemeClr val="dk1"/>
              </a:solidFill>
              <a:effectLst/>
              <a:latin typeface="+mn-lt"/>
              <a:ea typeface="+mn-ea"/>
              <a:cs typeface="+mn-cs"/>
            </a:rPr>
            <a:t>た上で</a:t>
          </a:r>
          <a:r>
            <a:rPr kumimoji="1" lang="ja-JP" altLang="ja-JP" sz="1100">
              <a:solidFill>
                <a:schemeClr val="dk1"/>
              </a:solidFill>
              <a:effectLst/>
              <a:latin typeface="+mn-lt"/>
              <a:ea typeface="+mn-ea"/>
              <a:cs typeface="+mn-cs"/>
            </a:rPr>
            <a:t>、目標額の</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百万円程度となるよう調整を図る。活用については、当初予算編成時の調整一般財源として活用するほか、災害等の緊急対応の際の財源として活用していく。平成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月豪雨災害の際には約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百万円を取り崩していることも鑑みて目標額を設定した。今後も一般財源の確保に努めながら、目標額を維持し、弾力的な財政運営ができるようにしていく。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年度に実施された補償金免除繰上償還の財源として積立を行った基金であり、同制度の終了に伴い、令和元年度までは利子分のみの増加となっている。しかし、平成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月豪雨災害復旧事業や</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月豪雨災害復旧事業、</a:t>
          </a:r>
          <a:r>
            <a:rPr kumimoji="1" lang="ja-JP" altLang="ja-JP" sz="1100">
              <a:solidFill>
                <a:schemeClr val="dk1"/>
              </a:solidFill>
              <a:effectLst/>
              <a:latin typeface="+mn-lt"/>
              <a:ea typeface="+mn-ea"/>
              <a:cs typeface="+mn-cs"/>
            </a:rPr>
            <a:t>令和元～</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年度までの大規模投資事業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の元金償還が開始する令和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年度から、公債費が増大し令和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年度にピークを迎えることから、これに対応するため令和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年度に多額の積立を実施した結果、令和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593</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年度に公債費が増大し、令和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年度まで年々増加していくことから、積立できる余裕がある場合は積立を行う。令和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は、基金を取り崩し、有効に活用しながら、各種事業に支障をきたさないような財政運営を行っていく。また、基金が枯渇しないように積戻しも行っていく方針である。なお、本町で発行している地方債は、主に過疎対策事業債等の交付税措置率の高い、いわゆる「有利な地方債」であることから、地方交付税で措置される分も加味したうえで取崩額を決め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山形県舟形町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4,624
119.03
7,251,416
6,814,413
250,601
2,929,883
5,533,258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人口の減少や全国及び県内平均を大きく上回る高齢化率（</a:t>
          </a:r>
          <a:r>
            <a:rPr kumimoji="1" lang="en-US" altLang="ja-JP" sz="1050">
              <a:solidFill>
                <a:schemeClr val="dk1"/>
              </a:solidFill>
              <a:effectLst/>
              <a:latin typeface="+mn-lt"/>
              <a:ea typeface="+mn-ea"/>
              <a:cs typeface="+mn-cs"/>
            </a:rPr>
            <a:t>R6</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45.1%</a:t>
          </a:r>
          <a:r>
            <a:rPr kumimoji="1" lang="ja-JP" altLang="ja-JP" sz="1050">
              <a:solidFill>
                <a:schemeClr val="dk1"/>
              </a:solidFill>
              <a:effectLst/>
              <a:latin typeface="+mn-lt"/>
              <a:ea typeface="+mn-ea"/>
              <a:cs typeface="+mn-cs"/>
            </a:rPr>
            <a:t>）に加え、基幹産業である農業収入が伸びていないことや地域産業全体の財政基盤が弱く、類似団体平均より</a:t>
          </a:r>
          <a:r>
            <a:rPr kumimoji="1" lang="en-US" altLang="ja-JP" sz="1050">
              <a:solidFill>
                <a:schemeClr val="dk1"/>
              </a:solidFill>
              <a:effectLst/>
              <a:latin typeface="+mn-lt"/>
              <a:ea typeface="+mn-ea"/>
              <a:cs typeface="+mn-cs"/>
            </a:rPr>
            <a:t>0.16</a:t>
          </a:r>
          <a:r>
            <a:rPr kumimoji="1" lang="ja-JP" altLang="ja-JP" sz="1050">
              <a:solidFill>
                <a:schemeClr val="dk1"/>
              </a:solidFill>
              <a:effectLst/>
              <a:latin typeface="+mn-lt"/>
              <a:ea typeface="+mn-ea"/>
              <a:cs typeface="+mn-cs"/>
            </a:rPr>
            <a:t>ポイント低くなっている。特に、令和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に引き続き、全国的に、臨時経済対策費として、普通交付税が追加交付されたことに伴い、財政力指数も減少している。今後も、国の地方財政計画における普通交付税の動向にもよるが、財政力指数は低い水準を継続すると考えられ、引き続き、歳入確保対策や事務事業の見直し等による歳出削減を図りながら、歳入額の確保を図り、財政健全化に努め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類似団体平均と比較して、公債費、物件費は高くなっているが、人件費、扶助費、補助費等では低くなっている。令和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年度決算における比率</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の要因は、</a:t>
          </a:r>
          <a:r>
            <a:rPr kumimoji="1" lang="ja-JP" altLang="en-US" sz="1000">
              <a:solidFill>
                <a:schemeClr val="dk1"/>
              </a:solidFill>
              <a:effectLst/>
              <a:latin typeface="+mn-lt"/>
              <a:ea typeface="+mn-ea"/>
              <a:cs typeface="+mn-cs"/>
            </a:rPr>
            <a:t>再算定による普通交付税の増及び下水道事業が公営企業会計に移行したことによる一般会計からの繰出基準の減に伴い繰出金（経常分）が減となったことである。</a:t>
          </a:r>
          <a:r>
            <a:rPr kumimoji="1" lang="ja-JP" altLang="ja-JP" sz="1000">
              <a:solidFill>
                <a:schemeClr val="dk1"/>
              </a:solidFill>
              <a:effectLst/>
              <a:latin typeface="+mn-lt"/>
              <a:ea typeface="+mn-ea"/>
              <a:cs typeface="+mn-cs"/>
            </a:rPr>
            <a:t>今後も、令和元～</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まで実施した大規模投資事業の影響により、公債費が増大する見込みであり、人件費や物価の上昇により比率は増加していく推計としている。さらなる歳入の確保をしながら、物件費や補助費等の見直し等の義務的経費以外の経費を抑制していくよう努力していく。</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42969</xdr:rowOff>
    </xdr:from>
    <xdr:to>
      <xdr:col>23</xdr:col>
      <xdr:colOff>133350</xdr:colOff>
      <xdr:row>61</xdr:row>
      <xdr:rowOff>79163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01419"/>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61</xdr:row>
      <xdr:rowOff>79163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2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160126</xdr:rowOff>
    </xdr:from>
    <xdr:to>
      <xdr:col>15</xdr:col>
      <xdr:colOff>82550</xdr:colOff>
      <xdr:row>61</xdr:row>
      <xdr:rowOff>63077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47126"/>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160126</xdr:rowOff>
    </xdr:from>
    <xdr:to>
      <xdr:col>11</xdr:col>
      <xdr:colOff>31750</xdr:colOff>
      <xdr:row>61</xdr:row>
      <xdr:rowOff>105304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47126"/>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163619</xdr:rowOff>
    </xdr:from>
    <xdr:to>
      <xdr:col>23</xdr:col>
      <xdr:colOff>184150</xdr:colOff>
      <xdr:row>61</xdr:row>
      <xdr:rowOff>93769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8696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98654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109326</xdr:rowOff>
    </xdr:from>
    <xdr:to>
      <xdr:col>11</xdr:col>
      <xdr:colOff>82550</xdr:colOff>
      <xdr:row>61</xdr:row>
      <xdr:rowOff>39476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24253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8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54504</xdr:rowOff>
    </xdr:from>
    <xdr:to>
      <xdr:col>7</xdr:col>
      <xdr:colOff>31750</xdr:colOff>
      <xdr:row>61</xdr:row>
      <xdr:rowOff>156104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140881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[441,766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豪雪</a:t>
          </a:r>
          <a:r>
            <a:rPr kumimoji="1" lang="ja-JP" altLang="ja-JP" sz="1000">
              <a:solidFill>
                <a:schemeClr val="dk1"/>
              </a:solidFill>
              <a:effectLst/>
              <a:latin typeface="+mn-lt"/>
              <a:ea typeface="+mn-ea"/>
              <a:cs typeface="+mn-cs"/>
            </a:rPr>
            <a:t>により維持補修費が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した影響により決算額が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共施設や庁内の情報システム整備拡充やマイナンバーカードを活用した情報システムの構築、セキュリティ強化に伴って電算機器に係る委託料や使用料等の支出も伸びているほか、町社会福祉協議会に町立保育園の保育業務を委託していること、正規職員の人員不足を会計年度任用職員で補っていることから、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人当たりの決算額は類似団体平均と比較して</a:t>
          </a:r>
          <a:r>
            <a:rPr kumimoji="1" lang="en-US" altLang="ja-JP" sz="1000">
              <a:solidFill>
                <a:schemeClr val="dk1"/>
              </a:solidFill>
              <a:effectLst/>
              <a:latin typeface="+mn-lt"/>
              <a:ea typeface="+mn-ea"/>
              <a:cs typeface="+mn-cs"/>
            </a:rPr>
            <a:t>109,735</a:t>
          </a:r>
          <a:r>
            <a:rPr kumimoji="1" lang="ja-JP" altLang="ja-JP" sz="1000">
              <a:solidFill>
                <a:schemeClr val="dk1"/>
              </a:solidFill>
              <a:effectLst/>
              <a:latin typeface="+mn-lt"/>
              <a:ea typeface="+mn-ea"/>
              <a:cs typeface="+mn-cs"/>
            </a:rPr>
            <a:t>円高くなっている。今後も、デジタル化の推進に伴う物件費の増等を見据えながらも、施設管理の見直し等、引き続き削減努力を続けながら、類似団体との乖離幅を縮小させていく。</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41207</xdr:rowOff>
    </xdr:from>
    <xdr:to>
      <xdr:col>23</xdr:col>
      <xdr:colOff>133350</xdr:colOff>
      <xdr:row>82</xdr:row>
      <xdr:rowOff>97093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0107"/>
          <a:ext cx="838200" cy="5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41207</xdr:rowOff>
    </xdr:from>
    <xdr:to>
      <xdr:col>19</xdr:col>
      <xdr:colOff>133350</xdr:colOff>
      <xdr:row>82</xdr:row>
      <xdr:rowOff>42695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00107"/>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21884</xdr:rowOff>
    </xdr:from>
    <xdr:to>
      <xdr:col>15</xdr:col>
      <xdr:colOff>82550</xdr:colOff>
      <xdr:row>82</xdr:row>
      <xdr:rowOff>42695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0784"/>
          <a:ext cx="889000" cy="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167194</xdr:rowOff>
    </xdr:from>
    <xdr:to>
      <xdr:col>11</xdr:col>
      <xdr:colOff>31750</xdr:colOff>
      <xdr:row>82</xdr:row>
      <xdr:rowOff>21884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4644"/>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46293</xdr:rowOff>
    </xdr:from>
    <xdr:to>
      <xdr:col>23</xdr:col>
      <xdr:colOff>184150</xdr:colOff>
      <xdr:row>82</xdr:row>
      <xdr:rowOff>147893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18370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161857</xdr:rowOff>
    </xdr:from>
    <xdr:to>
      <xdr:col>19</xdr:col>
      <xdr:colOff>184150</xdr:colOff>
      <xdr:row>82</xdr:row>
      <xdr:rowOff>92007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76784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3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163345</xdr:rowOff>
    </xdr:from>
    <xdr:to>
      <xdr:col>15</xdr:col>
      <xdr:colOff>133350</xdr:colOff>
      <xdr:row>82</xdr:row>
      <xdr:rowOff>93495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78272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142534</xdr:rowOff>
    </xdr:from>
    <xdr:to>
      <xdr:col>11</xdr:col>
      <xdr:colOff>82550</xdr:colOff>
      <xdr:row>82</xdr:row>
      <xdr:rowOff>72684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57461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116394</xdr:rowOff>
    </xdr:from>
    <xdr:to>
      <xdr:col>7</xdr:col>
      <xdr:colOff>31750</xdr:colOff>
      <xdr:row>82</xdr:row>
      <xdr:rowOff>46544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31321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9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年度は類似団体平均との比較では</a:t>
          </a:r>
          <a:r>
            <a:rPr kumimoji="1" lang="en-US" altLang="ja-JP" sz="1050">
              <a:solidFill>
                <a:schemeClr val="dk1"/>
              </a:solidFill>
              <a:effectLst/>
              <a:latin typeface="+mn-lt"/>
              <a:ea typeface="+mn-ea"/>
              <a:cs typeface="+mn-cs"/>
            </a:rPr>
            <a:t>4.4</a:t>
          </a:r>
          <a:r>
            <a:rPr kumimoji="1" lang="ja-JP" altLang="ja-JP" sz="1050">
              <a:solidFill>
                <a:schemeClr val="dk1"/>
              </a:solidFill>
              <a:effectLst/>
              <a:latin typeface="+mn-lt"/>
              <a:ea typeface="+mn-ea"/>
              <a:cs typeface="+mn-cs"/>
            </a:rPr>
            <a:t>ポイント高くなっている。これは職員構成が経験年数の長い職員が多数を占めていることが要因のひとつとして挙げられる。しかし、令和元年度をピークに、今後も若年層採用の活性化により、本指数が低下していくものと推計してい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107245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60789"/>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87</xdr:row>
      <xdr:rowOff>158045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87</xdr:row>
      <xdr:rowOff>158045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339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88</xdr:row>
      <xdr:rowOff>107245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39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123772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3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年度から退職者不補充による削減に努めてきたが、職員構成がアンバランスになってきていることから、退職者以上に新規採用者数を採用するように採用計画を見直した結果、人口千人当たり職員数は令和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年度は前年度より</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ポイント増加し、類似団体平均より</a:t>
          </a:r>
          <a:r>
            <a:rPr kumimoji="1" lang="en-US" altLang="ja-JP" sz="1050">
              <a:solidFill>
                <a:schemeClr val="dk1"/>
              </a:solidFill>
              <a:effectLst/>
              <a:latin typeface="+mn-lt"/>
              <a:ea typeface="+mn-ea"/>
              <a:cs typeface="+mn-cs"/>
            </a:rPr>
            <a:t>1.38</a:t>
          </a:r>
          <a:r>
            <a:rPr kumimoji="1" lang="ja-JP" altLang="ja-JP" sz="1050">
              <a:solidFill>
                <a:schemeClr val="dk1"/>
              </a:solidFill>
              <a:effectLst/>
              <a:latin typeface="+mn-lt"/>
              <a:ea typeface="+mn-ea"/>
              <a:cs typeface="+mn-cs"/>
            </a:rPr>
            <a:t>ポイント上回った。今後も、業務量の平準化等を適宜検討しながら職員定員管理計画に基づいた職員数の適正管理に努めていく。</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2349</xdr:rowOff>
    </xdr:from>
    <xdr:to>
      <xdr:col>81</xdr:col>
      <xdr:colOff>44450</xdr:colOff>
      <xdr:row>61</xdr:row>
      <xdr:rowOff>74740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079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140621</xdr:rowOff>
    </xdr:from>
    <xdr:to>
      <xdr:col>77</xdr:col>
      <xdr:colOff>44450</xdr:colOff>
      <xdr:row>61</xdr:row>
      <xdr:rowOff>2349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27621"/>
          <a:ext cx="8890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107442</xdr:rowOff>
    </xdr:from>
    <xdr:to>
      <xdr:col>72</xdr:col>
      <xdr:colOff>203200</xdr:colOff>
      <xdr:row>60</xdr:row>
      <xdr:rowOff>140621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4442"/>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88741</xdr:rowOff>
    </xdr:from>
    <xdr:to>
      <xdr:col>68</xdr:col>
      <xdr:colOff>152400</xdr:colOff>
      <xdr:row>60</xdr:row>
      <xdr:rowOff>107442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5741"/>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23940</xdr:rowOff>
    </xdr:from>
    <xdr:to>
      <xdr:col>81</xdr:col>
      <xdr:colOff>95250</xdr:colOff>
      <xdr:row>61</xdr:row>
      <xdr:rowOff>125540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167467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5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122999</xdr:rowOff>
    </xdr:from>
    <xdr:to>
      <xdr:col>77</xdr:col>
      <xdr:colOff>95250</xdr:colOff>
      <xdr:row>61</xdr:row>
      <xdr:rowOff>53149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37926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9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89821</xdr:rowOff>
    </xdr:from>
    <xdr:to>
      <xdr:col>73</xdr:col>
      <xdr:colOff>44450</xdr:colOff>
      <xdr:row>61</xdr:row>
      <xdr:rowOff>19971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6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56642</xdr:rowOff>
    </xdr:from>
    <xdr:to>
      <xdr:col>68</xdr:col>
      <xdr:colOff>203200</xdr:colOff>
      <xdr:row>60</xdr:row>
      <xdr:rowOff>158242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37941</xdr:rowOff>
    </xdr:from>
    <xdr:to>
      <xdr:col>64</xdr:col>
      <xdr:colOff>152400</xdr:colOff>
      <xdr:row>60</xdr:row>
      <xdr:rowOff>139541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149718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年度決算が減少した要因は、公債費が上昇しているものの、全国的に、臨時経済対策費</a:t>
          </a:r>
          <a:r>
            <a:rPr kumimoji="1" lang="ja-JP" altLang="en-US" sz="1000">
              <a:solidFill>
                <a:schemeClr val="dk1"/>
              </a:solidFill>
              <a:effectLst/>
              <a:latin typeface="+mn-lt"/>
              <a:ea typeface="+mn-ea"/>
              <a:cs typeface="+mn-cs"/>
            </a:rPr>
            <a:t>・給与改定費・臨時財政対策債償還基金費</a:t>
          </a:r>
          <a:r>
            <a:rPr kumimoji="1" lang="ja-JP" altLang="ja-JP" sz="1000">
              <a:solidFill>
                <a:schemeClr val="dk1"/>
              </a:solidFill>
              <a:effectLst/>
              <a:latin typeface="+mn-lt"/>
              <a:ea typeface="+mn-ea"/>
              <a:cs typeface="+mn-cs"/>
            </a:rPr>
            <a:t>として普通交付税が追加交付されたこと、下水道事業が公営企業会計に移行したことによる一般会計からの繰出基準の減に伴い繰出金（経常分）が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したことである。しかし、一般会計における公債費については、平成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月豪雨災害復旧事業や令和元～</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年度までの大規模投資事業</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R6.7</a:t>
          </a:r>
          <a:r>
            <a:rPr kumimoji="1" lang="ja-JP" altLang="en-US" sz="1000">
              <a:solidFill>
                <a:schemeClr val="dk1"/>
              </a:solidFill>
              <a:effectLst/>
              <a:latin typeface="+mn-lt"/>
              <a:ea typeface="+mn-ea"/>
              <a:cs typeface="+mn-cs"/>
            </a:rPr>
            <a:t>月豪雨災害復旧事業等</a:t>
          </a:r>
          <a:r>
            <a:rPr kumimoji="1" lang="ja-JP" altLang="ja-JP" sz="1000">
              <a:solidFill>
                <a:schemeClr val="dk1"/>
              </a:solidFill>
              <a:effectLst/>
              <a:latin typeface="+mn-lt"/>
              <a:ea typeface="+mn-ea"/>
              <a:cs typeface="+mn-cs"/>
            </a:rPr>
            <a:t>により、令和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年度から増大し、令和</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年度まで増加していく見込みである。そのため、今後は比率の増加や高止まりが続くと推計している。さらなる事業規模の適正化や地方債発行額の抑制を図り、健全な財政運営に努めていく。</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68834</xdr:rowOff>
    </xdr:from>
    <xdr:to>
      <xdr:col>81</xdr:col>
      <xdr:colOff>44450</xdr:colOff>
      <xdr:row>42</xdr:row>
      <xdr:rowOff>78486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6973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78486</xdr:rowOff>
    </xdr:from>
    <xdr:to>
      <xdr:col>77</xdr:col>
      <xdr:colOff>44450</xdr:colOff>
      <xdr:row>42</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7938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150876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9869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18034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517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18034</xdr:rowOff>
    </xdr:from>
    <xdr:to>
      <xdr:col>81</xdr:col>
      <xdr:colOff>95250</xdr:colOff>
      <xdr:row>42</xdr:row>
      <xdr:rowOff>119634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161561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27686</xdr:rowOff>
    </xdr:from>
    <xdr:to>
      <xdr:col>77</xdr:col>
      <xdr:colOff>95250</xdr:colOff>
      <xdr:row>42</xdr:row>
      <xdr:rowOff>129286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114063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1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月豪雨災害復旧事業や令和元～</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まで実施した大規模投資事業により、一般会計の地方債残高は増大している。しかし、事業実施に係る地方債については、過疎対策事業債をはじめ交付税措置率の高い、いわゆる「有利な地方債」を活用しているため、地方債残高に対する交付税算入額が大きいことや、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年度からふるさと納税による寄附金が好調であり、当該寄附金を原資とした基金への積増しを実施していることにより、令和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年度決算では「比率なし」である。今後も、地方債発行額や基金の活用について、将来推計をしていきながら、健全な財政運営に努めていく。</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109784</xdr:rowOff>
    </xdr:from>
    <xdr:to>
      <xdr:col>64</xdr:col>
      <xdr:colOff>152400</xdr:colOff>
      <xdr:row>14</xdr:row>
      <xdr:rowOff>39934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3462000" y="23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24711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2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山形県舟形町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4,624
119.03
7,251,416
6,814,413
250,601
2,929,883
5,533,258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ポイント増加したが、類似団体平均と比較すると</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ポイント低くなっている。令和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年度に増加した理由は、会計年度任用職員制度の導入によるものである。令和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年度は、普通交付税の大幅増により低くなっている。令和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年度は、普通交付税額が令和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年度より増加し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ものの、職員数の増加や会計年度任用職員を含めた給与改定の影響により、人件費は増加しており、今後もこの傾向は続くと想定している。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4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43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ポイント増加しているが、これは、町社会福祉協議会へ委託している保育業務委託料</a:t>
          </a:r>
          <a:r>
            <a:rPr kumimoji="1" lang="ja-JP" altLang="en-US" sz="1100">
              <a:solidFill>
                <a:schemeClr val="dk1"/>
              </a:solidFill>
              <a:effectLst/>
              <a:latin typeface="+mn-lt"/>
              <a:ea typeface="+mn-ea"/>
              <a:cs typeface="+mn-cs"/>
            </a:rPr>
            <a:t>や学童保育所業務委託料等</a:t>
          </a:r>
          <a:r>
            <a:rPr kumimoji="1" lang="ja-JP" altLang="ja-JP" sz="1100">
              <a:solidFill>
                <a:schemeClr val="dk1"/>
              </a:solidFill>
              <a:effectLst/>
              <a:latin typeface="+mn-lt"/>
              <a:ea typeface="+mn-ea"/>
              <a:cs typeface="+mn-cs"/>
            </a:rPr>
            <a:t>の増やデジタル化の推進に伴う各種電算機器使用料の増、斎場の管理業務の民間企業への委託開始による増によるものである。今後も、事務事業全体で需用費等の削減や委託業務見直しなどの業務改善を積み重ね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8732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30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1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15</xdr:row>
      <xdr:rowOff>29845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55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122572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151147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2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93997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150495</xdr:rowOff>
    </xdr:from>
    <xdr:to>
      <xdr:col>69</xdr:col>
      <xdr:colOff>142875</xdr:colOff>
      <xdr:row>15</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65422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年度は類似団体平均より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低くなっている。以前からの過疎・少子高齢化の進行に伴う子どもの数が少ないことが要因として挙げられるが、少子化は町にとっての懸念要因であるため、これまで以上に子育て支援と若者の定住・移住の施策展開を推進していく。また、高齢者に対する各種扶助費についても、見直しをしながら時代とニーズに合う事業を展開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107950</xdr:rowOff>
    </xdr:from>
    <xdr:to>
      <xdr:col>24</xdr:col>
      <xdr:colOff>25400</xdr:colOff>
      <xdr:row>52</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023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061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53</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061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53</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061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57150</xdr:rowOff>
    </xdr:from>
    <xdr:to>
      <xdr:col>24</xdr:col>
      <xdr:colOff>76200</xdr:colOff>
      <xdr:row>52</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137177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95250</xdr:rowOff>
    </xdr:from>
    <xdr:to>
      <xdr:col>20</xdr:col>
      <xdr:colOff>38100</xdr:colOff>
      <xdr:row>53</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77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38100</xdr:rowOff>
    </xdr:from>
    <xdr:to>
      <xdr:col>6</xdr:col>
      <xdr:colOff>171450</xdr:colOff>
      <xdr:row>53</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ポイント減少しているものの、類似団体平均より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ポイント高くなっている。特別会計等への繰出金が最も大きい割合を占めて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年度からは下水道事業会計が企業会計に移行したことに伴い、繰出金が大幅に減少したことの影響が大きい。比率は減少しているものの、引き続き</a:t>
          </a:r>
          <a:r>
            <a:rPr kumimoji="1" lang="ja-JP" altLang="ja-JP" sz="1100">
              <a:solidFill>
                <a:schemeClr val="dk1"/>
              </a:solidFill>
              <a:effectLst/>
              <a:latin typeface="+mn-lt"/>
              <a:ea typeface="+mn-ea"/>
              <a:cs typeface="+mn-cs"/>
            </a:rPr>
            <a:t>農業集落排水事業及び公共下水道事業は使用料等の適正化など抜本的な健全化策を講じる必要がある。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60</xdr:row>
      <xdr:rowOff>21844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69348"/>
          <a:ext cx="838200" cy="5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21844</xdr:rowOff>
    </xdr:from>
    <xdr:to>
      <xdr:col>78</xdr:col>
      <xdr:colOff>69850</xdr:colOff>
      <xdr:row>60</xdr:row>
      <xdr:rowOff>159004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3088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159004</xdr:rowOff>
    </xdr:from>
    <xdr:to>
      <xdr:col>73</xdr:col>
      <xdr:colOff>180975</xdr:colOff>
      <xdr:row>61</xdr:row>
      <xdr:rowOff>5842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446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5842</xdr:rowOff>
    </xdr:from>
    <xdr:to>
      <xdr:col>69</xdr:col>
      <xdr:colOff>92075</xdr:colOff>
      <xdr:row>61</xdr:row>
      <xdr:rowOff>133858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642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117348</xdr:rowOff>
    </xdr:from>
    <xdr:to>
      <xdr:col>82</xdr:col>
      <xdr:colOff>158750</xdr:colOff>
      <xdr:row>57</xdr:row>
      <xdr:rowOff>47498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89425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142494</xdr:rowOff>
    </xdr:from>
    <xdr:to>
      <xdr:col>78</xdr:col>
      <xdr:colOff>120650</xdr:colOff>
      <xdr:row>60</xdr:row>
      <xdr:rowOff>72644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57421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4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108204</xdr:rowOff>
    </xdr:from>
    <xdr:to>
      <xdr:col>74</xdr:col>
      <xdr:colOff>31750</xdr:colOff>
      <xdr:row>61</xdr:row>
      <xdr:rowOff>38354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23131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8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126492</xdr:rowOff>
    </xdr:from>
    <xdr:to>
      <xdr:col>69</xdr:col>
      <xdr:colOff>142875</xdr:colOff>
      <xdr:row>61</xdr:row>
      <xdr:rowOff>56642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41419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9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83058</xdr:rowOff>
    </xdr:from>
    <xdr:to>
      <xdr:col>65</xdr:col>
      <xdr:colOff>53975</xdr:colOff>
      <xdr:row>62</xdr:row>
      <xdr:rowOff>13208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169435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下水道事業の企業会計への移行による繰出金から補助費等への計上となること</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ポイント増加したものの、類似団体平均よりも</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ポイント低くなっている。平成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年度に単独補助金の一律</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％カットを実施し、これ以後も随時削減に取り組んでいることが要因である。今後も単独補助金等については、随時見直しを実施していくが、時代のニーズに適した効果的な施策を展開していく。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65278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0834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136144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53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年度からの平成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8</a:t>
          </a:r>
          <a:r>
            <a:rPr kumimoji="1" lang="ja-JP" altLang="ja-JP" sz="900">
              <a:solidFill>
                <a:schemeClr val="dk1"/>
              </a:solidFill>
              <a:effectLst/>
              <a:latin typeface="+mn-lt"/>
              <a:ea typeface="+mn-ea"/>
              <a:cs typeface="+mn-cs"/>
            </a:rPr>
            <a:t>月豪雨災害復旧事業に係る地方債の元金償還の本格的な開始に</a:t>
          </a:r>
          <a:r>
            <a:rPr kumimoji="1" lang="ja-JP" altLang="en-US" sz="900">
              <a:solidFill>
                <a:schemeClr val="dk1"/>
              </a:solidFill>
              <a:effectLst/>
              <a:latin typeface="+mn-lt"/>
              <a:ea typeface="+mn-ea"/>
              <a:cs typeface="+mn-cs"/>
            </a:rPr>
            <a:t>加え令和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7</a:t>
          </a:r>
          <a:r>
            <a:rPr kumimoji="1" lang="ja-JP" altLang="en-US" sz="900">
              <a:solidFill>
                <a:schemeClr val="dk1"/>
              </a:solidFill>
              <a:effectLst/>
              <a:latin typeface="+mn-lt"/>
              <a:ea typeface="+mn-ea"/>
              <a:cs typeface="+mn-cs"/>
            </a:rPr>
            <a:t>月豪雨災害復旧事業に係る地方債の元金償還の開始等</a:t>
          </a:r>
          <a:r>
            <a:rPr kumimoji="1" lang="ja-JP" altLang="ja-JP" sz="900">
              <a:solidFill>
                <a:schemeClr val="dk1"/>
              </a:solidFill>
              <a:effectLst/>
              <a:latin typeface="+mn-lt"/>
              <a:ea typeface="+mn-ea"/>
              <a:cs typeface="+mn-cs"/>
            </a:rPr>
            <a:t>より、令和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年度も引き続き、公債費に係る経常収支比率は高い水準となっており、類似団体平均より</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ポイント高くなっている。今後も、令和元～</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年度までの大規模投資事業</a:t>
          </a:r>
          <a:r>
            <a:rPr kumimoji="1" lang="ja-JP" altLang="en-US" sz="900">
              <a:solidFill>
                <a:schemeClr val="dk1"/>
              </a:solidFill>
              <a:effectLst/>
              <a:latin typeface="+mn-lt"/>
              <a:ea typeface="+mn-ea"/>
              <a:cs typeface="+mn-cs"/>
            </a:rPr>
            <a:t>及び令和</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7</a:t>
          </a:r>
          <a:r>
            <a:rPr kumimoji="1" lang="ja-JP" altLang="en-US" sz="900">
              <a:solidFill>
                <a:schemeClr val="dk1"/>
              </a:solidFill>
              <a:effectLst/>
              <a:latin typeface="+mn-lt"/>
              <a:ea typeface="+mn-ea"/>
              <a:cs typeface="+mn-cs"/>
            </a:rPr>
            <a:t>月豪雨災害復旧事業等</a:t>
          </a:r>
          <a:r>
            <a:rPr kumimoji="1" lang="ja-JP" altLang="ja-JP" sz="900">
              <a:solidFill>
                <a:schemeClr val="dk1"/>
              </a:solidFill>
              <a:effectLst/>
              <a:latin typeface="+mn-lt"/>
              <a:ea typeface="+mn-ea"/>
              <a:cs typeface="+mn-cs"/>
            </a:rPr>
            <a:t>により、公債費は令和</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年度まで増大していく見込みのため、中長期の投資事業計画に基づき実施時期や規模を常に精査しながら、償還額の平準化と公債費の削減に努める。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195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76</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9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96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96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自主財源が少なく、普通交付税や臨時財政対策債発行額の動向により比率が左右されやすい構造となっているため、公営企業会計への繰出金を含め一層の財政健全化及び行政のスリム化とコスト削減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60706</xdr:rowOff>
    </xdr:from>
    <xdr:to>
      <xdr:col>82</xdr:col>
      <xdr:colOff>107950</xdr:colOff>
      <xdr:row>74</xdr:row>
      <xdr:rowOff>108712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74800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90424</xdr:rowOff>
    </xdr:from>
    <xdr:to>
      <xdr:col>78</xdr:col>
      <xdr:colOff>69850</xdr:colOff>
      <xdr:row>74</xdr:row>
      <xdr:rowOff>108712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77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65278</xdr:rowOff>
    </xdr:from>
    <xdr:to>
      <xdr:col>73</xdr:col>
      <xdr:colOff>180975</xdr:colOff>
      <xdr:row>74</xdr:row>
      <xdr:rowOff>90424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525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65278</xdr:rowOff>
    </xdr:from>
    <xdr:to>
      <xdr:col>69</xdr:col>
      <xdr:colOff>92075</xdr:colOff>
      <xdr:row>74</xdr:row>
      <xdr:rowOff>147574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5257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xdr:rowOff>
    </xdr:from>
    <xdr:to>
      <xdr:col>82</xdr:col>
      <xdr:colOff>158750</xdr:colOff>
      <xdr:row>74</xdr:row>
      <xdr:rowOff>111506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26433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4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57912</xdr:rowOff>
    </xdr:from>
    <xdr:to>
      <xdr:col>78</xdr:col>
      <xdr:colOff>120650</xdr:colOff>
      <xdr:row>74</xdr:row>
      <xdr:rowOff>159512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169689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39624</xdr:rowOff>
    </xdr:from>
    <xdr:to>
      <xdr:col>74</xdr:col>
      <xdr:colOff>31750</xdr:colOff>
      <xdr:row>74</xdr:row>
      <xdr:rowOff>141224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151401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xdr:rowOff>
    </xdr:from>
    <xdr:to>
      <xdr:col>69</xdr:col>
      <xdr:colOff>142875</xdr:colOff>
      <xdr:row>74</xdr:row>
      <xdr:rowOff>116078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96774</xdr:rowOff>
    </xdr:from>
    <xdr:to>
      <xdr:col>65</xdr:col>
      <xdr:colOff>53975</xdr:colOff>
      <xdr:row>75</xdr:row>
      <xdr:rowOff>26924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37101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山形県舟形町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100673</xdr:rowOff>
    </xdr:from>
    <xdr:to>
      <xdr:col>29</xdr:col>
      <xdr:colOff>127000</xdr:colOff>
      <xdr:row>17</xdr:row>
      <xdr:rowOff>43508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1498"/>
          <a:ext cx="647700" cy="114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43508</xdr:rowOff>
    </xdr:from>
    <xdr:to>
      <xdr:col>26</xdr:col>
      <xdr:colOff>50800</xdr:colOff>
      <xdr:row>17</xdr:row>
      <xdr:rowOff>110769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5783"/>
          <a:ext cx="698500" cy="67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110769</xdr:rowOff>
    </xdr:from>
    <xdr:to>
      <xdr:col>22</xdr:col>
      <xdr:colOff>114300</xdr:colOff>
      <xdr:row>17</xdr:row>
      <xdr:rowOff>137599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3044"/>
          <a:ext cx="698500" cy="2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137599</xdr:rowOff>
    </xdr:from>
    <xdr:to>
      <xdr:col>18</xdr:col>
      <xdr:colOff>177800</xdr:colOff>
      <xdr:row>18</xdr:row>
      <xdr:rowOff>34021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9874"/>
          <a:ext cx="698500" cy="67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49873</xdr:rowOff>
    </xdr:from>
    <xdr:to>
      <xdr:col>29</xdr:col>
      <xdr:colOff>177800</xdr:colOff>
      <xdr:row>16</xdr:row>
      <xdr:rowOff>151473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0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66400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164158</xdr:rowOff>
    </xdr:from>
    <xdr:to>
      <xdr:col>26</xdr:col>
      <xdr:colOff>101600</xdr:colOff>
      <xdr:row>17</xdr:row>
      <xdr:rowOff>94308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104485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2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59969</xdr:rowOff>
    </xdr:from>
    <xdr:to>
      <xdr:col>22</xdr:col>
      <xdr:colOff>165100</xdr:colOff>
      <xdr:row>17</xdr:row>
      <xdr:rowOff>161569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86799</xdr:rowOff>
    </xdr:from>
    <xdr:to>
      <xdr:col>19</xdr:col>
      <xdr:colOff>38100</xdr:colOff>
      <xdr:row>18</xdr:row>
      <xdr:rowOff>16949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9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27126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154671</xdr:rowOff>
    </xdr:from>
    <xdr:to>
      <xdr:col>15</xdr:col>
      <xdr:colOff>101600</xdr:colOff>
      <xdr:row>18</xdr:row>
      <xdr:rowOff>84821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128250</xdr:rowOff>
    </xdr:from>
    <xdr:to>
      <xdr:col>29</xdr:col>
      <xdr:colOff>127000</xdr:colOff>
      <xdr:row>35</xdr:row>
      <xdr:rowOff>173421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38600"/>
          <a:ext cx="647700" cy="4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128250</xdr:rowOff>
    </xdr:from>
    <xdr:to>
      <xdr:col>26</xdr:col>
      <xdr:colOff>50800</xdr:colOff>
      <xdr:row>35</xdr:row>
      <xdr:rowOff>154798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38600"/>
          <a:ext cx="698500" cy="2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154798</xdr:rowOff>
    </xdr:from>
    <xdr:to>
      <xdr:col>22</xdr:col>
      <xdr:colOff>114300</xdr:colOff>
      <xdr:row>35</xdr:row>
      <xdr:rowOff>177886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65148"/>
          <a:ext cx="698500" cy="23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145349</xdr:rowOff>
    </xdr:from>
    <xdr:to>
      <xdr:col>18</xdr:col>
      <xdr:colOff>177800</xdr:colOff>
      <xdr:row>35</xdr:row>
      <xdr:rowOff>177886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55699"/>
          <a:ext cx="698500" cy="3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122621</xdr:rowOff>
    </xdr:from>
    <xdr:to>
      <xdr:col>29</xdr:col>
      <xdr:colOff>177800</xdr:colOff>
      <xdr:row>35</xdr:row>
      <xdr:rowOff>224221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310598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77450</xdr:rowOff>
    </xdr:from>
    <xdr:to>
      <xdr:col>26</xdr:col>
      <xdr:colOff>101600</xdr:colOff>
      <xdr:row>35</xdr:row>
      <xdr:rowOff>179050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189227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103998</xdr:rowOff>
    </xdr:from>
    <xdr:to>
      <xdr:col>22</xdr:col>
      <xdr:colOff>165100</xdr:colOff>
      <xdr:row>35</xdr:row>
      <xdr:rowOff>205598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1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215775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8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127086</xdr:rowOff>
    </xdr:from>
    <xdr:to>
      <xdr:col>19</xdr:col>
      <xdr:colOff>38100</xdr:colOff>
      <xdr:row>35</xdr:row>
      <xdr:rowOff>228686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238863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0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94549</xdr:rowOff>
    </xdr:from>
    <xdr:to>
      <xdr:col>15</xdr:col>
      <xdr:colOff>101600</xdr:colOff>
      <xdr:row>35</xdr:row>
      <xdr:rowOff>196149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206326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7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山形県舟形町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4,624
119.03
7,251,416
6,814,413
250,601
2,929,883
5,533,258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78466</xdr:rowOff>
    </xdr:from>
    <xdr:to>
      <xdr:col>24</xdr:col>
      <xdr:colOff>63500</xdr:colOff>
      <xdr:row>36</xdr:row>
      <xdr:rowOff>165837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0666"/>
          <a:ext cx="8382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165837</xdr:rowOff>
    </xdr:from>
    <xdr:to>
      <xdr:col>19</xdr:col>
      <xdr:colOff>177800</xdr:colOff>
      <xdr:row>37</xdr:row>
      <xdr:rowOff>46248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8037"/>
          <a:ext cx="889000" cy="5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46248</xdr:rowOff>
    </xdr:from>
    <xdr:to>
      <xdr:col>15</xdr:col>
      <xdr:colOff>50800</xdr:colOff>
      <xdr:row>37</xdr:row>
      <xdr:rowOff>83739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9898"/>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83739</xdr:rowOff>
    </xdr:from>
    <xdr:to>
      <xdr:col>10</xdr:col>
      <xdr:colOff>114300</xdr:colOff>
      <xdr:row>38</xdr:row>
      <xdr:rowOff>1084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7389"/>
          <a:ext cx="889000" cy="8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27666</xdr:rowOff>
    </xdr:from>
    <xdr:to>
      <xdr:col>24</xdr:col>
      <xdr:colOff>114300</xdr:colOff>
      <xdr:row>36</xdr:row>
      <xdr:rowOff>129266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50543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115037</xdr:rowOff>
    </xdr:from>
    <xdr:to>
      <xdr:col>20</xdr:col>
      <xdr:colOff>38100</xdr:colOff>
      <xdr:row>37</xdr:row>
      <xdr:rowOff>45187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61714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6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166898</xdr:rowOff>
    </xdr:from>
    <xdr:to>
      <xdr:col>15</xdr:col>
      <xdr:colOff>101600</xdr:colOff>
      <xdr:row>37</xdr:row>
      <xdr:rowOff>97048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113575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1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32939</xdr:rowOff>
    </xdr:from>
    <xdr:to>
      <xdr:col>10</xdr:col>
      <xdr:colOff>165100</xdr:colOff>
      <xdr:row>37</xdr:row>
      <xdr:rowOff>134539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151066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5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121734</xdr:rowOff>
    </xdr:from>
    <xdr:to>
      <xdr:col>6</xdr:col>
      <xdr:colOff>38100</xdr:colOff>
      <xdr:row>38</xdr:row>
      <xdr:rowOff>51884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43011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5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50043</xdr:rowOff>
    </xdr:from>
    <xdr:to>
      <xdr:col>24</xdr:col>
      <xdr:colOff>63500</xdr:colOff>
      <xdr:row>58</xdr:row>
      <xdr:rowOff>70900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4143"/>
          <a:ext cx="838200" cy="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70900</xdr:rowOff>
    </xdr:from>
    <xdr:to>
      <xdr:col>19</xdr:col>
      <xdr:colOff>177800</xdr:colOff>
      <xdr:row>58</xdr:row>
      <xdr:rowOff>82083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5000"/>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82083</xdr:rowOff>
    </xdr:from>
    <xdr:to>
      <xdr:col>15</xdr:col>
      <xdr:colOff>50800</xdr:colOff>
      <xdr:row>58</xdr:row>
      <xdr:rowOff>98927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6183"/>
          <a:ext cx="889000" cy="1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98927</xdr:rowOff>
    </xdr:from>
    <xdr:to>
      <xdr:col>10</xdr:col>
      <xdr:colOff>114300</xdr:colOff>
      <xdr:row>58</xdr:row>
      <xdr:rowOff>108558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3027"/>
          <a:ext cx="889000" cy="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170693</xdr:rowOff>
    </xdr:from>
    <xdr:to>
      <xdr:col>24</xdr:col>
      <xdr:colOff>114300</xdr:colOff>
      <xdr:row>58</xdr:row>
      <xdr:rowOff>100843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130070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20100</xdr:rowOff>
    </xdr:from>
    <xdr:to>
      <xdr:col>20</xdr:col>
      <xdr:colOff>38100</xdr:colOff>
      <xdr:row>58</xdr:row>
      <xdr:rowOff>121700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138227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31283</xdr:rowOff>
    </xdr:from>
    <xdr:to>
      <xdr:col>15</xdr:col>
      <xdr:colOff>101600</xdr:colOff>
      <xdr:row>58</xdr:row>
      <xdr:rowOff>132883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149410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5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48127</xdr:rowOff>
    </xdr:from>
    <xdr:to>
      <xdr:col>10</xdr:col>
      <xdr:colOff>165100</xdr:colOff>
      <xdr:row>58</xdr:row>
      <xdr:rowOff>149727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166254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57758</xdr:rowOff>
    </xdr:from>
    <xdr:to>
      <xdr:col>6</xdr:col>
      <xdr:colOff>38100</xdr:colOff>
      <xdr:row>58</xdr:row>
      <xdr:rowOff>159358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4435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129222</xdr:rowOff>
    </xdr:from>
    <xdr:to>
      <xdr:col>24</xdr:col>
      <xdr:colOff>63500</xdr:colOff>
      <xdr:row>76</xdr:row>
      <xdr:rowOff>123583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816522"/>
          <a:ext cx="838200" cy="3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292</xdr:rowOff>
    </xdr:from>
    <xdr:to>
      <xdr:col>19</xdr:col>
      <xdr:colOff>177800</xdr:colOff>
      <xdr:row>76</xdr:row>
      <xdr:rowOff>123583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859042"/>
          <a:ext cx="889000" cy="29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170980</xdr:rowOff>
    </xdr:from>
    <xdr:to>
      <xdr:col>15</xdr:col>
      <xdr:colOff>50800</xdr:colOff>
      <xdr:row>75</xdr:row>
      <xdr:rowOff>292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8582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170980</xdr:rowOff>
    </xdr:from>
    <xdr:to>
      <xdr:col>10</xdr:col>
      <xdr:colOff>114300</xdr:colOff>
      <xdr:row>75</xdr:row>
      <xdr:rowOff>151143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58280"/>
          <a:ext cx="889000" cy="15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78422</xdr:rowOff>
    </xdr:from>
    <xdr:to>
      <xdr:col>24</xdr:col>
      <xdr:colOff>114300</xdr:colOff>
      <xdr:row>75</xdr:row>
      <xdr:rowOff>8572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101299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72783</xdr:rowOff>
    </xdr:from>
    <xdr:to>
      <xdr:col>20</xdr:col>
      <xdr:colOff>38100</xdr:colOff>
      <xdr:row>77</xdr:row>
      <xdr:rowOff>2933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19461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120942</xdr:rowOff>
    </xdr:from>
    <xdr:to>
      <xdr:col>15</xdr:col>
      <xdr:colOff>101600</xdr:colOff>
      <xdr:row>75</xdr:row>
      <xdr:rowOff>51092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67619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120180</xdr:rowOff>
    </xdr:from>
    <xdr:to>
      <xdr:col>10</xdr:col>
      <xdr:colOff>165100</xdr:colOff>
      <xdr:row>75</xdr:row>
      <xdr:rowOff>50330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66857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8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100343</xdr:rowOff>
    </xdr:from>
    <xdr:to>
      <xdr:col>6</xdr:col>
      <xdr:colOff>38100</xdr:colOff>
      <xdr:row>76</xdr:row>
      <xdr:rowOff>30493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47020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7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111658</xdr:rowOff>
    </xdr:from>
    <xdr:to>
      <xdr:col>24</xdr:col>
      <xdr:colOff>63500</xdr:colOff>
      <xdr:row>97</xdr:row>
      <xdr:rowOff>120824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42308"/>
          <a:ext cx="8382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111658</xdr:rowOff>
    </xdr:from>
    <xdr:to>
      <xdr:col>19</xdr:col>
      <xdr:colOff>177800</xdr:colOff>
      <xdr:row>97</xdr:row>
      <xdr:rowOff>163953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42308"/>
          <a:ext cx="889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164802</xdr:rowOff>
    </xdr:from>
    <xdr:to>
      <xdr:col>15</xdr:col>
      <xdr:colOff>50800</xdr:colOff>
      <xdr:row>97</xdr:row>
      <xdr:rowOff>163953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24002"/>
          <a:ext cx="889000" cy="17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164802</xdr:rowOff>
    </xdr:from>
    <xdr:to>
      <xdr:col>10</xdr:col>
      <xdr:colOff>114300</xdr:colOff>
      <xdr:row>98</xdr:row>
      <xdr:rowOff>13198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24002"/>
          <a:ext cx="889000" cy="19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70024</xdr:rowOff>
    </xdr:from>
    <xdr:to>
      <xdr:col>24</xdr:col>
      <xdr:colOff>114300</xdr:colOff>
      <xdr:row>98</xdr:row>
      <xdr:rowOff>174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156401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60858</xdr:rowOff>
    </xdr:from>
    <xdr:to>
      <xdr:col>20</xdr:col>
      <xdr:colOff>38100</xdr:colOff>
      <xdr:row>97</xdr:row>
      <xdr:rowOff>162458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153585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113153</xdr:rowOff>
    </xdr:from>
    <xdr:to>
      <xdr:col>15</xdr:col>
      <xdr:colOff>101600</xdr:colOff>
      <xdr:row>98</xdr:row>
      <xdr:rowOff>43303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34430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114002</xdr:rowOff>
    </xdr:from>
    <xdr:to>
      <xdr:col>10</xdr:col>
      <xdr:colOff>165100</xdr:colOff>
      <xdr:row>97</xdr:row>
      <xdr:rowOff>44152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35279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133848</xdr:rowOff>
    </xdr:from>
    <xdr:to>
      <xdr:col>6</xdr:col>
      <xdr:colOff>38100</xdr:colOff>
      <xdr:row>98</xdr:row>
      <xdr:rowOff>63998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55125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142801</xdr:rowOff>
    </xdr:from>
    <xdr:to>
      <xdr:col>55</xdr:col>
      <xdr:colOff>0</xdr:colOff>
      <xdr:row>35</xdr:row>
      <xdr:rowOff>57130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00651"/>
          <a:ext cx="838200" cy="25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42827</xdr:rowOff>
    </xdr:from>
    <xdr:to>
      <xdr:col>50</xdr:col>
      <xdr:colOff>114300</xdr:colOff>
      <xdr:row>35</xdr:row>
      <xdr:rowOff>57130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43577"/>
          <a:ext cx="8890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42827</xdr:rowOff>
    </xdr:from>
    <xdr:to>
      <xdr:col>45</xdr:col>
      <xdr:colOff>177800</xdr:colOff>
      <xdr:row>35</xdr:row>
      <xdr:rowOff>107395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43577"/>
          <a:ext cx="889000" cy="6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129763</xdr:rowOff>
    </xdr:from>
    <xdr:to>
      <xdr:col>41</xdr:col>
      <xdr:colOff>50800</xdr:colOff>
      <xdr:row>35</xdr:row>
      <xdr:rowOff>107395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87613"/>
          <a:ext cx="889000" cy="32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92001</xdr:rowOff>
    </xdr:from>
    <xdr:to>
      <xdr:col>55</xdr:col>
      <xdr:colOff>50800</xdr:colOff>
      <xdr:row>34</xdr:row>
      <xdr:rowOff>22151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114878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0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6330</xdr:rowOff>
    </xdr:from>
    <xdr:to>
      <xdr:col>50</xdr:col>
      <xdr:colOff>165100</xdr:colOff>
      <xdr:row>35</xdr:row>
      <xdr:rowOff>107930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124457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8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163477</xdr:rowOff>
    </xdr:from>
    <xdr:to>
      <xdr:col>46</xdr:col>
      <xdr:colOff>38100</xdr:colOff>
      <xdr:row>35</xdr:row>
      <xdr:rowOff>93627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110154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6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56595</xdr:rowOff>
    </xdr:from>
    <xdr:to>
      <xdr:col>41</xdr:col>
      <xdr:colOff>101600</xdr:colOff>
      <xdr:row>35</xdr:row>
      <xdr:rowOff>158195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3272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3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78963</xdr:rowOff>
    </xdr:from>
    <xdr:to>
      <xdr:col>36</xdr:col>
      <xdr:colOff>165100</xdr:colOff>
      <xdr:row>34</xdr:row>
      <xdr:rowOff>9113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3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25640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1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43252</xdr:rowOff>
    </xdr:from>
    <xdr:to>
      <xdr:col>55</xdr:col>
      <xdr:colOff>0</xdr:colOff>
      <xdr:row>58</xdr:row>
      <xdr:rowOff>62630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87352"/>
          <a:ext cx="838200" cy="1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62630</xdr:rowOff>
    </xdr:from>
    <xdr:to>
      <xdr:col>50</xdr:col>
      <xdr:colOff>114300</xdr:colOff>
      <xdr:row>58</xdr:row>
      <xdr:rowOff>87471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06730"/>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44433</xdr:rowOff>
    </xdr:from>
    <xdr:to>
      <xdr:col>45</xdr:col>
      <xdr:colOff>177800</xdr:colOff>
      <xdr:row>58</xdr:row>
      <xdr:rowOff>87471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88533"/>
          <a:ext cx="889000" cy="4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97672</xdr:rowOff>
    </xdr:from>
    <xdr:to>
      <xdr:col>41</xdr:col>
      <xdr:colOff>50800</xdr:colOff>
      <xdr:row>58</xdr:row>
      <xdr:rowOff>44433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70322"/>
          <a:ext cx="889000" cy="1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163902</xdr:rowOff>
    </xdr:from>
    <xdr:to>
      <xdr:col>55</xdr:col>
      <xdr:colOff>50800</xdr:colOff>
      <xdr:row>58</xdr:row>
      <xdr:rowOff>94052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15329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11830</xdr:rowOff>
    </xdr:from>
    <xdr:to>
      <xdr:col>50</xdr:col>
      <xdr:colOff>165100</xdr:colOff>
      <xdr:row>58</xdr:row>
      <xdr:rowOff>113430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129957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36671</xdr:rowOff>
    </xdr:from>
    <xdr:to>
      <xdr:col>46</xdr:col>
      <xdr:colOff>38100</xdr:colOff>
      <xdr:row>58</xdr:row>
      <xdr:rowOff>138271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154798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165083</xdr:rowOff>
    </xdr:from>
    <xdr:to>
      <xdr:col>41</xdr:col>
      <xdr:colOff>101600</xdr:colOff>
      <xdr:row>58</xdr:row>
      <xdr:rowOff>95233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111760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1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46872</xdr:rowOff>
    </xdr:from>
    <xdr:to>
      <xdr:col>36</xdr:col>
      <xdr:colOff>165100</xdr:colOff>
      <xdr:row>57</xdr:row>
      <xdr:rowOff>148472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164999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59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78479</xdr:rowOff>
    </xdr:from>
    <xdr:to>
      <xdr:col>55</xdr:col>
      <xdr:colOff>0</xdr:colOff>
      <xdr:row>78</xdr:row>
      <xdr:rowOff>100781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51579"/>
          <a:ext cx="8382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78479</xdr:rowOff>
    </xdr:from>
    <xdr:to>
      <xdr:col>50</xdr:col>
      <xdr:colOff>114300</xdr:colOff>
      <xdr:row>78</xdr:row>
      <xdr:rowOff>94199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1579"/>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157504</xdr:rowOff>
    </xdr:from>
    <xdr:to>
      <xdr:col>45</xdr:col>
      <xdr:colOff>177800</xdr:colOff>
      <xdr:row>78</xdr:row>
      <xdr:rowOff>94199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59154"/>
          <a:ext cx="889000" cy="10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153102</xdr:rowOff>
    </xdr:from>
    <xdr:to>
      <xdr:col>41</xdr:col>
      <xdr:colOff>50800</xdr:colOff>
      <xdr:row>77</xdr:row>
      <xdr:rowOff>157504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11852"/>
          <a:ext cx="889000" cy="34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49981</xdr:rowOff>
    </xdr:from>
    <xdr:to>
      <xdr:col>55</xdr:col>
      <xdr:colOff>50800</xdr:colOff>
      <xdr:row>78</xdr:row>
      <xdr:rowOff>151581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27679</xdr:rowOff>
    </xdr:from>
    <xdr:to>
      <xdr:col>50</xdr:col>
      <xdr:colOff>165100</xdr:colOff>
      <xdr:row>78</xdr:row>
      <xdr:rowOff>129279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120406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43399</xdr:rowOff>
    </xdr:from>
    <xdr:to>
      <xdr:col>46</xdr:col>
      <xdr:colOff>38100</xdr:colOff>
      <xdr:row>78</xdr:row>
      <xdr:rowOff>144999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136126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106704</xdr:rowOff>
    </xdr:from>
    <xdr:to>
      <xdr:col>41</xdr:col>
      <xdr:colOff>101600</xdr:colOff>
      <xdr:row>78</xdr:row>
      <xdr:rowOff>36854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53381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102303</xdr:rowOff>
    </xdr:from>
    <xdr:to>
      <xdr:col>36</xdr:col>
      <xdr:colOff>165100</xdr:colOff>
      <xdr:row>76</xdr:row>
      <xdr:rowOff>32454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610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48980</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73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159003</xdr:rowOff>
    </xdr:from>
    <xdr:to>
      <xdr:col>55</xdr:col>
      <xdr:colOff>0</xdr:colOff>
      <xdr:row>98</xdr:row>
      <xdr:rowOff>8998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89653"/>
          <a:ext cx="83820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8998</xdr:rowOff>
    </xdr:from>
    <xdr:to>
      <xdr:col>50</xdr:col>
      <xdr:colOff>114300</xdr:colOff>
      <xdr:row>98</xdr:row>
      <xdr:rowOff>22186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11098"/>
          <a:ext cx="889000" cy="1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163302</xdr:rowOff>
    </xdr:from>
    <xdr:to>
      <xdr:col>45</xdr:col>
      <xdr:colOff>177800</xdr:colOff>
      <xdr:row>98</xdr:row>
      <xdr:rowOff>22186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3952"/>
          <a:ext cx="889000" cy="3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163302</xdr:rowOff>
    </xdr:from>
    <xdr:to>
      <xdr:col>41</xdr:col>
      <xdr:colOff>50800</xdr:colOff>
      <xdr:row>98</xdr:row>
      <xdr:rowOff>79051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93952"/>
          <a:ext cx="889000" cy="8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108203</xdr:rowOff>
    </xdr:from>
    <xdr:to>
      <xdr:col>55</xdr:col>
      <xdr:colOff>50800</xdr:colOff>
      <xdr:row>98</xdr:row>
      <xdr:rowOff>38353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131080</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9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129648</xdr:rowOff>
    </xdr:from>
    <xdr:to>
      <xdr:col>50</xdr:col>
      <xdr:colOff>165100</xdr:colOff>
      <xdr:row>98</xdr:row>
      <xdr:rowOff>59798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76325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3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142836</xdr:rowOff>
    </xdr:from>
    <xdr:to>
      <xdr:col>46</xdr:col>
      <xdr:colOff>38100</xdr:colOff>
      <xdr:row>98</xdr:row>
      <xdr:rowOff>72986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89513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4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112502</xdr:rowOff>
    </xdr:from>
    <xdr:to>
      <xdr:col>41</xdr:col>
      <xdr:colOff>101600</xdr:colOff>
      <xdr:row>98</xdr:row>
      <xdr:rowOff>42652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59179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28251</xdr:rowOff>
    </xdr:from>
    <xdr:to>
      <xdr:col>36</xdr:col>
      <xdr:colOff>165100</xdr:colOff>
      <xdr:row>98</xdr:row>
      <xdr:rowOff>129851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146378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6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135219</xdr:rowOff>
    </xdr:from>
    <xdr:to>
      <xdr:col>85</xdr:col>
      <xdr:colOff>127000</xdr:colOff>
      <xdr:row>38</xdr:row>
      <xdr:rowOff>137250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278719"/>
          <a:ext cx="838200" cy="137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163868</xdr:rowOff>
    </xdr:from>
    <xdr:to>
      <xdr:col>81</xdr:col>
      <xdr:colOff>50800</xdr:colOff>
      <xdr:row>38</xdr:row>
      <xdr:rowOff>137250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07518"/>
          <a:ext cx="889000" cy="1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163868</xdr:rowOff>
    </xdr:from>
    <xdr:to>
      <xdr:col>76</xdr:col>
      <xdr:colOff>114300</xdr:colOff>
      <xdr:row>38</xdr:row>
      <xdr:rowOff>13988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07518"/>
          <a:ext cx="889000" cy="2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24723</xdr:rowOff>
    </xdr:from>
    <xdr:to>
      <xdr:col>71</xdr:col>
      <xdr:colOff>177800</xdr:colOff>
      <xdr:row>38</xdr:row>
      <xdr:rowOff>13988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68373"/>
          <a:ext cx="889000" cy="16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84419</xdr:rowOff>
    </xdr:from>
    <xdr:to>
      <xdr:col>85</xdr:col>
      <xdr:colOff>177800</xdr:colOff>
      <xdr:row>31</xdr:row>
      <xdr:rowOff>14569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22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107296</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07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86450</xdr:rowOff>
    </xdr:from>
    <xdr:to>
      <xdr:col>81</xdr:col>
      <xdr:colOff>101600</xdr:colOff>
      <xdr:row>39</xdr:row>
      <xdr:rowOff>16600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7727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113068</xdr:rowOff>
    </xdr:from>
    <xdr:to>
      <xdr:col>76</xdr:col>
      <xdr:colOff>165100</xdr:colOff>
      <xdr:row>38</xdr:row>
      <xdr:rowOff>43218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59745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134638</xdr:rowOff>
    </xdr:from>
    <xdr:to>
      <xdr:col>72</xdr:col>
      <xdr:colOff>38100</xdr:colOff>
      <xdr:row>38</xdr:row>
      <xdr:rowOff>64788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81315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145373</xdr:rowOff>
    </xdr:from>
    <xdr:to>
      <xdr:col>67</xdr:col>
      <xdr:colOff>101600</xdr:colOff>
      <xdr:row>37</xdr:row>
      <xdr:rowOff>75523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92050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9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40282</xdr:rowOff>
    </xdr:from>
    <xdr:to>
      <xdr:col>85</xdr:col>
      <xdr:colOff>127000</xdr:colOff>
      <xdr:row>74</xdr:row>
      <xdr:rowOff>79612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727582"/>
          <a:ext cx="838200" cy="3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79612</xdr:rowOff>
    </xdr:from>
    <xdr:to>
      <xdr:col>81</xdr:col>
      <xdr:colOff>50800</xdr:colOff>
      <xdr:row>74</xdr:row>
      <xdr:rowOff>95889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766912"/>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95889</xdr:rowOff>
    </xdr:from>
    <xdr:to>
      <xdr:col>76</xdr:col>
      <xdr:colOff>114300</xdr:colOff>
      <xdr:row>75</xdr:row>
      <xdr:rowOff>30704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783189"/>
          <a:ext cx="889000" cy="10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11261</xdr:rowOff>
    </xdr:from>
    <xdr:to>
      <xdr:col>71</xdr:col>
      <xdr:colOff>177800</xdr:colOff>
      <xdr:row>75</xdr:row>
      <xdr:rowOff>30704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870011"/>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160932</xdr:rowOff>
    </xdr:from>
    <xdr:to>
      <xdr:col>85</xdr:col>
      <xdr:colOff>177800</xdr:colOff>
      <xdr:row>74</xdr:row>
      <xdr:rowOff>91082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12359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2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28812</xdr:rowOff>
    </xdr:from>
    <xdr:to>
      <xdr:col>81</xdr:col>
      <xdr:colOff>101600</xdr:colOff>
      <xdr:row>74</xdr:row>
      <xdr:rowOff>130412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1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146939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49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45089</xdr:rowOff>
    </xdr:from>
    <xdr:to>
      <xdr:col>76</xdr:col>
      <xdr:colOff>165100</xdr:colOff>
      <xdr:row>74</xdr:row>
      <xdr:rowOff>146689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3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163216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50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151354</xdr:rowOff>
    </xdr:from>
    <xdr:to>
      <xdr:col>72</xdr:col>
      <xdr:colOff>38100</xdr:colOff>
      <xdr:row>75</xdr:row>
      <xdr:rowOff>81504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98031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1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131911</xdr:rowOff>
    </xdr:from>
    <xdr:to>
      <xdr:col>67</xdr:col>
      <xdr:colOff>101600</xdr:colOff>
      <xdr:row>75</xdr:row>
      <xdr:rowOff>62061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1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78588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59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58000</xdr:rowOff>
    </xdr:from>
    <xdr:to>
      <xdr:col>85</xdr:col>
      <xdr:colOff>127000</xdr:colOff>
      <xdr:row>98</xdr:row>
      <xdr:rowOff>73763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60100"/>
          <a:ext cx="838200" cy="1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58000</xdr:rowOff>
    </xdr:from>
    <xdr:to>
      <xdr:col>81</xdr:col>
      <xdr:colOff>50800</xdr:colOff>
      <xdr:row>98</xdr:row>
      <xdr:rowOff>96670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60100"/>
          <a:ext cx="8890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86030</xdr:rowOff>
    </xdr:from>
    <xdr:to>
      <xdr:col>76</xdr:col>
      <xdr:colOff>114300</xdr:colOff>
      <xdr:row>98</xdr:row>
      <xdr:rowOff>96670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8130"/>
          <a:ext cx="889000" cy="1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86030</xdr:rowOff>
    </xdr:from>
    <xdr:to>
      <xdr:col>71</xdr:col>
      <xdr:colOff>177800</xdr:colOff>
      <xdr:row>98</xdr:row>
      <xdr:rowOff>134291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813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22963</xdr:rowOff>
    </xdr:from>
    <xdr:to>
      <xdr:col>85</xdr:col>
      <xdr:colOff>177800</xdr:colOff>
      <xdr:row>98</xdr:row>
      <xdr:rowOff>124563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45840</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7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7200</xdr:rowOff>
    </xdr:from>
    <xdr:to>
      <xdr:col>81</xdr:col>
      <xdr:colOff>101600</xdr:colOff>
      <xdr:row>98</xdr:row>
      <xdr:rowOff>108800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125327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8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45870</xdr:rowOff>
    </xdr:from>
    <xdr:to>
      <xdr:col>76</xdr:col>
      <xdr:colOff>165100</xdr:colOff>
      <xdr:row>98</xdr:row>
      <xdr:rowOff>147470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163997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62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35230</xdr:rowOff>
    </xdr:from>
    <xdr:to>
      <xdr:col>72</xdr:col>
      <xdr:colOff>38100</xdr:colOff>
      <xdr:row>98</xdr:row>
      <xdr:rowOff>136830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153357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61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83491</xdr:rowOff>
    </xdr:from>
    <xdr:to>
      <xdr:col>67</xdr:col>
      <xdr:colOff>101600</xdr:colOff>
      <xdr:row>99</xdr:row>
      <xdr:rowOff>13641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30168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66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11761</xdr:rowOff>
    </xdr:from>
    <xdr:to>
      <xdr:col>116</xdr:col>
      <xdr:colOff>63500</xdr:colOff>
      <xdr:row>59</xdr:row>
      <xdr:rowOff>12503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27311"/>
          <a:ext cx="8382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12503</xdr:rowOff>
    </xdr:from>
    <xdr:to>
      <xdr:col>111</xdr:col>
      <xdr:colOff>177800</xdr:colOff>
      <xdr:row>59</xdr:row>
      <xdr:rowOff>21057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28053"/>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21057</xdr:rowOff>
    </xdr:from>
    <xdr:to>
      <xdr:col>107</xdr:col>
      <xdr:colOff>50800</xdr:colOff>
      <xdr:row>59</xdr:row>
      <xdr:rowOff>21666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660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21666</xdr:rowOff>
    </xdr:from>
    <xdr:to>
      <xdr:col>102</xdr:col>
      <xdr:colOff>114300</xdr:colOff>
      <xdr:row>59</xdr:row>
      <xdr:rowOff>22199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721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132411</xdr:rowOff>
    </xdr:from>
    <xdr:to>
      <xdr:col>116</xdr:col>
      <xdr:colOff>114300</xdr:colOff>
      <xdr:row>59</xdr:row>
      <xdr:rowOff>62561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133153</xdr:rowOff>
    </xdr:from>
    <xdr:to>
      <xdr:col>112</xdr:col>
      <xdr:colOff>38100</xdr:colOff>
      <xdr:row>59</xdr:row>
      <xdr:rowOff>63303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54430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141707</xdr:rowOff>
    </xdr:from>
    <xdr:to>
      <xdr:col>107</xdr:col>
      <xdr:colOff>101600</xdr:colOff>
      <xdr:row>59</xdr:row>
      <xdr:rowOff>71857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62984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142316</xdr:rowOff>
    </xdr:from>
    <xdr:to>
      <xdr:col>102</xdr:col>
      <xdr:colOff>165100</xdr:colOff>
      <xdr:row>59</xdr:row>
      <xdr:rowOff>72466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63593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142849</xdr:rowOff>
    </xdr:from>
    <xdr:to>
      <xdr:col>98</xdr:col>
      <xdr:colOff>38100</xdr:colOff>
      <xdr:row>59</xdr:row>
      <xdr:rowOff>72999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64126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78794</xdr:rowOff>
    </xdr:from>
    <xdr:to>
      <xdr:col>116</xdr:col>
      <xdr:colOff>63500</xdr:colOff>
      <xdr:row>75</xdr:row>
      <xdr:rowOff>168667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080294"/>
          <a:ext cx="838200" cy="9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78794</xdr:rowOff>
    </xdr:from>
    <xdr:to>
      <xdr:col>111</xdr:col>
      <xdr:colOff>177800</xdr:colOff>
      <xdr:row>71</xdr:row>
      <xdr:rowOff>23065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080294"/>
          <a:ext cx="889000" cy="11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106096</xdr:rowOff>
    </xdr:from>
    <xdr:to>
      <xdr:col>107</xdr:col>
      <xdr:colOff>50800</xdr:colOff>
      <xdr:row>71</xdr:row>
      <xdr:rowOff>23065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107596"/>
          <a:ext cx="889000" cy="8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106096</xdr:rowOff>
    </xdr:from>
    <xdr:to>
      <xdr:col>102</xdr:col>
      <xdr:colOff>114300</xdr:colOff>
      <xdr:row>70</xdr:row>
      <xdr:rowOff>118114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107596"/>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117867</xdr:rowOff>
    </xdr:from>
    <xdr:to>
      <xdr:col>116</xdr:col>
      <xdr:colOff>114300</xdr:colOff>
      <xdr:row>76</xdr:row>
      <xdr:rowOff>48017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140744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2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27994</xdr:rowOff>
    </xdr:from>
    <xdr:to>
      <xdr:col>112</xdr:col>
      <xdr:colOff>38100</xdr:colOff>
      <xdr:row>70</xdr:row>
      <xdr:rowOff>129594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02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146121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180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143715</xdr:rowOff>
    </xdr:from>
    <xdr:to>
      <xdr:col>107</xdr:col>
      <xdr:colOff>101600</xdr:colOff>
      <xdr:row>71</xdr:row>
      <xdr:rowOff>73865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14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90392</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192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55296</xdr:rowOff>
    </xdr:from>
    <xdr:to>
      <xdr:col>102</xdr:col>
      <xdr:colOff>165100</xdr:colOff>
      <xdr:row>70</xdr:row>
      <xdr:rowOff>156896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05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1973</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183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67314</xdr:rowOff>
    </xdr:from>
    <xdr:to>
      <xdr:col>98</xdr:col>
      <xdr:colOff>38100</xdr:colOff>
      <xdr:row>70</xdr:row>
      <xdr:rowOff>168914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0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13991</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184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年度において、性質別で特徴的なのが物件費と補助費等、維持補修費、</a:t>
          </a:r>
          <a:r>
            <a:rPr kumimoji="1" lang="ja-JP" altLang="en-US" sz="1100">
              <a:solidFill>
                <a:schemeClr val="dk1"/>
              </a:solidFill>
              <a:effectLst/>
              <a:latin typeface="+mn-lt"/>
              <a:ea typeface="+mn-ea"/>
              <a:cs typeface="+mn-cs"/>
            </a:rPr>
            <a:t>災害復旧事業費</a:t>
          </a:r>
          <a:r>
            <a:rPr kumimoji="1" lang="ja-JP" altLang="ja-JP" sz="1100">
              <a:solidFill>
                <a:schemeClr val="dk1"/>
              </a:solidFill>
              <a:effectLst/>
              <a:latin typeface="+mn-lt"/>
              <a:ea typeface="+mn-ea"/>
              <a:cs typeface="+mn-cs"/>
            </a:rPr>
            <a:t>、公債費、積立金において類似団体平均を大きく上回っている点</a:t>
          </a:r>
          <a:r>
            <a:rPr kumimoji="1" lang="ja-JP" altLang="en-US" sz="1100">
              <a:solidFill>
                <a:schemeClr val="dk1"/>
              </a:solidFill>
              <a:effectLst/>
              <a:latin typeface="+mn-lt"/>
              <a:ea typeface="+mn-ea"/>
              <a:cs typeface="+mn-cs"/>
            </a:rPr>
            <a:t>及び繰出金が大幅に減少している点</a:t>
          </a:r>
          <a:r>
            <a:rPr kumimoji="1" lang="ja-JP" altLang="ja-JP" sz="1100">
              <a:solidFill>
                <a:schemeClr val="dk1"/>
              </a:solidFill>
              <a:effectLst/>
              <a:latin typeface="+mn-lt"/>
              <a:ea typeface="+mn-ea"/>
              <a:cs typeface="+mn-cs"/>
            </a:rPr>
            <a:t>である。物件費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及び繰出金</a:t>
          </a:r>
          <a:r>
            <a:rPr kumimoji="1" lang="ja-JP" altLang="ja-JP" sz="1100">
              <a:solidFill>
                <a:schemeClr val="dk1"/>
              </a:solidFill>
              <a:effectLst/>
              <a:latin typeface="+mn-lt"/>
              <a:ea typeface="+mn-ea"/>
              <a:cs typeface="+mn-cs"/>
            </a:rPr>
            <a:t>については、ふるさと納税額に係る事務取扱手数料や返礼品に係る経費に左右されるが、令和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万円の寄附額と多額であったことやデジタル田園都市国家構想交付金事業の実施及び</a:t>
          </a:r>
          <a:r>
            <a:rPr kumimoji="1" lang="ja-JP" altLang="en-US" sz="1100">
              <a:solidFill>
                <a:schemeClr val="dk1"/>
              </a:solidFill>
              <a:effectLst/>
              <a:latin typeface="+mn-lt"/>
              <a:ea typeface="+mn-ea"/>
              <a:cs typeface="+mn-cs"/>
            </a:rPr>
            <a:t>下水道事業会計が企業会計に移行したことに伴い、繰出金が補助費等に計上となったこと等による繰出金が減少し、</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ている。なお、ふるさと納税に係る返礼率については国のルールに従い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割以内としている。維持補修費については、冬期間における除排雪経費が嵩んでいるため類似団体平均よりも</a:t>
          </a:r>
          <a:r>
            <a:rPr kumimoji="1" lang="en-US" altLang="ja-JP" sz="1100">
              <a:solidFill>
                <a:schemeClr val="dk1"/>
              </a:solidFill>
              <a:effectLst/>
              <a:latin typeface="+mn-lt"/>
              <a:ea typeface="+mn-ea"/>
              <a:cs typeface="+mn-cs"/>
            </a:rPr>
            <a:t>39,420</a:t>
          </a:r>
          <a:r>
            <a:rPr kumimoji="1" lang="ja-JP" altLang="ja-JP" sz="1100">
              <a:solidFill>
                <a:schemeClr val="dk1"/>
              </a:solidFill>
              <a:effectLst/>
              <a:latin typeface="+mn-lt"/>
              <a:ea typeface="+mn-ea"/>
              <a:cs typeface="+mn-cs"/>
            </a:rPr>
            <a:t>円のコスト高となっている。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月豪雨災害復旧事業の影響により、災害復旧事業費が大幅な増となり、類似団体平均より</a:t>
          </a:r>
          <a:r>
            <a:rPr kumimoji="1" lang="en-US" altLang="ja-JP" sz="1100">
              <a:solidFill>
                <a:schemeClr val="dk1"/>
              </a:solidFill>
              <a:effectLst/>
              <a:latin typeface="+mn-lt"/>
              <a:ea typeface="+mn-ea"/>
              <a:cs typeface="+mn-cs"/>
            </a:rPr>
            <a:t>138,250</a:t>
          </a:r>
          <a:r>
            <a:rPr kumimoji="1" lang="ja-JP" altLang="en-US" sz="1100">
              <a:solidFill>
                <a:schemeClr val="dk1"/>
              </a:solidFill>
              <a:effectLst/>
              <a:latin typeface="+mn-lt"/>
              <a:ea typeface="+mn-ea"/>
              <a:cs typeface="+mn-cs"/>
            </a:rPr>
            <a:t>円のコスト増となっている。</a:t>
          </a:r>
          <a:r>
            <a:rPr kumimoji="1" lang="ja-JP" altLang="ja-JP"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月豪雨災害復旧事業に係る地方債の元金償還の本格的な開始に加え</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月豪雨災害復旧事業に係る町債の償還開始等の影響により公債費が増加し、類似団体平均より</a:t>
          </a:r>
          <a:r>
            <a:rPr kumimoji="1" lang="en-US" altLang="ja-JP" sz="1100">
              <a:solidFill>
                <a:schemeClr val="dk1"/>
              </a:solidFill>
              <a:effectLst/>
              <a:latin typeface="+mn-lt"/>
              <a:ea typeface="+mn-ea"/>
              <a:cs typeface="+mn-cs"/>
            </a:rPr>
            <a:t>31,575</a:t>
          </a:r>
          <a:r>
            <a:rPr kumimoji="1" lang="ja-JP" altLang="en-US" sz="1100">
              <a:solidFill>
                <a:schemeClr val="dk1"/>
              </a:solidFill>
              <a:effectLst/>
              <a:latin typeface="+mn-lt"/>
              <a:ea typeface="+mn-ea"/>
              <a:cs typeface="+mn-cs"/>
            </a:rPr>
            <a:t>円のコスト増となった。</a:t>
          </a:r>
          <a:r>
            <a:rPr kumimoji="1" lang="ja-JP" altLang="ja-JP" sz="1100">
              <a:solidFill>
                <a:schemeClr val="dk1"/>
              </a:solidFill>
              <a:effectLst/>
              <a:latin typeface="+mn-lt"/>
              <a:ea typeface="+mn-ea"/>
              <a:cs typeface="+mn-cs"/>
            </a:rPr>
            <a:t>積立金については、令和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年度からの公債費増大に備えて、減債基金に積立を行ったことやふるさと納税が好調であったため、ふるさと納税を原資とした基金への積立額が大きかったことにより、令和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年度に引き続き高い水準となった。</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山形県舟形町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4,624
119.03
7,251,416
6,814,413
250,601
2,929,883
5,533,258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33909</xdr:rowOff>
    </xdr:from>
    <xdr:to>
      <xdr:col>24</xdr:col>
      <xdr:colOff>63500</xdr:colOff>
      <xdr:row>32</xdr:row>
      <xdr:rowOff>90424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20309"/>
          <a:ext cx="8382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90424</xdr:rowOff>
    </xdr:from>
    <xdr:to>
      <xdr:col>19</xdr:col>
      <xdr:colOff>177800</xdr:colOff>
      <xdr:row>33</xdr:row>
      <xdr:rowOff>35687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6824"/>
          <a:ext cx="889000" cy="1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35687</xdr:rowOff>
    </xdr:from>
    <xdr:to>
      <xdr:col>15</xdr:col>
      <xdr:colOff>50800</xdr:colOff>
      <xdr:row>33</xdr:row>
      <xdr:rowOff>54229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93537"/>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54229</xdr:rowOff>
    </xdr:from>
    <xdr:to>
      <xdr:col>10</xdr:col>
      <xdr:colOff>114300</xdr:colOff>
      <xdr:row>33</xdr:row>
      <xdr:rowOff>149352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12079"/>
          <a:ext cx="889000" cy="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154559</xdr:rowOff>
    </xdr:from>
    <xdr:to>
      <xdr:col>24</xdr:col>
      <xdr:colOff>114300</xdr:colOff>
      <xdr:row>32</xdr:row>
      <xdr:rowOff>84709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69486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39624</xdr:rowOff>
    </xdr:from>
    <xdr:to>
      <xdr:col>20</xdr:col>
      <xdr:colOff>38100</xdr:colOff>
      <xdr:row>32</xdr:row>
      <xdr:rowOff>141224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157751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156337</xdr:rowOff>
    </xdr:from>
    <xdr:to>
      <xdr:col>15</xdr:col>
      <xdr:colOff>101600</xdr:colOff>
      <xdr:row>33</xdr:row>
      <xdr:rowOff>86487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103014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3429</xdr:rowOff>
    </xdr:from>
    <xdr:to>
      <xdr:col>10</xdr:col>
      <xdr:colOff>165100</xdr:colOff>
      <xdr:row>33</xdr:row>
      <xdr:rowOff>105029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121556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3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98552</xdr:rowOff>
    </xdr:from>
    <xdr:to>
      <xdr:col>6</xdr:col>
      <xdr:colOff>38100</xdr:colOff>
      <xdr:row>34</xdr:row>
      <xdr:rowOff>28702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45229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123725</xdr:rowOff>
    </xdr:from>
    <xdr:to>
      <xdr:col>24</xdr:col>
      <xdr:colOff>63500</xdr:colOff>
      <xdr:row>57</xdr:row>
      <xdr:rowOff>125829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6375"/>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125829</xdr:rowOff>
    </xdr:from>
    <xdr:to>
      <xdr:col>19</xdr:col>
      <xdr:colOff>177800</xdr:colOff>
      <xdr:row>57</xdr:row>
      <xdr:rowOff>145366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98479"/>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145366</xdr:rowOff>
    </xdr:from>
    <xdr:to>
      <xdr:col>15</xdr:col>
      <xdr:colOff>50800</xdr:colOff>
      <xdr:row>57</xdr:row>
      <xdr:rowOff>156802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18016"/>
          <a:ext cx="889000" cy="1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139101</xdr:rowOff>
    </xdr:from>
    <xdr:to>
      <xdr:col>10</xdr:col>
      <xdr:colOff>114300</xdr:colOff>
      <xdr:row>57</xdr:row>
      <xdr:rowOff>156802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11751"/>
          <a:ext cx="8890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72925</xdr:rowOff>
    </xdr:from>
    <xdr:to>
      <xdr:col>24</xdr:col>
      <xdr:colOff>114300</xdr:colOff>
      <xdr:row>58</xdr:row>
      <xdr:rowOff>3075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95802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75029</xdr:rowOff>
    </xdr:from>
    <xdr:to>
      <xdr:col>20</xdr:col>
      <xdr:colOff>38100</xdr:colOff>
      <xdr:row>58</xdr:row>
      <xdr:rowOff>5179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21706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2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94566</xdr:rowOff>
    </xdr:from>
    <xdr:to>
      <xdr:col>15</xdr:col>
      <xdr:colOff>101600</xdr:colOff>
      <xdr:row>58</xdr:row>
      <xdr:rowOff>24716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41243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4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106002</xdr:rowOff>
    </xdr:from>
    <xdr:to>
      <xdr:col>10</xdr:col>
      <xdr:colOff>165100</xdr:colOff>
      <xdr:row>58</xdr:row>
      <xdr:rowOff>36152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52679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5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88301</xdr:rowOff>
    </xdr:from>
    <xdr:to>
      <xdr:col>6</xdr:col>
      <xdr:colOff>38100</xdr:colOff>
      <xdr:row>58</xdr:row>
      <xdr:rowOff>18451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34978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3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98301</xdr:rowOff>
    </xdr:from>
    <xdr:to>
      <xdr:col>24</xdr:col>
      <xdr:colOff>63500</xdr:colOff>
      <xdr:row>77</xdr:row>
      <xdr:rowOff>166119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99951"/>
          <a:ext cx="8382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166119</xdr:rowOff>
    </xdr:from>
    <xdr:to>
      <xdr:col>19</xdr:col>
      <xdr:colOff>177800</xdr:colOff>
      <xdr:row>78</xdr:row>
      <xdr:rowOff>98217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67769"/>
          <a:ext cx="889000" cy="10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145476</xdr:rowOff>
    </xdr:from>
    <xdr:to>
      <xdr:col>15</xdr:col>
      <xdr:colOff>50800</xdr:colOff>
      <xdr:row>78</xdr:row>
      <xdr:rowOff>98217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47126"/>
          <a:ext cx="889000" cy="1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145476</xdr:rowOff>
    </xdr:from>
    <xdr:to>
      <xdr:col>10</xdr:col>
      <xdr:colOff>114300</xdr:colOff>
      <xdr:row>78</xdr:row>
      <xdr:rowOff>149423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7126"/>
          <a:ext cx="889000" cy="17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47501</xdr:rowOff>
    </xdr:from>
    <xdr:to>
      <xdr:col>24</xdr:col>
      <xdr:colOff>114300</xdr:colOff>
      <xdr:row>77</xdr:row>
      <xdr:rowOff>149101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25928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2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115319</xdr:rowOff>
    </xdr:from>
    <xdr:to>
      <xdr:col>20</xdr:col>
      <xdr:colOff>38100</xdr:colOff>
      <xdr:row>78</xdr:row>
      <xdr:rowOff>45469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36596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0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47417</xdr:rowOff>
    </xdr:from>
    <xdr:to>
      <xdr:col>15</xdr:col>
      <xdr:colOff>101600</xdr:colOff>
      <xdr:row>78</xdr:row>
      <xdr:rowOff>149017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140144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1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94676</xdr:rowOff>
    </xdr:from>
    <xdr:to>
      <xdr:col>10</xdr:col>
      <xdr:colOff>165100</xdr:colOff>
      <xdr:row>78</xdr:row>
      <xdr:rowOff>24826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15953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98623</xdr:rowOff>
    </xdr:from>
    <xdr:to>
      <xdr:col>6</xdr:col>
      <xdr:colOff>38100</xdr:colOff>
      <xdr:row>79</xdr:row>
      <xdr:rowOff>28773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19900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6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162446</xdr:rowOff>
    </xdr:from>
    <xdr:to>
      <xdr:col>24</xdr:col>
      <xdr:colOff>63500</xdr:colOff>
      <xdr:row>97</xdr:row>
      <xdr:rowOff>25437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21646"/>
          <a:ext cx="8382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24828</xdr:rowOff>
    </xdr:from>
    <xdr:to>
      <xdr:col>19</xdr:col>
      <xdr:colOff>177800</xdr:colOff>
      <xdr:row>97</xdr:row>
      <xdr:rowOff>25437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5547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24828</xdr:rowOff>
    </xdr:from>
    <xdr:to>
      <xdr:col>15</xdr:col>
      <xdr:colOff>50800</xdr:colOff>
      <xdr:row>97</xdr:row>
      <xdr:rowOff>32181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5478"/>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32181</xdr:rowOff>
    </xdr:from>
    <xdr:to>
      <xdr:col>10</xdr:col>
      <xdr:colOff>114300</xdr:colOff>
      <xdr:row>97</xdr:row>
      <xdr:rowOff>67590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62831"/>
          <a:ext cx="889000" cy="3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111646</xdr:rowOff>
    </xdr:from>
    <xdr:to>
      <xdr:col>24</xdr:col>
      <xdr:colOff>114300</xdr:colOff>
      <xdr:row>97</xdr:row>
      <xdr:rowOff>41796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90073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146087</xdr:rowOff>
    </xdr:from>
    <xdr:to>
      <xdr:col>20</xdr:col>
      <xdr:colOff>38100</xdr:colOff>
      <xdr:row>97</xdr:row>
      <xdr:rowOff>76237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0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67364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145478</xdr:rowOff>
    </xdr:from>
    <xdr:to>
      <xdr:col>15</xdr:col>
      <xdr:colOff>101600</xdr:colOff>
      <xdr:row>97</xdr:row>
      <xdr:rowOff>75628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66755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152831</xdr:rowOff>
    </xdr:from>
    <xdr:to>
      <xdr:col>10</xdr:col>
      <xdr:colOff>165100</xdr:colOff>
      <xdr:row>97</xdr:row>
      <xdr:rowOff>82981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74108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0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16790</xdr:rowOff>
    </xdr:from>
    <xdr:to>
      <xdr:col>6</xdr:col>
      <xdr:colOff>38100</xdr:colOff>
      <xdr:row>97</xdr:row>
      <xdr:rowOff>118390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109517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169799</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84899"/>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118999</xdr:rowOff>
    </xdr:from>
    <xdr:to>
      <xdr:col>36</xdr:col>
      <xdr:colOff>165100</xdr:colOff>
      <xdr:row>39</xdr:row>
      <xdr:rowOff>49149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40276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72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10602</xdr:rowOff>
    </xdr:from>
    <xdr:to>
      <xdr:col>55</xdr:col>
      <xdr:colOff>0</xdr:colOff>
      <xdr:row>53</xdr:row>
      <xdr:rowOff>23091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8926002"/>
          <a:ext cx="838200" cy="18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10602</xdr:rowOff>
    </xdr:from>
    <xdr:to>
      <xdr:col>50</xdr:col>
      <xdr:colOff>114300</xdr:colOff>
      <xdr:row>54</xdr:row>
      <xdr:rowOff>13559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8926002"/>
          <a:ext cx="889000" cy="3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13559</xdr:rowOff>
    </xdr:from>
    <xdr:to>
      <xdr:col>45</xdr:col>
      <xdr:colOff>177800</xdr:colOff>
      <xdr:row>54</xdr:row>
      <xdr:rowOff>128667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271859"/>
          <a:ext cx="889000" cy="1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128667</xdr:rowOff>
    </xdr:from>
    <xdr:to>
      <xdr:col>41</xdr:col>
      <xdr:colOff>50800</xdr:colOff>
      <xdr:row>54</xdr:row>
      <xdr:rowOff>135944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386967"/>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143741</xdr:rowOff>
    </xdr:from>
    <xdr:to>
      <xdr:col>55</xdr:col>
      <xdr:colOff>50800</xdr:colOff>
      <xdr:row>53</xdr:row>
      <xdr:rowOff>73891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0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166618</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91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131252</xdr:rowOff>
    </xdr:from>
    <xdr:to>
      <xdr:col>50</xdr:col>
      <xdr:colOff>165100</xdr:colOff>
      <xdr:row>52</xdr:row>
      <xdr:rowOff>61402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8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77929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65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134209</xdr:rowOff>
    </xdr:from>
    <xdr:to>
      <xdr:col>46</xdr:col>
      <xdr:colOff>38100</xdr:colOff>
      <xdr:row>54</xdr:row>
      <xdr:rowOff>64359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80886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99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77867</xdr:rowOff>
    </xdr:from>
    <xdr:to>
      <xdr:col>41</xdr:col>
      <xdr:colOff>101600</xdr:colOff>
      <xdr:row>55</xdr:row>
      <xdr:rowOff>8017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3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24544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11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85144</xdr:rowOff>
    </xdr:from>
    <xdr:to>
      <xdr:col>36</xdr:col>
      <xdr:colOff>165100</xdr:colOff>
      <xdr:row>55</xdr:row>
      <xdr:rowOff>15294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31821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11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77456</xdr:rowOff>
    </xdr:from>
    <xdr:to>
      <xdr:col>55</xdr:col>
      <xdr:colOff>0</xdr:colOff>
      <xdr:row>78</xdr:row>
      <xdr:rowOff>132983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50556"/>
          <a:ext cx="8382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87171</xdr:rowOff>
    </xdr:from>
    <xdr:to>
      <xdr:col>50</xdr:col>
      <xdr:colOff>114300</xdr:colOff>
      <xdr:row>78</xdr:row>
      <xdr:rowOff>132983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60271"/>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140334</xdr:rowOff>
    </xdr:from>
    <xdr:to>
      <xdr:col>45</xdr:col>
      <xdr:colOff>177800</xdr:colOff>
      <xdr:row>78</xdr:row>
      <xdr:rowOff>87171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41984"/>
          <a:ext cx="889000" cy="1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140334</xdr:rowOff>
    </xdr:from>
    <xdr:to>
      <xdr:col>41</xdr:col>
      <xdr:colOff>50800</xdr:colOff>
      <xdr:row>78</xdr:row>
      <xdr:rowOff>146963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41984"/>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26656</xdr:rowOff>
    </xdr:from>
    <xdr:to>
      <xdr:col>55</xdr:col>
      <xdr:colOff>50800</xdr:colOff>
      <xdr:row>78</xdr:row>
      <xdr:rowOff>128256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49533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82183</xdr:rowOff>
    </xdr:from>
    <xdr:to>
      <xdr:col>50</xdr:col>
      <xdr:colOff>165100</xdr:colOff>
      <xdr:row>79</xdr:row>
      <xdr:rowOff>12333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28860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36371</xdr:rowOff>
    </xdr:from>
    <xdr:to>
      <xdr:col>46</xdr:col>
      <xdr:colOff>38100</xdr:colOff>
      <xdr:row>78</xdr:row>
      <xdr:rowOff>137971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154498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89534</xdr:rowOff>
    </xdr:from>
    <xdr:to>
      <xdr:col>41</xdr:col>
      <xdr:colOff>101600</xdr:colOff>
      <xdr:row>78</xdr:row>
      <xdr:rowOff>19684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36211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6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96163</xdr:rowOff>
    </xdr:from>
    <xdr:to>
      <xdr:col>36</xdr:col>
      <xdr:colOff>165100</xdr:colOff>
      <xdr:row>79</xdr:row>
      <xdr:rowOff>26313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42840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46651</xdr:rowOff>
    </xdr:from>
    <xdr:to>
      <xdr:col>55</xdr:col>
      <xdr:colOff>0</xdr:colOff>
      <xdr:row>96</xdr:row>
      <xdr:rowOff>159353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05851"/>
          <a:ext cx="838200" cy="11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150857</xdr:rowOff>
    </xdr:from>
    <xdr:to>
      <xdr:col>50</xdr:col>
      <xdr:colOff>114300</xdr:colOff>
      <xdr:row>96</xdr:row>
      <xdr:rowOff>159353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10057"/>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149853</xdr:rowOff>
    </xdr:from>
    <xdr:to>
      <xdr:col>45</xdr:col>
      <xdr:colOff>177800</xdr:colOff>
      <xdr:row>96</xdr:row>
      <xdr:rowOff>150857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09053"/>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149853</xdr:rowOff>
    </xdr:from>
    <xdr:to>
      <xdr:col>41</xdr:col>
      <xdr:colOff>50800</xdr:colOff>
      <xdr:row>97</xdr:row>
      <xdr:rowOff>91362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09053"/>
          <a:ext cx="889000" cy="1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167301</xdr:rowOff>
    </xdr:from>
    <xdr:to>
      <xdr:col>55</xdr:col>
      <xdr:colOff>50800</xdr:colOff>
      <xdr:row>96</xdr:row>
      <xdr:rowOff>97451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18728</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0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108553</xdr:rowOff>
    </xdr:from>
    <xdr:to>
      <xdr:col>50</xdr:col>
      <xdr:colOff>165100</xdr:colOff>
      <xdr:row>97</xdr:row>
      <xdr:rowOff>38703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55230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4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100057</xdr:rowOff>
    </xdr:from>
    <xdr:to>
      <xdr:col>46</xdr:col>
      <xdr:colOff>38100</xdr:colOff>
      <xdr:row>97</xdr:row>
      <xdr:rowOff>30207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46734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3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99053</xdr:rowOff>
    </xdr:from>
    <xdr:to>
      <xdr:col>41</xdr:col>
      <xdr:colOff>101600</xdr:colOff>
      <xdr:row>97</xdr:row>
      <xdr:rowOff>29203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45730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3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40562</xdr:rowOff>
    </xdr:from>
    <xdr:to>
      <xdr:col>36</xdr:col>
      <xdr:colOff>165100</xdr:colOff>
      <xdr:row>97</xdr:row>
      <xdr:rowOff>142162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7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158689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4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126240</xdr:rowOff>
    </xdr:from>
    <xdr:to>
      <xdr:col>85</xdr:col>
      <xdr:colOff>127000</xdr:colOff>
      <xdr:row>37</xdr:row>
      <xdr:rowOff>130442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69890"/>
          <a:ext cx="8382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130442</xdr:rowOff>
    </xdr:from>
    <xdr:to>
      <xdr:col>81</xdr:col>
      <xdr:colOff>50800</xdr:colOff>
      <xdr:row>37</xdr:row>
      <xdr:rowOff>134954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74092"/>
          <a:ext cx="889000" cy="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18473</xdr:rowOff>
    </xdr:from>
    <xdr:to>
      <xdr:col>76</xdr:col>
      <xdr:colOff>114300</xdr:colOff>
      <xdr:row>37</xdr:row>
      <xdr:rowOff>134954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362123"/>
          <a:ext cx="889000" cy="1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29204</xdr:rowOff>
    </xdr:from>
    <xdr:to>
      <xdr:col>71</xdr:col>
      <xdr:colOff>177800</xdr:colOff>
      <xdr:row>37</xdr:row>
      <xdr:rowOff>18473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515604"/>
          <a:ext cx="889000" cy="84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75440</xdr:rowOff>
    </xdr:from>
    <xdr:to>
      <xdr:col>85</xdr:col>
      <xdr:colOff>177800</xdr:colOff>
      <xdr:row>38</xdr:row>
      <xdr:rowOff>5590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79642</xdr:rowOff>
    </xdr:from>
    <xdr:to>
      <xdr:col>81</xdr:col>
      <xdr:colOff>101600</xdr:colOff>
      <xdr:row>38</xdr:row>
      <xdr:rowOff>9792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26319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9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84154</xdr:rowOff>
    </xdr:from>
    <xdr:to>
      <xdr:col>76</xdr:col>
      <xdr:colOff>165100</xdr:colOff>
      <xdr:row>38</xdr:row>
      <xdr:rowOff>14305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278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30831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139123</xdr:rowOff>
    </xdr:from>
    <xdr:to>
      <xdr:col>72</xdr:col>
      <xdr:colOff>38100</xdr:colOff>
      <xdr:row>37</xdr:row>
      <xdr:rowOff>69273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85800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8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149854</xdr:rowOff>
    </xdr:from>
    <xdr:to>
      <xdr:col>67</xdr:col>
      <xdr:colOff>101600</xdr:colOff>
      <xdr:row>32</xdr:row>
      <xdr:rowOff>80004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4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96531</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14795" y="524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1348</xdr:rowOff>
    </xdr:from>
    <xdr:to>
      <xdr:col>85</xdr:col>
      <xdr:colOff>127000</xdr:colOff>
      <xdr:row>58</xdr:row>
      <xdr:rowOff>43345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45448"/>
          <a:ext cx="8382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147737</xdr:rowOff>
    </xdr:from>
    <xdr:to>
      <xdr:col>81</xdr:col>
      <xdr:colOff>50800</xdr:colOff>
      <xdr:row>58</xdr:row>
      <xdr:rowOff>43345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20387"/>
          <a:ext cx="889000" cy="6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147737</xdr:rowOff>
    </xdr:from>
    <xdr:to>
      <xdr:col>76</xdr:col>
      <xdr:colOff>114300</xdr:colOff>
      <xdr:row>58</xdr:row>
      <xdr:rowOff>9293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20387"/>
          <a:ext cx="889000" cy="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160362</xdr:rowOff>
    </xdr:from>
    <xdr:to>
      <xdr:col>71</xdr:col>
      <xdr:colOff>177800</xdr:colOff>
      <xdr:row>58</xdr:row>
      <xdr:rowOff>9293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33012"/>
          <a:ext cx="889000" cy="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121998</xdr:rowOff>
    </xdr:from>
    <xdr:to>
      <xdr:col>85</xdr:col>
      <xdr:colOff>177800</xdr:colOff>
      <xdr:row>58</xdr:row>
      <xdr:rowOff>52148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100425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163995</xdr:rowOff>
    </xdr:from>
    <xdr:to>
      <xdr:col>81</xdr:col>
      <xdr:colOff>101600</xdr:colOff>
      <xdr:row>58</xdr:row>
      <xdr:rowOff>94145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85272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96937</xdr:rowOff>
    </xdr:from>
    <xdr:to>
      <xdr:col>76</xdr:col>
      <xdr:colOff>165100</xdr:colOff>
      <xdr:row>58</xdr:row>
      <xdr:rowOff>27087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18214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129943</xdr:rowOff>
    </xdr:from>
    <xdr:to>
      <xdr:col>72</xdr:col>
      <xdr:colOff>38100</xdr:colOff>
      <xdr:row>58</xdr:row>
      <xdr:rowOff>60093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0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51220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9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109562</xdr:rowOff>
    </xdr:from>
    <xdr:to>
      <xdr:col>67</xdr:col>
      <xdr:colOff>101600</xdr:colOff>
      <xdr:row>58</xdr:row>
      <xdr:rowOff>39712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56239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135220</xdr:rowOff>
    </xdr:from>
    <xdr:to>
      <xdr:col>85</xdr:col>
      <xdr:colOff>127000</xdr:colOff>
      <xdr:row>78</xdr:row>
      <xdr:rowOff>137249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136720"/>
          <a:ext cx="838200" cy="137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163868</xdr:rowOff>
    </xdr:from>
    <xdr:to>
      <xdr:col>81</xdr:col>
      <xdr:colOff>50800</xdr:colOff>
      <xdr:row>78</xdr:row>
      <xdr:rowOff>137249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365518"/>
          <a:ext cx="889000" cy="1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163868</xdr:rowOff>
    </xdr:from>
    <xdr:to>
      <xdr:col>76</xdr:col>
      <xdr:colOff>114300</xdr:colOff>
      <xdr:row>78</xdr:row>
      <xdr:rowOff>13988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65518"/>
          <a:ext cx="889000" cy="2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24724</xdr:rowOff>
    </xdr:from>
    <xdr:to>
      <xdr:col>71</xdr:col>
      <xdr:colOff>177800</xdr:colOff>
      <xdr:row>78</xdr:row>
      <xdr:rowOff>13988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26374"/>
          <a:ext cx="889000" cy="16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84420</xdr:rowOff>
    </xdr:from>
    <xdr:to>
      <xdr:col>85</xdr:col>
      <xdr:colOff>177800</xdr:colOff>
      <xdr:row>71</xdr:row>
      <xdr:rowOff>14570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0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107297</xdr:rowOff>
    </xdr:from>
    <xdr:ext cx="599010"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193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86449</xdr:rowOff>
    </xdr:from>
    <xdr:to>
      <xdr:col>81</xdr:col>
      <xdr:colOff>101600</xdr:colOff>
      <xdr:row>79</xdr:row>
      <xdr:rowOff>16599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7726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52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113068</xdr:rowOff>
    </xdr:from>
    <xdr:to>
      <xdr:col>76</xdr:col>
      <xdr:colOff>165100</xdr:colOff>
      <xdr:row>78</xdr:row>
      <xdr:rowOff>43218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59745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134638</xdr:rowOff>
    </xdr:from>
    <xdr:to>
      <xdr:col>72</xdr:col>
      <xdr:colOff>38100</xdr:colOff>
      <xdr:row>78</xdr:row>
      <xdr:rowOff>64788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81315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1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145374</xdr:rowOff>
    </xdr:from>
    <xdr:to>
      <xdr:col>67</xdr:col>
      <xdr:colOff>101600</xdr:colOff>
      <xdr:row>77</xdr:row>
      <xdr:rowOff>75524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7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92050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5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40281</xdr:rowOff>
    </xdr:from>
    <xdr:to>
      <xdr:col>85</xdr:col>
      <xdr:colOff>127000</xdr:colOff>
      <xdr:row>94</xdr:row>
      <xdr:rowOff>79612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156581"/>
          <a:ext cx="8382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79612</xdr:rowOff>
    </xdr:from>
    <xdr:to>
      <xdr:col>81</xdr:col>
      <xdr:colOff>50800</xdr:colOff>
      <xdr:row>94</xdr:row>
      <xdr:rowOff>95889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195912"/>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95889</xdr:rowOff>
    </xdr:from>
    <xdr:to>
      <xdr:col>76</xdr:col>
      <xdr:colOff>114300</xdr:colOff>
      <xdr:row>95</xdr:row>
      <xdr:rowOff>30704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12189"/>
          <a:ext cx="889000" cy="10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11261</xdr:rowOff>
    </xdr:from>
    <xdr:to>
      <xdr:col>71</xdr:col>
      <xdr:colOff>177800</xdr:colOff>
      <xdr:row>95</xdr:row>
      <xdr:rowOff>30704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299011"/>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160931</xdr:rowOff>
    </xdr:from>
    <xdr:to>
      <xdr:col>85</xdr:col>
      <xdr:colOff>177800</xdr:colOff>
      <xdr:row>94</xdr:row>
      <xdr:rowOff>91081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12358</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5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28812</xdr:rowOff>
    </xdr:from>
    <xdr:to>
      <xdr:col>81</xdr:col>
      <xdr:colOff>101600</xdr:colOff>
      <xdr:row>94</xdr:row>
      <xdr:rowOff>130412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146939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92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45089</xdr:rowOff>
    </xdr:from>
    <xdr:to>
      <xdr:col>76</xdr:col>
      <xdr:colOff>165100</xdr:colOff>
      <xdr:row>94</xdr:row>
      <xdr:rowOff>146689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163216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93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151354</xdr:rowOff>
    </xdr:from>
    <xdr:to>
      <xdr:col>72</xdr:col>
      <xdr:colOff>38100</xdr:colOff>
      <xdr:row>95</xdr:row>
      <xdr:rowOff>81504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98031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131911</xdr:rowOff>
    </xdr:from>
    <xdr:to>
      <xdr:col>67</xdr:col>
      <xdr:colOff>101600</xdr:colOff>
      <xdr:row>95</xdr:row>
      <xdr:rowOff>62061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78588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年度における目的別で特徴的なのは次のとおりである。総務費についてはデジタル田園都市国家構想交付金</a:t>
          </a:r>
          <a:r>
            <a:rPr kumimoji="1" lang="ja-JP" altLang="en-US" sz="1100">
              <a:solidFill>
                <a:schemeClr val="dk1"/>
              </a:solidFill>
              <a:effectLst/>
              <a:latin typeface="+mn-lt"/>
              <a:ea typeface="+mn-ea"/>
              <a:cs typeface="+mn-cs"/>
            </a:rPr>
            <a:t>を活用したデジタル化推進</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基金積立金及び平成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年度から強化したふるさと納税に要する経費、農林水産業費について</a:t>
          </a:r>
          <a:r>
            <a:rPr kumimoji="1" lang="ja-JP" altLang="en-US" sz="1100">
              <a:solidFill>
                <a:schemeClr val="dk1"/>
              </a:solidFill>
              <a:effectLst/>
              <a:latin typeface="+mn-lt"/>
              <a:ea typeface="+mn-ea"/>
              <a:cs typeface="+mn-cs"/>
            </a:rPr>
            <a:t>は水産業の振興に要する経費及び</a:t>
          </a:r>
          <a:r>
            <a:rPr kumimoji="1" lang="ja-JP" altLang="ja-JP" sz="1100">
              <a:solidFill>
                <a:schemeClr val="dk1"/>
              </a:solidFill>
              <a:effectLst/>
              <a:latin typeface="+mn-lt"/>
              <a:ea typeface="+mn-ea"/>
              <a:cs typeface="+mn-cs"/>
            </a:rPr>
            <a:t>農家等の農業用機械等導入に要する経費、県営農地整備事業に対する負担金、商工費については物価高騰対策に係る経済対策事業やふながた若鮎まつり事業、土木費については道路や流雪溝整備、除雪対策事業及び</a:t>
          </a:r>
          <a:r>
            <a:rPr kumimoji="1" lang="ja-JP" altLang="en-US" sz="1100">
              <a:solidFill>
                <a:schemeClr val="dk1"/>
              </a:solidFill>
              <a:effectLst/>
              <a:latin typeface="+mn-lt"/>
              <a:ea typeface="+mn-ea"/>
              <a:cs typeface="+mn-cs"/>
            </a:rPr>
            <a:t>東北農林専門職大学関連事業に要する経費、災害復旧費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月豪雨災害復旧事業に</a:t>
          </a:r>
          <a:r>
            <a:rPr kumimoji="1" lang="ja-JP" altLang="ja-JP" sz="1100">
              <a:solidFill>
                <a:schemeClr val="dk1"/>
              </a:solidFill>
              <a:effectLst/>
              <a:latin typeface="+mn-lt"/>
              <a:ea typeface="+mn-ea"/>
              <a:cs typeface="+mn-cs"/>
            </a:rPr>
            <a:t>係る経費が大きいものとなっており、コスト高となっている。また、公債費については、平成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月豪雨災害復旧事業</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月豪雨災害復旧事業</a:t>
          </a:r>
          <a:r>
            <a:rPr kumimoji="1" lang="ja-JP" altLang="ja-JP" sz="1100">
              <a:solidFill>
                <a:schemeClr val="dk1"/>
              </a:solidFill>
              <a:effectLst/>
              <a:latin typeface="+mn-lt"/>
              <a:ea typeface="+mn-ea"/>
              <a:cs typeface="+mn-cs"/>
            </a:rPr>
            <a:t>に係る地方債の元金償還の開始等により前年度比で増加しており、類似団体平均と比較すると</a:t>
          </a:r>
          <a:r>
            <a:rPr kumimoji="1" lang="en-US" altLang="ja-JP" sz="1100">
              <a:solidFill>
                <a:schemeClr val="dk1"/>
              </a:solidFill>
              <a:effectLst/>
              <a:latin typeface="+mn-lt"/>
              <a:ea typeface="+mn-ea"/>
              <a:cs typeface="+mn-cs"/>
            </a:rPr>
            <a:t>31,575</a:t>
          </a:r>
          <a:r>
            <a:rPr kumimoji="1" lang="ja-JP" altLang="ja-JP" sz="1100">
              <a:solidFill>
                <a:schemeClr val="dk1"/>
              </a:solidFill>
              <a:effectLst/>
              <a:latin typeface="+mn-lt"/>
              <a:ea typeface="+mn-ea"/>
              <a:cs typeface="+mn-cs"/>
            </a:rPr>
            <a:t>円のコスト高となっている。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山形県舟形町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財政調整基金は、当初予算編成時に活用するほか、災害や豪雪等の緊急時に活用する財源としての弾力性も考慮したうえで、</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百万円という</a:t>
          </a:r>
          <a:r>
            <a:rPr kumimoji="1" lang="ja-JP" altLang="en-US" sz="1100">
              <a:solidFill>
                <a:schemeClr val="dk1"/>
              </a:solidFill>
              <a:effectLst/>
              <a:latin typeface="+mn-lt"/>
              <a:ea typeface="+mn-ea"/>
              <a:cs typeface="+mn-cs"/>
            </a:rPr>
            <a:t>目標</a:t>
          </a:r>
          <a:r>
            <a:rPr kumimoji="1" lang="ja-JP" altLang="ja-JP" sz="1100">
              <a:solidFill>
                <a:schemeClr val="dk1"/>
              </a:solidFill>
              <a:effectLst/>
              <a:latin typeface="+mn-lt"/>
              <a:ea typeface="+mn-ea"/>
              <a:cs typeface="+mn-cs"/>
            </a:rPr>
            <a:t>で積立及び活用をしている。標準財政規模に占める実質収支額については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程度が望ましいとされているが、当町の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ヵ年平均値で約</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となっている。歳入確保と歳出削減に努めながらも、常に町民サービスを意識し、適正な財政運営に努める。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山形県舟形町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一般会計及び特別会計、公営企業会計において、赤字は生じていない。しかし、水道事業会計、</a:t>
          </a:r>
          <a:r>
            <a:rPr kumimoji="1" lang="ja-JP" altLang="en-US" sz="1100">
              <a:solidFill>
                <a:schemeClr val="dk1"/>
              </a:solidFill>
              <a:effectLst/>
              <a:latin typeface="+mn-lt"/>
              <a:ea typeface="+mn-ea"/>
              <a:cs typeface="+mn-cs"/>
            </a:rPr>
            <a:t>下水道事業会計</a:t>
          </a:r>
          <a:r>
            <a:rPr kumimoji="1" lang="ja-JP" altLang="ja-JP" sz="1100">
              <a:solidFill>
                <a:schemeClr val="dk1"/>
              </a:solidFill>
              <a:effectLst/>
              <a:latin typeface="+mn-lt"/>
              <a:ea typeface="+mn-ea"/>
              <a:cs typeface="+mn-cs"/>
            </a:rPr>
            <a:t>については、繰出基準に則した一般会計からの繰出金により、持続的な経営を目指す必要があることから、適正な使用料の見直しの検討もしていく。</a:t>
          </a:r>
          <a:r>
            <a:rPr kumimoji="1" lang="ja-JP" altLang="en-US" sz="1100">
              <a:solidFill>
                <a:schemeClr val="dk1"/>
              </a:solidFill>
              <a:effectLst/>
              <a:latin typeface="+mn-lt"/>
              <a:ea typeface="+mn-ea"/>
              <a:cs typeface="+mn-cs"/>
            </a:rPr>
            <a:t>なお、令和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年度から農業集落排水事業特別会計及び公共下水道事業特別会計を下水道事業会計に統合し、地方公営企業会計へ移行している。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7251416</v>
      </c>
      <c r="BO4" s="436"/>
      <c r="BP4" s="436"/>
      <c r="BQ4" s="436"/>
      <c r="BR4" s="436"/>
      <c r="BS4" s="436"/>
      <c r="BT4" s="436"/>
      <c r="BU4" s="437"/>
      <c r="BV4" s="435">
        <v>6078685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8.6</v>
      </c>
      <c r="CU4" s="576"/>
      <c r="CV4" s="576"/>
      <c r="CW4" s="576"/>
      <c r="CX4" s="576"/>
      <c r="CY4" s="576"/>
      <c r="CZ4" s="576"/>
      <c r="DA4" s="577"/>
      <c r="DB4" s="575">
        <v>6.1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6814413</v>
      </c>
      <c r="BO5" s="407"/>
      <c r="BP5" s="407"/>
      <c r="BQ5" s="407"/>
      <c r="BR5" s="407"/>
      <c r="BS5" s="407"/>
      <c r="BT5" s="407"/>
      <c r="BU5" s="408"/>
      <c r="BV5" s="406">
        <v>5854807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85.4</v>
      </c>
      <c r="CU5" s="404"/>
      <c r="CV5" s="404"/>
      <c r="CW5" s="404"/>
      <c r="CX5" s="404"/>
      <c r="CY5" s="404"/>
      <c r="CZ5" s="404"/>
      <c r="DA5" s="405"/>
      <c r="DB5" s="403">
        <v>87.2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437003</v>
      </c>
      <c r="BO6" s="407"/>
      <c r="BP6" s="407"/>
      <c r="BQ6" s="407"/>
      <c r="BR6" s="407"/>
      <c r="BS6" s="407"/>
      <c r="BT6" s="407"/>
      <c r="BU6" s="408"/>
      <c r="BV6" s="406">
        <v>223878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85.6</v>
      </c>
      <c r="CU6" s="550"/>
      <c r="CV6" s="550"/>
      <c r="CW6" s="550"/>
      <c r="CX6" s="550"/>
      <c r="CY6" s="550"/>
      <c r="CZ6" s="550"/>
      <c r="DA6" s="551"/>
      <c r="DB6" s="549">
        <v>87.5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186402</v>
      </c>
      <c r="BO7" s="407"/>
      <c r="BP7" s="407"/>
      <c r="BQ7" s="407"/>
      <c r="BR7" s="407"/>
      <c r="BS7" s="407"/>
      <c r="BT7" s="407"/>
      <c r="BU7" s="408"/>
      <c r="BV7" s="406">
        <v>49790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2929883</v>
      </c>
      <c r="CU7" s="407"/>
      <c r="CV7" s="407"/>
      <c r="CW7" s="407"/>
      <c r="CX7" s="407"/>
      <c r="CY7" s="407"/>
      <c r="CZ7" s="407"/>
      <c r="DA7" s="408"/>
      <c r="DB7" s="406">
        <v>2871482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250601</v>
      </c>
      <c r="BO8" s="407"/>
      <c r="BP8" s="407"/>
      <c r="BQ8" s="407"/>
      <c r="BR8" s="407"/>
      <c r="BS8" s="407"/>
      <c r="BT8" s="407"/>
      <c r="BU8" s="408"/>
      <c r="BV8" s="406">
        <v>174088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0.19</v>
      </c>
      <c r="CU8" s="510"/>
      <c r="CV8" s="510"/>
      <c r="CW8" s="510"/>
      <c r="CX8" s="510"/>
      <c r="CY8" s="510"/>
      <c r="CZ8" s="510"/>
      <c r="DA8" s="511"/>
      <c r="DB8" s="509">
        <v>0.19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5007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76513</v>
      </c>
      <c r="BO9" s="407"/>
      <c r="BP9" s="407"/>
      <c r="BQ9" s="407"/>
      <c r="BR9" s="407"/>
      <c r="BS9" s="407"/>
      <c r="BT9" s="407"/>
      <c r="BU9" s="408"/>
      <c r="BV9" s="406">
        <v>-70297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13.3</v>
      </c>
      <c r="CU9" s="404"/>
      <c r="CV9" s="404"/>
      <c r="CW9" s="404"/>
      <c r="CX9" s="404"/>
      <c r="CY9" s="404"/>
      <c r="CZ9" s="404"/>
      <c r="DA9" s="405"/>
      <c r="DB9" s="403">
        <v>13.2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5631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338565</v>
      </c>
      <c r="BO10" s="407"/>
      <c r="BP10" s="407"/>
      <c r="BQ10" s="407"/>
      <c r="BR10" s="407"/>
      <c r="BS10" s="407"/>
      <c r="BT10" s="407"/>
      <c r="BU10" s="408"/>
      <c r="BV10" s="406">
        <v>157208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4662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227040</v>
      </c>
      <c r="BO12" s="407"/>
      <c r="BP12" s="407"/>
      <c r="BQ12" s="407"/>
      <c r="BR12" s="407"/>
      <c r="BS12" s="407"/>
      <c r="BT12" s="407"/>
      <c r="BU12" s="408"/>
      <c r="BV12" s="406">
        <v>155739</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4624</v>
      </c>
      <c r="S13" s="494"/>
      <c r="T13" s="494"/>
      <c r="U13" s="494"/>
      <c r="V13" s="495"/>
      <c r="W13" s="496" t="s">
        <v>131</v>
      </c>
      <c r="X13" s="392"/>
      <c r="Y13" s="392"/>
      <c r="Z13" s="392"/>
      <c r="AA13" s="392"/>
      <c r="AB13" s="393"/>
      <c r="AC13" s="359">
        <v>468</v>
      </c>
      <c r="AD13" s="360"/>
      <c r="AE13" s="360"/>
      <c r="AF13" s="360"/>
      <c r="AG13" s="361"/>
      <c r="AH13" s="359">
        <v>520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188038</v>
      </c>
      <c r="BO13" s="407"/>
      <c r="BP13" s="407"/>
      <c r="BQ13" s="407"/>
      <c r="BR13" s="407"/>
      <c r="BS13" s="407"/>
      <c r="BT13" s="407"/>
      <c r="BU13" s="408"/>
      <c r="BV13" s="406">
        <v>-68828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10.9</v>
      </c>
      <c r="CU13" s="404"/>
      <c r="CV13" s="404"/>
      <c r="CW13" s="404"/>
      <c r="CX13" s="404"/>
      <c r="CY13" s="404"/>
      <c r="CZ13" s="404"/>
      <c r="DA13" s="405"/>
      <c r="DB13" s="403">
        <v>11.1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4771</v>
      </c>
      <c r="S14" s="494"/>
      <c r="T14" s="494"/>
      <c r="U14" s="494"/>
      <c r="V14" s="495"/>
      <c r="W14" s="497"/>
      <c r="X14" s="395"/>
      <c r="Y14" s="395"/>
      <c r="Z14" s="395"/>
      <c r="AA14" s="395"/>
      <c r="AB14" s="396"/>
      <c r="AC14" s="486">
        <v>19.2</v>
      </c>
      <c r="AD14" s="487"/>
      <c r="AE14" s="487"/>
      <c r="AF14" s="487"/>
      <c r="AG14" s="488"/>
      <c r="AH14" s="486">
        <v>19.100000000000001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4737</v>
      </c>
      <c r="S15" s="494"/>
      <c r="T15" s="494"/>
      <c r="U15" s="494"/>
      <c r="V15" s="495"/>
      <c r="W15" s="496" t="s">
        <v>137</v>
      </c>
      <c r="X15" s="392"/>
      <c r="Y15" s="392"/>
      <c r="Z15" s="392"/>
      <c r="AA15" s="392"/>
      <c r="AB15" s="393"/>
      <c r="AC15" s="359">
        <v>682</v>
      </c>
      <c r="AD15" s="360"/>
      <c r="AE15" s="360"/>
      <c r="AF15" s="360"/>
      <c r="AG15" s="361"/>
      <c r="AH15" s="359">
        <v>823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528051</v>
      </c>
      <c r="BO15" s="436"/>
      <c r="BP15" s="436"/>
      <c r="BQ15" s="436"/>
      <c r="BR15" s="436"/>
      <c r="BS15" s="436"/>
      <c r="BT15" s="436"/>
      <c r="BU15" s="437"/>
      <c r="BV15" s="435">
        <v>524643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v>
      </c>
      <c r="AD16" s="487"/>
      <c r="AE16" s="487"/>
      <c r="AF16" s="487"/>
      <c r="AG16" s="488"/>
      <c r="AH16" s="486">
        <v>30.3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2801338</v>
      </c>
      <c r="BO16" s="407"/>
      <c r="BP16" s="407"/>
      <c r="BQ16" s="407"/>
      <c r="BR16" s="407"/>
      <c r="BS16" s="407"/>
      <c r="BT16" s="407"/>
      <c r="BU16" s="408"/>
      <c r="BV16" s="406">
        <v>2730813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1284</v>
      </c>
      <c r="AD17" s="360"/>
      <c r="AE17" s="360"/>
      <c r="AF17" s="360"/>
      <c r="AG17" s="361"/>
      <c r="AH17" s="359">
        <v>1374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651346</v>
      </c>
      <c r="BO17" s="407"/>
      <c r="BP17" s="407"/>
      <c r="BQ17" s="407"/>
      <c r="BR17" s="407"/>
      <c r="BS17" s="407"/>
      <c r="BT17" s="407"/>
      <c r="BU17" s="408"/>
      <c r="BV17" s="406">
        <v>647256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119.03</v>
      </c>
      <c r="M18" s="459"/>
      <c r="N18" s="459"/>
      <c r="O18" s="459"/>
      <c r="P18" s="459"/>
      <c r="Q18" s="459"/>
      <c r="R18" s="460"/>
      <c r="S18" s="460"/>
      <c r="T18" s="460"/>
      <c r="U18" s="460"/>
      <c r="V18" s="461"/>
      <c r="W18" s="477"/>
      <c r="X18" s="478"/>
      <c r="Y18" s="478"/>
      <c r="Z18" s="478"/>
      <c r="AA18" s="478"/>
      <c r="AB18" s="502"/>
      <c r="AC18" s="376">
        <v>52.8</v>
      </c>
      <c r="AD18" s="377"/>
      <c r="AE18" s="377"/>
      <c r="AF18" s="377"/>
      <c r="AG18" s="462"/>
      <c r="AH18" s="376">
        <v>50.6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2510442</v>
      </c>
      <c r="BO18" s="407"/>
      <c r="BP18" s="407"/>
      <c r="BQ18" s="407"/>
      <c r="BR18" s="407"/>
      <c r="BS18" s="407"/>
      <c r="BT18" s="407"/>
      <c r="BU18" s="408"/>
      <c r="BV18" s="406">
        <v>2516807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4064233</v>
      </c>
      <c r="BO19" s="407"/>
      <c r="BP19" s="407"/>
      <c r="BQ19" s="407"/>
      <c r="BR19" s="407"/>
      <c r="BS19" s="407"/>
      <c r="BT19" s="407"/>
      <c r="BU19" s="408"/>
      <c r="BV19" s="406">
        <v>3949021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1580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5533258</v>
      </c>
      <c r="BO22" s="436"/>
      <c r="BP22" s="436"/>
      <c r="BQ22" s="436"/>
      <c r="BR22" s="436"/>
      <c r="BS22" s="436"/>
      <c r="BT22" s="436"/>
      <c r="BU22" s="437"/>
      <c r="BV22" s="435">
        <v>5445090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5365385</v>
      </c>
      <c r="BO23" s="407"/>
      <c r="BP23" s="407"/>
      <c r="BQ23" s="407"/>
      <c r="BR23" s="407"/>
      <c r="BS23" s="407"/>
      <c r="BT23" s="407"/>
      <c r="BU23" s="408"/>
      <c r="BV23" s="406">
        <v>5186969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73</v>
      </c>
      <c r="AI24" s="360"/>
      <c r="AJ24" s="360"/>
      <c r="AK24" s="360"/>
      <c r="AL24" s="361"/>
      <c r="AM24" s="359">
        <v>214036</v>
      </c>
      <c r="AN24" s="360"/>
      <c r="AO24" s="360"/>
      <c r="AP24" s="360"/>
      <c r="AQ24" s="360"/>
      <c r="AR24" s="361"/>
      <c r="AS24" s="359">
        <v>2932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4879104</v>
      </c>
      <c r="BO24" s="407"/>
      <c r="BP24" s="407"/>
      <c r="BQ24" s="407"/>
      <c r="BR24" s="407"/>
      <c r="BS24" s="407"/>
      <c r="BT24" s="407"/>
      <c r="BU24" s="408"/>
      <c r="BV24" s="406">
        <v>4653546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122250</v>
      </c>
      <c r="BO25" s="436"/>
      <c r="BP25" s="436"/>
      <c r="BQ25" s="436"/>
      <c r="BR25" s="436"/>
      <c r="BS25" s="436"/>
      <c r="BT25" s="436"/>
      <c r="BU25" s="437"/>
      <c r="BV25" s="435">
        <v>42824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5750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100825</v>
      </c>
      <c r="BO27" s="441"/>
      <c r="BP27" s="441"/>
      <c r="BQ27" s="441"/>
      <c r="BR27" s="441"/>
      <c r="BS27" s="441"/>
      <c r="BT27" s="441"/>
      <c r="BU27" s="442"/>
      <c r="BV27" s="440">
        <v>100824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711695</v>
      </c>
      <c r="BO28" s="436"/>
      <c r="BP28" s="436"/>
      <c r="BQ28" s="436"/>
      <c r="BR28" s="436"/>
      <c r="BS28" s="436"/>
      <c r="BT28" s="436"/>
      <c r="BU28" s="437"/>
      <c r="BV28" s="435">
        <v>600170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2300</v>
      </c>
      <c r="R29" s="360"/>
      <c r="S29" s="360"/>
      <c r="T29" s="360"/>
      <c r="U29" s="360"/>
      <c r="V29" s="361"/>
      <c r="W29" s="450"/>
      <c r="X29" s="451"/>
      <c r="Y29" s="452"/>
      <c r="Z29" s="362" t="s">
        <v>177</v>
      </c>
      <c r="AA29" s="363"/>
      <c r="AB29" s="363"/>
      <c r="AC29" s="363"/>
      <c r="AD29" s="363"/>
      <c r="AE29" s="363"/>
      <c r="AF29" s="363"/>
      <c r="AG29" s="364"/>
      <c r="AH29" s="359">
        <v>73</v>
      </c>
      <c r="AI29" s="360"/>
      <c r="AJ29" s="360"/>
      <c r="AK29" s="360"/>
      <c r="AL29" s="361"/>
      <c r="AM29" s="359">
        <v>214036</v>
      </c>
      <c r="AN29" s="360"/>
      <c r="AO29" s="360"/>
      <c r="AP29" s="360"/>
      <c r="AQ29" s="360"/>
      <c r="AR29" s="361"/>
      <c r="AS29" s="359">
        <v>2932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593209</v>
      </c>
      <c r="BO29" s="407"/>
      <c r="BP29" s="407"/>
      <c r="BQ29" s="407"/>
      <c r="BR29" s="407"/>
      <c r="BS29" s="407"/>
      <c r="BT29" s="407"/>
      <c r="BU29" s="408"/>
      <c r="BV29" s="406">
        <v>579679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2522657</v>
      </c>
      <c r="BO30" s="441"/>
      <c r="BP30" s="441"/>
      <c r="BQ30" s="441"/>
      <c r="BR30" s="441"/>
      <c r="BS30" s="441"/>
      <c r="BT30" s="441"/>
      <c r="BU30" s="442"/>
      <c r="BV30" s="440">
        <v>2452262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舟形町振興公社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山形県市町村交通災害共済組合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最上広域市町村圏事務組合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山形県後期高齢者医療広域連合（普通会計分）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山形県後期高齢者医療広域連合（事業会計分）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n7Z8XRf6z+I2GmpIaS+VcBTGpagzkt2O7Ik1+pAsobjbUtSe9ufU77y7UM0KEfD4vrlBTjXgmlSLFvKcksW1Q==" saltValue="Qgus2QGowvqHlilZ0ZI4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531</v>
      </c>
      <c r="D34" s="1136"/>
      <c r="E34" s="1137"/>
      <c r="F34" s="32">
        <v>9.77</v>
      </c>
      <c r="G34" s="33">
        <v>8.59</v>
      </c>
      <c r="H34" s="33">
        <v>8.48</v>
      </c>
      <c r="I34" s="33">
        <v>6.06</v>
      </c>
      <c r="J34" s="34">
        <v>8.5500000000000007</v>
      </c>
      <c r="K34" s="22"/>
      <c r="L34" s="22"/>
      <c r="M34" s="22"/>
      <c r="N34" s="22"/>
      <c r="O34" s="22"/>
      <c r="P34" s="22"/>
    </row>
    <row r="35" spans="1:16" ht="39" customHeight="1" x14ac:dyDescent="0.15">
      <c r="A35" s="22"/>
      <c r="B35" s="35"/>
      <c r="C35" s="1132" t="s">
        <v>532</v>
      </c>
      <c r="D35" s="1132"/>
      <c r="E35" s="1133"/>
      <c r="F35" s="36" t="s">
        <v>485</v>
      </c>
      <c r="G35" s="37" t="s">
        <v>485</v>
      </c>
      <c r="H35" s="37" t="s">
        <v>485</v>
      </c>
      <c r="I35" s="37" t="s">
        <v>485</v>
      </c>
      <c r="J35" s="38">
        <v>1.9</v>
      </c>
      <c r="K35" s="22"/>
      <c r="L35" s="22"/>
      <c r="M35" s="22"/>
      <c r="N35" s="22"/>
      <c r="O35" s="22"/>
      <c r="P35" s="22"/>
    </row>
    <row r="36" spans="1:16" ht="39" customHeight="1" x14ac:dyDescent="0.15">
      <c r="A36" s="22"/>
      <c r="B36" s="35"/>
      <c r="C36" s="1132" t="s">
        <v>533</v>
      </c>
      <c r="D36" s="1132"/>
      <c r="E36" s="1133"/>
      <c r="F36" s="36">
        <v>1.27</v>
      </c>
      <c r="G36" s="37">
        <v>1.22</v>
      </c>
      <c r="H36" s="37">
        <v>0.6</v>
      </c>
      <c r="I36" s="37">
        <v>0.84</v>
      </c>
      <c r="J36" s="38">
        <v>1.1299999999999999</v>
      </c>
      <c r="K36" s="22"/>
      <c r="L36" s="22"/>
      <c r="M36" s="22"/>
      <c r="N36" s="22"/>
      <c r="O36" s="22"/>
      <c r="P36" s="22"/>
    </row>
    <row r="37" spans="1:16" ht="39" customHeight="1" x14ac:dyDescent="0.15">
      <c r="A37" s="22"/>
      <c r="B37" s="35"/>
      <c r="C37" s="1132" t="s">
        <v>534</v>
      </c>
      <c r="D37" s="1132"/>
      <c r="E37" s="1133"/>
      <c r="F37" s="36">
        <v>1.03</v>
      </c>
      <c r="G37" s="37">
        <v>0.79</v>
      </c>
      <c r="H37" s="37">
        <v>1.08</v>
      </c>
      <c r="I37" s="37">
        <v>1.54</v>
      </c>
      <c r="J37" s="38">
        <v>0.97</v>
      </c>
      <c r="K37" s="22"/>
      <c r="L37" s="22"/>
      <c r="M37" s="22"/>
      <c r="N37" s="22"/>
      <c r="O37" s="22"/>
      <c r="P37" s="22"/>
    </row>
    <row r="38" spans="1:16" ht="39" customHeight="1" x14ac:dyDescent="0.15">
      <c r="A38" s="22"/>
      <c r="B38" s="35"/>
      <c r="C38" s="1132" t="s">
        <v>535</v>
      </c>
      <c r="D38" s="1132"/>
      <c r="E38" s="1133"/>
      <c r="F38" s="36">
        <v>2.97</v>
      </c>
      <c r="G38" s="37">
        <v>2.37</v>
      </c>
      <c r="H38" s="37">
        <v>1.35</v>
      </c>
      <c r="I38" s="37">
        <v>0.69</v>
      </c>
      <c r="J38" s="38">
        <v>0.08</v>
      </c>
      <c r="K38" s="22"/>
      <c r="L38" s="22"/>
      <c r="M38" s="22"/>
      <c r="N38" s="22"/>
      <c r="O38" s="22"/>
      <c r="P38" s="22"/>
    </row>
    <row r="39" spans="1:16" ht="39" customHeight="1" x14ac:dyDescent="0.15">
      <c r="A39" s="22"/>
      <c r="B39" s="35"/>
      <c r="C39" s="1132" t="s">
        <v>536</v>
      </c>
      <c r="D39" s="1132"/>
      <c r="E39" s="1133"/>
      <c r="F39" s="36">
        <v>7.0000000000000007E-2</v>
      </c>
      <c r="G39" s="37">
        <v>0.02</v>
      </c>
      <c r="H39" s="37">
        <v>0.01</v>
      </c>
      <c r="I39" s="37">
        <v>0.02</v>
      </c>
      <c r="J39" s="38">
        <v>0.02</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538</v>
      </c>
      <c r="D43" s="1134"/>
      <c r="E43" s="1135"/>
      <c r="F43" s="41">
        <v>0.26</v>
      </c>
      <c r="G43" s="42">
        <v>0.19</v>
      </c>
      <c r="H43" s="42">
        <v>0.28999999999999998</v>
      </c>
      <c r="I43" s="42">
        <v>1.49</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mpSSRZgioh2wV/doXQcp8548u4SM+q6qdk91O+35BPLoo+irnJ9V6b3TOtAyUx2/RnuPZEJz2ZrDjPi7cjr4A==" saltValue="oQndOPYinxp6uMJXc72m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475</v>
      </c>
      <c r="L45" s="58">
        <v>447</v>
      </c>
      <c r="M45" s="58">
        <v>526</v>
      </c>
      <c r="N45" s="58">
        <v>527</v>
      </c>
      <c r="O45" s="59">
        <v>547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284</v>
      </c>
      <c r="L48" s="62">
        <v>273</v>
      </c>
      <c r="M48" s="62">
        <v>265</v>
      </c>
      <c r="N48" s="62">
        <v>255</v>
      </c>
      <c r="O48" s="63">
        <v>218</v>
      </c>
      <c r="P48" s="46"/>
      <c r="Q48" s="46"/>
      <c r="R48" s="46"/>
      <c r="S48" s="46"/>
      <c r="T48" s="46"/>
      <c r="U48" s="46"/>
    </row>
    <row r="49" spans="1:21" ht="30.75" customHeight="1" x14ac:dyDescent="0.15">
      <c r="A49" s="46"/>
      <c r="B49" s="1163"/>
      <c r="C49" s="1164"/>
      <c r="D49" s="60"/>
      <c r="E49" s="1140" t="s">
        <v>14</v>
      </c>
      <c r="F49" s="1140"/>
      <c r="G49" s="1140"/>
      <c r="H49" s="1140"/>
      <c r="I49" s="1140"/>
      <c r="J49" s="1141"/>
      <c r="K49" s="61">
        <v>6</v>
      </c>
      <c r="L49" s="62">
        <v>6</v>
      </c>
      <c r="M49" s="62">
        <v>7</v>
      </c>
      <c r="N49" s="62">
        <v>7</v>
      </c>
      <c r="O49" s="63">
        <v>5</v>
      </c>
      <c r="P49" s="46"/>
      <c r="Q49" s="46"/>
      <c r="R49" s="46"/>
      <c r="S49" s="46"/>
      <c r="T49" s="46"/>
      <c r="U49" s="46"/>
    </row>
    <row r="50" spans="1:21" ht="30.75" customHeight="1" x14ac:dyDescent="0.15">
      <c r="A50" s="46"/>
      <c r="B50" s="1163"/>
      <c r="C50" s="1164"/>
      <c r="D50" s="60"/>
      <c r="E50" s="1140" t="s">
        <v>15</v>
      </c>
      <c r="F50" s="1140"/>
      <c r="G50" s="1140"/>
      <c r="H50" s="1140"/>
      <c r="I50" s="1140"/>
      <c r="J50" s="1141"/>
      <c r="K50" s="61">
        <v>2</v>
      </c>
      <c r="L50" s="62">
        <v>2</v>
      </c>
      <c r="M50" s="62">
        <v>2</v>
      </c>
      <c r="N50" s="62">
        <v>2</v>
      </c>
      <c r="O50" s="63">
        <v>2</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t="s">
        <v>485</v>
      </c>
      <c r="N51" s="62" t="s">
        <v>485</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484</v>
      </c>
      <c r="L52" s="62">
        <v>472</v>
      </c>
      <c r="M52" s="62">
        <v>538</v>
      </c>
      <c r="N52" s="62">
        <v>518</v>
      </c>
      <c r="O52" s="63">
        <v>533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283</v>
      </c>
      <c r="L53" s="67">
        <v>256</v>
      </c>
      <c r="M53" s="67">
        <v>262</v>
      </c>
      <c r="N53" s="67">
        <v>273</v>
      </c>
      <c r="O53" s="68">
        <v>239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544</v>
      </c>
      <c r="L58" s="82" t="s">
        <v>544</v>
      </c>
      <c r="M58" s="82" t="s">
        <v>544</v>
      </c>
      <c r="N58" s="82" t="s">
        <v>544</v>
      </c>
      <c r="O58" s="83" t="s">
        <v>544</v>
      </c>
    </row>
    <row r="59" spans="1:21" ht="31.5" customHeight="1" x14ac:dyDescent="0.15">
      <c r="B59" s="1148"/>
      <c r="C59" s="1149"/>
      <c r="D59" s="1155" t="s">
        <v>26</v>
      </c>
      <c r="E59" s="1156"/>
      <c r="F59" s="1156"/>
      <c r="G59" s="1156"/>
      <c r="H59" s="1156"/>
      <c r="I59" s="1156"/>
      <c r="J59" s="1157"/>
      <c r="K59" s="84" t="s">
        <v>544</v>
      </c>
      <c r="L59" s="85" t="s">
        <v>544</v>
      </c>
      <c r="M59" s="85" t="s">
        <v>544</v>
      </c>
      <c r="N59" s="85" t="s">
        <v>544</v>
      </c>
      <c r="O59" s="86" t="s">
        <v>544</v>
      </c>
    </row>
    <row r="60" spans="1:21" ht="31.5" customHeight="1" thickBot="1" x14ac:dyDescent="0.2">
      <c r="B60" s="1150"/>
      <c r="C60" s="1151"/>
      <c r="D60" s="1158" t="s">
        <v>27</v>
      </c>
      <c r="E60" s="1159"/>
      <c r="F60" s="1159"/>
      <c r="G60" s="1159"/>
      <c r="H60" s="1159"/>
      <c r="I60" s="1159"/>
      <c r="J60" s="1160"/>
      <c r="K60" s="87" t="s">
        <v>544</v>
      </c>
      <c r="L60" s="88" t="s">
        <v>544</v>
      </c>
      <c r="M60" s="88" t="s">
        <v>544</v>
      </c>
      <c r="N60" s="88" t="s">
        <v>544</v>
      </c>
      <c r="O60" s="89" t="s">
        <v>544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yTVrF08cSG+vJxb6m0jByQU5vrYafR7mnHEBreT5k5jzSUDhAHqLB3eOOLlvQu8xcKyNlIWeVS5g2O4KItMfg==" saltValue="0M53G6a5CDWjX1z0Johr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5199</v>
      </c>
      <c r="J41" s="331">
        <v>5509</v>
      </c>
      <c r="K41" s="331">
        <v>5489</v>
      </c>
      <c r="L41" s="331">
        <v>5445</v>
      </c>
      <c r="M41" s="332">
        <v>5533</v>
      </c>
    </row>
    <row r="42" spans="2:13" ht="27.75" customHeight="1" x14ac:dyDescent="0.15">
      <c r="B42" s="1171"/>
      <c r="C42" s="1172"/>
      <c r="D42" s="104"/>
      <c r="E42" s="1175" t="s">
        <v>32</v>
      </c>
      <c r="F42" s="1175"/>
      <c r="G42" s="1175"/>
      <c r="H42" s="1176"/>
      <c r="I42" s="333">
        <v>40</v>
      </c>
      <c r="J42" s="334">
        <v>38</v>
      </c>
      <c r="K42" s="334">
        <v>36</v>
      </c>
      <c r="L42" s="334">
        <v>34</v>
      </c>
      <c r="M42" s="335">
        <v>32</v>
      </c>
    </row>
    <row r="43" spans="2:13" ht="27.75" customHeight="1" x14ac:dyDescent="0.15">
      <c r="B43" s="1171"/>
      <c r="C43" s="1172"/>
      <c r="D43" s="104"/>
      <c r="E43" s="1175" t="s">
        <v>33</v>
      </c>
      <c r="F43" s="1175"/>
      <c r="G43" s="1175"/>
      <c r="H43" s="1176"/>
      <c r="I43" s="333">
        <v>2716</v>
      </c>
      <c r="J43" s="334">
        <v>2506</v>
      </c>
      <c r="K43" s="334">
        <v>2319</v>
      </c>
      <c r="L43" s="334">
        <v>2181</v>
      </c>
      <c r="M43" s="335">
        <v>1844</v>
      </c>
    </row>
    <row r="44" spans="2:13" ht="27.75" customHeight="1" x14ac:dyDescent="0.15">
      <c r="B44" s="1171"/>
      <c r="C44" s="1172"/>
      <c r="D44" s="104"/>
      <c r="E44" s="1175" t="s">
        <v>34</v>
      </c>
      <c r="F44" s="1175"/>
      <c r="G44" s="1175"/>
      <c r="H44" s="1176"/>
      <c r="I44" s="333">
        <v>7</v>
      </c>
      <c r="J44" s="334">
        <v>7</v>
      </c>
      <c r="K44" s="334" t="s">
        <v>485</v>
      </c>
      <c r="L44" s="334" t="s">
        <v>485</v>
      </c>
      <c r="M44" s="335">
        <v>7</v>
      </c>
    </row>
    <row r="45" spans="2:13" ht="27.75" customHeight="1" x14ac:dyDescent="0.15">
      <c r="B45" s="1171"/>
      <c r="C45" s="1172"/>
      <c r="D45" s="104"/>
      <c r="E45" s="1175" t="s">
        <v>35</v>
      </c>
      <c r="F45" s="1175"/>
      <c r="G45" s="1175"/>
      <c r="H45" s="1176"/>
      <c r="I45" s="333">
        <v>465</v>
      </c>
      <c r="J45" s="334">
        <v>442</v>
      </c>
      <c r="K45" s="334">
        <v>443</v>
      </c>
      <c r="L45" s="334">
        <v>428</v>
      </c>
      <c r="M45" s="335">
        <v>429</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2518</v>
      </c>
      <c r="J50" s="334">
        <v>3268</v>
      </c>
      <c r="K50" s="334">
        <v>3709</v>
      </c>
      <c r="L50" s="334">
        <v>4189</v>
      </c>
      <c r="M50" s="335">
        <v>4376</v>
      </c>
    </row>
    <row r="51" spans="2:13" ht="27.75" customHeight="1" x14ac:dyDescent="0.15">
      <c r="B51" s="1171"/>
      <c r="C51" s="1172"/>
      <c r="D51" s="104"/>
      <c r="E51" s="1175" t="s">
        <v>42</v>
      </c>
      <c r="F51" s="1175"/>
      <c r="G51" s="1175"/>
      <c r="H51" s="1176"/>
      <c r="I51" s="333">
        <v>84</v>
      </c>
      <c r="J51" s="334">
        <v>76</v>
      </c>
      <c r="K51" s="334">
        <v>73</v>
      </c>
      <c r="L51" s="334">
        <v>68</v>
      </c>
      <c r="M51" s="335">
        <v>52</v>
      </c>
    </row>
    <row r="52" spans="2:13" ht="27.75" customHeight="1" x14ac:dyDescent="0.15">
      <c r="B52" s="1173"/>
      <c r="C52" s="1174"/>
      <c r="D52" s="104"/>
      <c r="E52" s="1175" t="s">
        <v>43</v>
      </c>
      <c r="F52" s="1175"/>
      <c r="G52" s="1175"/>
      <c r="H52" s="1176"/>
      <c r="I52" s="333">
        <v>5794</v>
      </c>
      <c r="J52" s="334">
        <v>6078</v>
      </c>
      <c r="K52" s="334">
        <v>5919</v>
      </c>
      <c r="L52" s="334">
        <v>6718</v>
      </c>
      <c r="M52" s="335">
        <v>5751</v>
      </c>
    </row>
    <row r="53" spans="2:13" ht="27.75" customHeight="1" thickBot="1" x14ac:dyDescent="0.2">
      <c r="B53" s="1177" t="s">
        <v>19</v>
      </c>
      <c r="C53" s="1178"/>
      <c r="D53" s="108"/>
      <c r="E53" s="1179" t="s">
        <v>44</v>
      </c>
      <c r="F53" s="1179"/>
      <c r="G53" s="1179"/>
      <c r="H53" s="1180"/>
      <c r="I53" s="336">
        <v>33</v>
      </c>
      <c r="J53" s="337">
        <v>-920</v>
      </c>
      <c r="K53" s="337">
        <v>-1414</v>
      </c>
      <c r="L53" s="337">
        <v>-2887</v>
      </c>
      <c r="M53" s="338">
        <v>-2334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IeN6vbppH/mAP+RHNnoxVELD2GiQ6MDAoEqfSPISoLMXmhSh1bre7sptaQblRmyxnfeElVnL0em7NxHE9yvQA==" saltValue="dUuC1fN0TWu5jqyAj10B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599</v>
      </c>
      <c r="G55" s="339">
        <v>600</v>
      </c>
      <c r="H55" s="340">
        <v>712</v>
      </c>
    </row>
    <row r="56" spans="2:8" ht="52.5" customHeight="1" x14ac:dyDescent="0.15">
      <c r="B56" s="120"/>
      <c r="C56" s="1198" t="s">
        <v>47</v>
      </c>
      <c r="D56" s="1198"/>
      <c r="E56" s="1199"/>
      <c r="F56" s="341">
        <v>569</v>
      </c>
      <c r="G56" s="341">
        <v>580</v>
      </c>
      <c r="H56" s="342">
        <v>593</v>
      </c>
    </row>
    <row r="57" spans="2:8" ht="53.25" customHeight="1" x14ac:dyDescent="0.15">
      <c r="B57" s="120"/>
      <c r="C57" s="1200" t="s">
        <v>48</v>
      </c>
      <c r="D57" s="1200"/>
      <c r="E57" s="1201"/>
      <c r="F57" s="343">
        <v>1992</v>
      </c>
      <c r="G57" s="343">
        <v>2452</v>
      </c>
      <c r="H57" s="344">
        <v>2523</v>
      </c>
    </row>
    <row r="58" spans="2:8" ht="45.75" customHeight="1" x14ac:dyDescent="0.15">
      <c r="B58" s="121"/>
      <c r="C58" s="1188" t="s">
        <v>553</v>
      </c>
      <c r="D58" s="1189"/>
      <c r="E58" s="1190"/>
      <c r="F58" s="345">
        <v>989</v>
      </c>
      <c r="G58" s="345">
        <v>1343</v>
      </c>
      <c r="H58" s="346">
        <v>1308</v>
      </c>
    </row>
    <row r="59" spans="2:8" ht="45.75" customHeight="1" x14ac:dyDescent="0.15">
      <c r="B59" s="121"/>
      <c r="C59" s="1188" t="s">
        <v>554</v>
      </c>
      <c r="D59" s="1189"/>
      <c r="E59" s="1190"/>
      <c r="F59" s="345">
        <v>950</v>
      </c>
      <c r="G59" s="345">
        <v>1051</v>
      </c>
      <c r="H59" s="346">
        <v>1148</v>
      </c>
    </row>
    <row r="60" spans="2:8" ht="45.75" customHeight="1" x14ac:dyDescent="0.15">
      <c r="B60" s="121"/>
      <c r="C60" s="1188" t="s">
        <v>555</v>
      </c>
      <c r="D60" s="1189"/>
      <c r="E60" s="1190"/>
      <c r="F60" s="345">
        <v>14</v>
      </c>
      <c r="G60" s="345">
        <v>22</v>
      </c>
      <c r="H60" s="346">
        <v>27</v>
      </c>
    </row>
    <row r="61" spans="2:8" ht="45.75" customHeight="1" x14ac:dyDescent="0.15">
      <c r="B61" s="121"/>
      <c r="C61" s="1188" t="s">
        <v>556</v>
      </c>
      <c r="D61" s="1189"/>
      <c r="E61" s="1190"/>
      <c r="F61" s="345">
        <v>20</v>
      </c>
      <c r="G61" s="345">
        <v>20</v>
      </c>
      <c r="H61" s="346">
        <v>20</v>
      </c>
    </row>
    <row r="62" spans="2:8" ht="45.75" customHeight="1" thickBot="1" x14ac:dyDescent="0.2">
      <c r="B62" s="122"/>
      <c r="C62" s="1191" t="s">
        <v>557</v>
      </c>
      <c r="D62" s="1192"/>
      <c r="E62" s="1193"/>
      <c r="F62" s="347">
        <v>9</v>
      </c>
      <c r="G62" s="347">
        <v>9</v>
      </c>
      <c r="H62" s="348">
        <v>9</v>
      </c>
    </row>
    <row r="63" spans="2:8" ht="52.5" customHeight="1" thickBot="1" x14ac:dyDescent="0.2">
      <c r="B63" s="123"/>
      <c r="C63" s="1194" t="s">
        <v>49</v>
      </c>
      <c r="D63" s="1194"/>
      <c r="E63" s="1195"/>
      <c r="F63" s="349">
        <v>3160</v>
      </c>
      <c r="G63" s="349">
        <v>3632</v>
      </c>
      <c r="H63" s="350">
        <v>3828</v>
      </c>
    </row>
    <row r="64" spans="2:8" x14ac:dyDescent="0.15"/>
  </sheetData>
  <sheetProtection algorithmName="SHA-512" hashValue="viv4v4ucGn13WlaRgkp3Op156jJjl9FtETYoaZLOyp8TqvSfVgWOx8sa++x28n9XVDfSA5dCmmseCCjplb8HaA==" saltValue="RtaM5QoW/E6EsioGRr9e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316109</v>
      </c>
      <c r="E3" s="142"/>
      <c r="F3" s="143">
        <v>126525</v>
      </c>
      <c r="G3" s="144"/>
      <c r="H3" s="145"/>
    </row>
    <row r="4" spans="1:8" x14ac:dyDescent="0.15">
      <c r="A4" s="146"/>
      <c r="B4" s="147"/>
      <c r="C4" s="148"/>
      <c r="D4" s="149">
        <v>68373</v>
      </c>
      <c r="E4" s="150"/>
      <c r="F4" s="151">
        <v>67052</v>
      </c>
      <c r="G4" s="152"/>
      <c r="H4" s="153"/>
    </row>
    <row r="5" spans="1:8" x14ac:dyDescent="0.15">
      <c r="A5" s="134" t="s">
        <v>518</v>
      </c>
      <c r="B5" s="139"/>
      <c r="C5" s="140"/>
      <c r="D5" s="141">
        <v>207516</v>
      </c>
      <c r="E5" s="142"/>
      <c r="F5" s="143">
        <v>122054</v>
      </c>
      <c r="G5" s="144"/>
      <c r="H5" s="145"/>
    </row>
    <row r="6" spans="1:8" x14ac:dyDescent="0.15">
      <c r="A6" s="146"/>
      <c r="B6" s="147"/>
      <c r="C6" s="148"/>
      <c r="D6" s="149">
        <v>107026</v>
      </c>
      <c r="E6" s="150"/>
      <c r="F6" s="151">
        <v>68298</v>
      </c>
      <c r="G6" s="152"/>
      <c r="H6" s="153"/>
    </row>
    <row r="7" spans="1:8" x14ac:dyDescent="0.15">
      <c r="A7" s="134" t="s">
        <v>519</v>
      </c>
      <c r="B7" s="139"/>
      <c r="C7" s="140"/>
      <c r="D7" s="141">
        <v>167979</v>
      </c>
      <c r="E7" s="142"/>
      <c r="F7" s="143">
        <v>111644</v>
      </c>
      <c r="G7" s="144"/>
      <c r="H7" s="145"/>
    </row>
    <row r="8" spans="1:8" x14ac:dyDescent="0.15">
      <c r="A8" s="146"/>
      <c r="B8" s="147"/>
      <c r="C8" s="148"/>
      <c r="D8" s="149">
        <v>95789</v>
      </c>
      <c r="E8" s="150"/>
      <c r="F8" s="151">
        <v>66606</v>
      </c>
      <c r="G8" s="152"/>
      <c r="H8" s="153"/>
    </row>
    <row r="9" spans="1:8" x14ac:dyDescent="0.15">
      <c r="A9" s="134" t="s">
        <v>520</v>
      </c>
      <c r="B9" s="139"/>
      <c r="C9" s="140"/>
      <c r="D9" s="141">
        <v>190799</v>
      </c>
      <c r="E9" s="142"/>
      <c r="F9" s="143">
        <v>127917</v>
      </c>
      <c r="G9" s="144"/>
      <c r="H9" s="145"/>
    </row>
    <row r="10" spans="1:8" x14ac:dyDescent="0.15">
      <c r="A10" s="146"/>
      <c r="B10" s="147"/>
      <c r="C10" s="148"/>
      <c r="D10" s="149">
        <v>99413</v>
      </c>
      <c r="E10" s="150"/>
      <c r="F10" s="151">
        <v>69746</v>
      </c>
      <c r="G10" s="152"/>
      <c r="H10" s="153"/>
    </row>
    <row r="11" spans="1:8" x14ac:dyDescent="0.15">
      <c r="A11" s="134" t="s">
        <v>521</v>
      </c>
      <c r="B11" s="139"/>
      <c r="C11" s="140"/>
      <c r="D11" s="141">
        <v>208600</v>
      </c>
      <c r="E11" s="142"/>
      <c r="F11" s="143">
        <v>135931</v>
      </c>
      <c r="G11" s="144"/>
      <c r="H11" s="145"/>
    </row>
    <row r="12" spans="1:8" x14ac:dyDescent="0.15">
      <c r="A12" s="146"/>
      <c r="B12" s="147"/>
      <c r="C12" s="154"/>
      <c r="D12" s="149">
        <v>94467</v>
      </c>
      <c r="E12" s="150"/>
      <c r="F12" s="151">
        <v>75320</v>
      </c>
      <c r="G12" s="152"/>
      <c r="H12" s="153"/>
    </row>
    <row r="13" spans="1:8" x14ac:dyDescent="0.15">
      <c r="A13" s="134"/>
      <c r="B13" s="139"/>
      <c r="C13" s="140"/>
      <c r="D13" s="141">
        <v>218201</v>
      </c>
      <c r="E13" s="142"/>
      <c r="F13" s="143">
        <v>124814</v>
      </c>
      <c r="G13" s="155"/>
      <c r="H13" s="145"/>
    </row>
    <row r="14" spans="1:8" x14ac:dyDescent="0.15">
      <c r="A14" s="146"/>
      <c r="B14" s="147"/>
      <c r="C14" s="148"/>
      <c r="D14" s="149">
        <v>93014</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9.7799999999999994</v>
      </c>
      <c r="C19" s="156">
        <f>ROUND(VALUE(SUBSTITUTE(実質収支比率等に係る経年分析!G$48,"▲","-")),2)</f>
        <v>8.59</v>
      </c>
      <c r="D19" s="156">
        <f>ROUND(VALUE(SUBSTITUTE(実質収支比率等に係る経年分析!H$48,"▲","-")),2)</f>
        <v>8.48</v>
      </c>
      <c r="E19" s="156">
        <f>ROUND(VALUE(SUBSTITUTE(実質収支比率等に係る経年分析!I$48,"▲","-")),2)</f>
        <v>6.06</v>
      </c>
      <c r="F19" s="156">
        <f>ROUND(VALUE(SUBSTITUTE(実質収支比率等に係る経年分析!J$48,"▲","-")),2)</f>
        <v>8.5500000000000007</v>
      </c>
    </row>
    <row r="20" spans="1:11" x14ac:dyDescent="0.15">
      <c r="A20" s="156" t="s">
        <v>53</v>
      </c>
      <c r="B20" s="156">
        <f>ROUND(VALUE(SUBSTITUTE(実質収支比率等に係る経年分析!F$47,"▲","-")),2)</f>
        <v>18.77</v>
      </c>
      <c r="C20" s="156">
        <f>ROUND(VALUE(SUBSTITUTE(実質収支比率等に係る経年分析!G$47,"▲","-")),2)</f>
        <v>21.09</v>
      </c>
      <c r="D20" s="156">
        <f>ROUND(VALUE(SUBSTITUTE(実質収支比率等に係る経年分析!H$47,"▲","-")),2)</f>
        <v>20.79</v>
      </c>
      <c r="E20" s="156">
        <f>ROUND(VALUE(SUBSTITUTE(実質収支比率等に係る経年分析!I$47,"▲","-")),2)</f>
        <v>20.9</v>
      </c>
      <c r="F20" s="156">
        <f>ROUND(VALUE(SUBSTITUTE(実質収支比率等に係る経年分析!J$47,"▲","-")),2)</f>
        <v>24.29</v>
      </c>
    </row>
    <row r="21" spans="1:11" x14ac:dyDescent="0.15">
      <c r="A21" s="156" t="s">
        <v>54</v>
      </c>
      <c r="B21" s="156">
        <f>IF(ISNUMBER(VALUE(SUBSTITUTE(実質収支比率等に係る経年分析!F$49,"▲","-"))),ROUND(VALUE(SUBSTITUTE(実質収支比率等に係る経年分析!F$49,"▲","-")),2),NA())</f>
        <v>3.34</v>
      </c>
      <c r="C21" s="156">
        <f>IF(ISNUMBER(VALUE(SUBSTITUTE(実質収支比率等に係る経年分析!G$49,"▲","-"))),ROUND(VALUE(SUBSTITUTE(実質収支比率等に係る経年分析!G$49,"▲","-")),2),NA())</f>
        <v>3.19</v>
      </c>
      <c r="D21" s="156">
        <f>IF(ISNUMBER(VALUE(SUBSTITUTE(実質収支比率等に係る経年分析!H$49,"▲","-"))),ROUND(VALUE(SUBSTITUTE(実質収支比率等に係る経年分析!H$49,"▲","-")),2),NA())</f>
        <v>-0.34</v>
      </c>
      <c r="E21" s="156">
        <f>IF(ISNUMBER(VALUE(SUBSTITUTE(実質収支比率等に係る経年分析!I$49,"▲","-"))),ROUND(VALUE(SUBSTITUTE(実質収支比率等に係る経年分析!I$49,"▲","-")),2),NA())</f>
        <v>-2.4</v>
      </c>
      <c r="F21" s="156">
        <f>IF(ISNUMBER(VALUE(SUBSTITUTE(実質収支比率等に係る経年分析!J$49,"▲","-"))),ROUND(VALUE(SUBSTITUTE(実質収支比率等に係る経年分析!J$49,"▲","-")),2),NA())</f>
        <v>6.42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0.28999999999999998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2.97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2.37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0.97</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1.1299999999999999</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8.5500000000000007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484</v>
      </c>
      <c r="E42" s="158"/>
      <c r="F42" s="158"/>
      <c r="G42" s="158">
        <f>'実質公債費比率（分子）の構造'!L$52</f>
        <v>472</v>
      </c>
      <c r="H42" s="158"/>
      <c r="I42" s="158"/>
      <c r="J42" s="158">
        <f>'実質公債費比率（分子）の構造'!M$52</f>
        <v>538</v>
      </c>
      <c r="K42" s="158"/>
      <c r="L42" s="158"/>
      <c r="M42" s="158">
        <f>'実質公債費比率（分子）の構造'!N$52</f>
        <v>518</v>
      </c>
      <c r="N42" s="158"/>
      <c r="O42" s="158"/>
      <c r="P42" s="158">
        <f>'実質公債費比率（分子）の構造'!O$52</f>
        <v>533</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2</v>
      </c>
      <c r="O44" s="158"/>
      <c r="P44" s="158"/>
    </row>
    <row r="45" spans="1:16" x14ac:dyDescent="0.15">
      <c r="A45" s="158" t="s">
        <v>63</v>
      </c>
      <c r="B45" s="158">
        <f>'実質公債費比率（分子）の構造'!K$49</f>
        <v>6</v>
      </c>
      <c r="C45" s="158"/>
      <c r="D45" s="158"/>
      <c r="E45" s="158">
        <f>'実質公債費比率（分子）の構造'!L$49</f>
        <v>6</v>
      </c>
      <c r="F45" s="158"/>
      <c r="G45" s="158"/>
      <c r="H45" s="158">
        <f>'実質公債費比率（分子）の構造'!M$49</f>
        <v>7</v>
      </c>
      <c r="I45" s="158"/>
      <c r="J45" s="158"/>
      <c r="K45" s="158">
        <f>'実質公債費比率（分子）の構造'!N$49</f>
        <v>7</v>
      </c>
      <c r="L45" s="158"/>
      <c r="M45" s="158"/>
      <c r="N45" s="158">
        <f>'実質公債費比率（分子）の構造'!O$49</f>
        <v>5</v>
      </c>
      <c r="O45" s="158"/>
      <c r="P45" s="158"/>
    </row>
    <row r="46" spans="1:16" x14ac:dyDescent="0.15">
      <c r="A46" s="158" t="s">
        <v>64</v>
      </c>
      <c r="B46" s="158">
        <f>'実質公債費比率（分子）の構造'!K$48</f>
        <v>284</v>
      </c>
      <c r="C46" s="158"/>
      <c r="D46" s="158"/>
      <c r="E46" s="158">
        <f>'実質公債費比率（分子）の構造'!L$48</f>
        <v>273</v>
      </c>
      <c r="F46" s="158"/>
      <c r="G46" s="158"/>
      <c r="H46" s="158">
        <f>'実質公債費比率（分子）の構造'!M$48</f>
        <v>265</v>
      </c>
      <c r="I46" s="158"/>
      <c r="J46" s="158"/>
      <c r="K46" s="158">
        <f>'実質公債費比率（分子）の構造'!N$48</f>
        <v>255</v>
      </c>
      <c r="L46" s="158"/>
      <c r="M46" s="158"/>
      <c r="N46" s="158">
        <f>'実質公債費比率（分子）の構造'!O$48</f>
        <v>218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475</v>
      </c>
      <c r="C49" s="158"/>
      <c r="D49" s="158"/>
      <c r="E49" s="158">
        <f>'実質公債費比率（分子）の構造'!L$45</f>
        <v>447</v>
      </c>
      <c r="F49" s="158"/>
      <c r="G49" s="158"/>
      <c r="H49" s="158">
        <f>'実質公債費比率（分子）の構造'!M$45</f>
        <v>526</v>
      </c>
      <c r="I49" s="158"/>
      <c r="J49" s="158"/>
      <c r="K49" s="158">
        <f>'実質公債費比率（分子）の構造'!N$45</f>
        <v>527</v>
      </c>
      <c r="L49" s="158"/>
      <c r="M49" s="158"/>
      <c r="N49" s="158">
        <f>'実質公債費比率（分子）の構造'!O$45</f>
        <v>547</v>
      </c>
      <c r="O49" s="158"/>
      <c r="P49" s="158"/>
    </row>
    <row r="50" spans="1:16" x14ac:dyDescent="0.15">
      <c r="A50" s="158" t="s">
        <v>67</v>
      </c>
      <c r="B50" s="158" t="e">
        <f>NA()</f>
        <v>#N/A</v>
      </c>
      <c r="C50" s="158">
        <f>IF(ISNUMBER('実質公債費比率（分子）の構造'!K$53),'実質公債費比率（分子）の構造'!K$53,NA())</f>
        <v>283</v>
      </c>
      <c r="D50" s="158" t="e">
        <f>NA()</f>
        <v>#N/A</v>
      </c>
      <c r="E50" s="158" t="e">
        <f>NA()</f>
        <v>#N/A</v>
      </c>
      <c r="F50" s="158">
        <f>IF(ISNUMBER('実質公債費比率（分子）の構造'!L$53),'実質公債費比率（分子）の構造'!L$53,NA())</f>
        <v>256</v>
      </c>
      <c r="G50" s="158" t="e">
        <f>NA()</f>
        <v>#N/A</v>
      </c>
      <c r="H50" s="158" t="e">
        <f>NA()</f>
        <v>#N/A</v>
      </c>
      <c r="I50" s="158">
        <f>IF(ISNUMBER('実質公債費比率（分子）の構造'!M$53),'実質公債費比率（分子）の構造'!M$53,NA())</f>
        <v>262</v>
      </c>
      <c r="J50" s="158" t="e">
        <f>NA()</f>
        <v>#N/A</v>
      </c>
      <c r="K50" s="158" t="e">
        <f>NA()</f>
        <v>#N/A</v>
      </c>
      <c r="L50" s="158">
        <f>IF(ISNUMBER('実質公債費比率（分子）の構造'!N$53),'実質公債費比率（分子）の構造'!N$53,NA())</f>
        <v>273</v>
      </c>
      <c r="M50" s="158" t="e">
        <f>NA()</f>
        <v>#N/A</v>
      </c>
      <c r="N50" s="158" t="e">
        <f>NA()</f>
        <v>#N/A</v>
      </c>
      <c r="O50" s="158">
        <f>IF(ISNUMBER('実質公債費比率（分子）の構造'!O$53),'実質公債費比率（分子）の構造'!O$53,NA())</f>
        <v>239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5794</v>
      </c>
      <c r="E56" s="157"/>
      <c r="F56" s="157"/>
      <c r="G56" s="157">
        <f>'将来負担比率（分子）の構造'!J$52</f>
        <v>6078</v>
      </c>
      <c r="H56" s="157"/>
      <c r="I56" s="157"/>
      <c r="J56" s="157">
        <f>'将来負担比率（分子）の構造'!K$52</f>
        <v>5919</v>
      </c>
      <c r="K56" s="157"/>
      <c r="L56" s="157"/>
      <c r="M56" s="157">
        <f>'将来負担比率（分子）の構造'!L$52</f>
        <v>6718</v>
      </c>
      <c r="N56" s="157"/>
      <c r="O56" s="157"/>
      <c r="P56" s="157">
        <f>'将来負担比率（分子）の構造'!M$52</f>
        <v>5751</v>
      </c>
    </row>
    <row r="57" spans="1:16" x14ac:dyDescent="0.15">
      <c r="A57" s="157" t="s">
        <v>42</v>
      </c>
      <c r="B57" s="157"/>
      <c r="C57" s="157"/>
      <c r="D57" s="157">
        <f>'将来負担比率（分子）の構造'!I$51</f>
        <v>84</v>
      </c>
      <c r="E57" s="157"/>
      <c r="F57" s="157"/>
      <c r="G57" s="157">
        <f>'将来負担比率（分子）の構造'!J$51</f>
        <v>76</v>
      </c>
      <c r="H57" s="157"/>
      <c r="I57" s="157"/>
      <c r="J57" s="157">
        <f>'将来負担比率（分子）の構造'!K$51</f>
        <v>73</v>
      </c>
      <c r="K57" s="157"/>
      <c r="L57" s="157"/>
      <c r="M57" s="157">
        <f>'将来負担比率（分子）の構造'!L$51</f>
        <v>68</v>
      </c>
      <c r="N57" s="157"/>
      <c r="O57" s="157"/>
      <c r="P57" s="157">
        <f>'将来負担比率（分子）の構造'!M$51</f>
        <v>52</v>
      </c>
    </row>
    <row r="58" spans="1:16" x14ac:dyDescent="0.15">
      <c r="A58" s="157" t="s">
        <v>41</v>
      </c>
      <c r="B58" s="157"/>
      <c r="C58" s="157"/>
      <c r="D58" s="157">
        <f>'将来負担比率（分子）の構造'!I$50</f>
        <v>2518</v>
      </c>
      <c r="E58" s="157"/>
      <c r="F58" s="157"/>
      <c r="G58" s="157">
        <f>'将来負担比率（分子）の構造'!J$50</f>
        <v>3268</v>
      </c>
      <c r="H58" s="157"/>
      <c r="I58" s="157"/>
      <c r="J58" s="157">
        <f>'将来負担比率（分子）の構造'!K$50</f>
        <v>3709</v>
      </c>
      <c r="K58" s="157"/>
      <c r="L58" s="157"/>
      <c r="M58" s="157">
        <f>'将来負担比率（分子）の構造'!L$50</f>
        <v>4189</v>
      </c>
      <c r="N58" s="157"/>
      <c r="O58" s="157"/>
      <c r="P58" s="157">
        <f>'将来負担比率（分子）の構造'!M$50</f>
        <v>4376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465</v>
      </c>
      <c r="C62" s="157"/>
      <c r="D62" s="157"/>
      <c r="E62" s="157">
        <f>'将来負担比率（分子）の構造'!J$45</f>
        <v>442</v>
      </c>
      <c r="F62" s="157"/>
      <c r="G62" s="157"/>
      <c r="H62" s="157">
        <f>'将来負担比率（分子）の構造'!K$45</f>
        <v>443</v>
      </c>
      <c r="I62" s="157"/>
      <c r="J62" s="157"/>
      <c r="K62" s="157">
        <f>'将来負担比率（分子）の構造'!L$45</f>
        <v>428</v>
      </c>
      <c r="L62" s="157"/>
      <c r="M62" s="157"/>
      <c r="N62" s="157">
        <f>'将来負担比率（分子）の構造'!M$45</f>
        <v>429</v>
      </c>
      <c r="O62" s="157"/>
      <c r="P62" s="157"/>
    </row>
    <row r="63" spans="1:16" x14ac:dyDescent="0.15">
      <c r="A63" s="157" t="s">
        <v>34</v>
      </c>
      <c r="B63" s="157">
        <f>'将来負担比率（分子）の構造'!I$44</f>
        <v>7</v>
      </c>
      <c r="C63" s="157"/>
      <c r="D63" s="157"/>
      <c r="E63" s="157">
        <f>'将来負担比率（分子）の構造'!J$44</f>
        <v>7</v>
      </c>
      <c r="F63" s="157"/>
      <c r="G63" s="157"/>
      <c r="H63" s="157" t="str">
        <f>'将来負担比率（分子）の構造'!K$44</f>
        <v>-</v>
      </c>
      <c r="I63" s="157"/>
      <c r="J63" s="157"/>
      <c r="K63" s="157" t="str">
        <f>'将来負担比率（分子）の構造'!L$44</f>
        <v>-</v>
      </c>
      <c r="L63" s="157"/>
      <c r="M63" s="157"/>
      <c r="N63" s="157">
        <f>'将来負担比率（分子）の構造'!M$44</f>
        <v>7</v>
      </c>
      <c r="O63" s="157"/>
      <c r="P63" s="157"/>
    </row>
    <row r="64" spans="1:16" x14ac:dyDescent="0.15">
      <c r="A64" s="157" t="s">
        <v>33</v>
      </c>
      <c r="B64" s="157">
        <f>'将来負担比率（分子）の構造'!I$43</f>
        <v>2716</v>
      </c>
      <c r="C64" s="157"/>
      <c r="D64" s="157"/>
      <c r="E64" s="157">
        <f>'将来負担比率（分子）の構造'!J$43</f>
        <v>2506</v>
      </c>
      <c r="F64" s="157"/>
      <c r="G64" s="157"/>
      <c r="H64" s="157">
        <f>'将来負担比率（分子）の構造'!K$43</f>
        <v>2319</v>
      </c>
      <c r="I64" s="157"/>
      <c r="J64" s="157"/>
      <c r="K64" s="157">
        <f>'将来負担比率（分子）の構造'!L$43</f>
        <v>2181</v>
      </c>
      <c r="L64" s="157"/>
      <c r="M64" s="157"/>
      <c r="N64" s="157">
        <f>'将来負担比率（分子）の構造'!M$43</f>
        <v>1844</v>
      </c>
      <c r="O64" s="157"/>
      <c r="P64" s="157"/>
    </row>
    <row r="65" spans="1:16" x14ac:dyDescent="0.15">
      <c r="A65" s="157" t="s">
        <v>32</v>
      </c>
      <c r="B65" s="157">
        <f>'将来負担比率（分子）の構造'!I$42</f>
        <v>40</v>
      </c>
      <c r="C65" s="157"/>
      <c r="D65" s="157"/>
      <c r="E65" s="157">
        <f>'将来負担比率（分子）の構造'!J$42</f>
        <v>38</v>
      </c>
      <c r="F65" s="157"/>
      <c r="G65" s="157"/>
      <c r="H65" s="157">
        <f>'将来負担比率（分子）の構造'!K$42</f>
        <v>36</v>
      </c>
      <c r="I65" s="157"/>
      <c r="J65" s="157"/>
      <c r="K65" s="157">
        <f>'将来負担比率（分子）の構造'!L$42</f>
        <v>34</v>
      </c>
      <c r="L65" s="157"/>
      <c r="M65" s="157"/>
      <c r="N65" s="157">
        <f>'将来負担比率（分子）の構造'!M$42</f>
        <v>32</v>
      </c>
      <c r="O65" s="157"/>
      <c r="P65" s="157"/>
    </row>
    <row r="66" spans="1:16" x14ac:dyDescent="0.15">
      <c r="A66" s="157" t="s">
        <v>31</v>
      </c>
      <c r="B66" s="157">
        <f>'将来負担比率（分子）の構造'!I$41</f>
        <v>5199</v>
      </c>
      <c r="C66" s="157"/>
      <c r="D66" s="157"/>
      <c r="E66" s="157">
        <f>'将来負担比率（分子）の構造'!J$41</f>
        <v>5509</v>
      </c>
      <c r="F66" s="157"/>
      <c r="G66" s="157"/>
      <c r="H66" s="157">
        <f>'将来負担比率（分子）の構造'!K$41</f>
        <v>5489</v>
      </c>
      <c r="I66" s="157"/>
      <c r="J66" s="157"/>
      <c r="K66" s="157">
        <f>'将来負担比率（分子）の構造'!L$41</f>
        <v>5445</v>
      </c>
      <c r="L66" s="157"/>
      <c r="M66" s="157"/>
      <c r="N66" s="157">
        <f>'将来負担比率（分子）の構造'!M$41</f>
        <v>5533</v>
      </c>
      <c r="O66" s="157"/>
      <c r="P66" s="157"/>
    </row>
    <row r="67" spans="1:16" x14ac:dyDescent="0.15">
      <c r="A67" s="157" t="s">
        <v>71</v>
      </c>
      <c r="B67" s="157" t="e">
        <f>NA()</f>
        <v>#N/A</v>
      </c>
      <c r="C67" s="157">
        <f>IF(ISNUMBER('将来負担比率（分子）の構造'!I$53), IF('将来負担比率（分子）の構造'!I$53 &lt; 0, 0, '将来負担比率（分子）の構造'!I$53), NA())</f>
        <v>33</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599</v>
      </c>
      <c r="C72" s="161">
        <f>基金残高に係る経年分析!G55</f>
        <v>600</v>
      </c>
      <c r="D72" s="161">
        <f>基金残高に係る経年分析!H55</f>
        <v>712</v>
      </c>
    </row>
    <row r="73" spans="1:16" x14ac:dyDescent="0.15">
      <c r="A73" s="160" t="s">
        <v>74</v>
      </c>
      <c r="B73" s="161">
        <f>基金残高に係る経年分析!F56</f>
        <v>569</v>
      </c>
      <c r="C73" s="161">
        <f>基金残高に係る経年分析!G56</f>
        <v>580</v>
      </c>
      <c r="D73" s="161">
        <f>基金残高に係る経年分析!H56</f>
        <v>593</v>
      </c>
    </row>
    <row r="74" spans="1:16" x14ac:dyDescent="0.15">
      <c r="A74" s="160" t="s">
        <v>75</v>
      </c>
      <c r="B74" s="161">
        <f>基金残高に係る経年分析!F57</f>
        <v>1992</v>
      </c>
      <c r="C74" s="161">
        <f>基金残高に係る経年分析!G57</f>
        <v>2452</v>
      </c>
      <c r="D74" s="161">
        <f>基金残高に係る経年分析!H57</f>
        <v>2523</v>
      </c>
    </row>
  </sheetData>
  <sheetProtection algorithmName="SHA-512" hashValue="otsHQDm6uwesD/z2LMkdex5mzQAFnJiY/EpUOMAnQSiY0MA5bROh5CcgsHImcZ16QYly8rUzvgdd9nqPOYHOoA==" saltValue="i2L84OsEInL2kjbqWz4w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453755</v>
      </c>
      <c r="S5" s="664"/>
      <c r="T5" s="664"/>
      <c r="U5" s="664"/>
      <c r="V5" s="664"/>
      <c r="W5" s="664"/>
      <c r="X5" s="664"/>
      <c r="Y5" s="689"/>
      <c r="Z5" s="702">
        <v>6.3</v>
      </c>
      <c r="AA5" s="702"/>
      <c r="AB5" s="702"/>
      <c r="AC5" s="702"/>
      <c r="AD5" s="703">
        <v>453755</v>
      </c>
      <c r="AE5" s="703"/>
      <c r="AF5" s="703"/>
      <c r="AG5" s="703"/>
      <c r="AH5" s="703"/>
      <c r="AI5" s="703"/>
      <c r="AJ5" s="703"/>
      <c r="AK5" s="703"/>
      <c r="AL5" s="690">
        <v>15.5</v>
      </c>
      <c r="AM5" s="672"/>
      <c r="AN5" s="672"/>
      <c r="AO5" s="691"/>
      <c r="AP5" s="666" t="s">
        <v>216</v>
      </c>
      <c r="AQ5" s="667"/>
      <c r="AR5" s="667"/>
      <c r="AS5" s="667"/>
      <c r="AT5" s="667"/>
      <c r="AU5" s="667"/>
      <c r="AV5" s="667"/>
      <c r="AW5" s="667"/>
      <c r="AX5" s="667"/>
      <c r="AY5" s="667"/>
      <c r="AZ5" s="667"/>
      <c r="BA5" s="667"/>
      <c r="BB5" s="667"/>
      <c r="BC5" s="667"/>
      <c r="BD5" s="667"/>
      <c r="BE5" s="667"/>
      <c r="BF5" s="668"/>
      <c r="BG5" s="608">
        <v>453499</v>
      </c>
      <c r="BH5" s="609"/>
      <c r="BI5" s="609"/>
      <c r="BJ5" s="609"/>
      <c r="BK5" s="609"/>
      <c r="BL5" s="609"/>
      <c r="BM5" s="609"/>
      <c r="BN5" s="610"/>
      <c r="BO5" s="646">
        <v>99.9</v>
      </c>
      <c r="BP5" s="646"/>
      <c r="BQ5" s="646"/>
      <c r="BR5" s="646"/>
      <c r="BS5" s="647">
        <v>4005</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40375</v>
      </c>
      <c r="S6" s="609"/>
      <c r="T6" s="609"/>
      <c r="U6" s="609"/>
      <c r="V6" s="609"/>
      <c r="W6" s="609"/>
      <c r="X6" s="609"/>
      <c r="Y6" s="610"/>
      <c r="Z6" s="646">
        <v>0.6</v>
      </c>
      <c r="AA6" s="646"/>
      <c r="AB6" s="646"/>
      <c r="AC6" s="646"/>
      <c r="AD6" s="647">
        <v>40375</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453499</v>
      </c>
      <c r="BH6" s="609"/>
      <c r="BI6" s="609"/>
      <c r="BJ6" s="609"/>
      <c r="BK6" s="609"/>
      <c r="BL6" s="609"/>
      <c r="BM6" s="609"/>
      <c r="BN6" s="610"/>
      <c r="BO6" s="646">
        <v>99.9</v>
      </c>
      <c r="BP6" s="646"/>
      <c r="BQ6" s="646"/>
      <c r="BR6" s="646"/>
      <c r="BS6" s="647">
        <v>4005</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72413</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72119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166</v>
      </c>
      <c r="S7" s="609"/>
      <c r="T7" s="609"/>
      <c r="U7" s="609"/>
      <c r="V7" s="609"/>
      <c r="W7" s="609"/>
      <c r="X7" s="609"/>
      <c r="Y7" s="610"/>
      <c r="Z7" s="646">
        <v>0</v>
      </c>
      <c r="AA7" s="646"/>
      <c r="AB7" s="646"/>
      <c r="AC7" s="646"/>
      <c r="AD7" s="647">
        <v>166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172545</v>
      </c>
      <c r="BH7" s="609"/>
      <c r="BI7" s="609"/>
      <c r="BJ7" s="609"/>
      <c r="BK7" s="609"/>
      <c r="BL7" s="609"/>
      <c r="BM7" s="609"/>
      <c r="BN7" s="610"/>
      <c r="BO7" s="646">
        <v>38</v>
      </c>
      <c r="BP7" s="646"/>
      <c r="BQ7" s="646"/>
      <c r="BR7" s="646"/>
      <c r="BS7" s="647">
        <v>4005</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1911144</v>
      </c>
      <c r="CS7" s="609"/>
      <c r="CT7" s="609"/>
      <c r="CU7" s="609"/>
      <c r="CV7" s="609"/>
      <c r="CW7" s="609"/>
      <c r="CX7" s="609"/>
      <c r="CY7" s="610"/>
      <c r="CZ7" s="646">
        <v>28</v>
      </c>
      <c r="DA7" s="646"/>
      <c r="DB7" s="646"/>
      <c r="DC7" s="646"/>
      <c r="DD7" s="614">
        <v>69561</v>
      </c>
      <c r="DE7" s="609"/>
      <c r="DF7" s="609"/>
      <c r="DG7" s="609"/>
      <c r="DH7" s="609"/>
      <c r="DI7" s="609"/>
      <c r="DJ7" s="609"/>
      <c r="DK7" s="609"/>
      <c r="DL7" s="609"/>
      <c r="DM7" s="609"/>
      <c r="DN7" s="609"/>
      <c r="DO7" s="609"/>
      <c r="DP7" s="610"/>
      <c r="DQ7" s="614">
        <v>924655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2204</v>
      </c>
      <c r="S8" s="609"/>
      <c r="T8" s="609"/>
      <c r="U8" s="609"/>
      <c r="V8" s="609"/>
      <c r="W8" s="609"/>
      <c r="X8" s="609"/>
      <c r="Y8" s="610"/>
      <c r="Z8" s="646">
        <v>0</v>
      </c>
      <c r="AA8" s="646"/>
      <c r="AB8" s="646"/>
      <c r="AC8" s="646"/>
      <c r="AD8" s="647">
        <v>2204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6735</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876144</v>
      </c>
      <c r="CS8" s="609"/>
      <c r="CT8" s="609"/>
      <c r="CU8" s="609"/>
      <c r="CV8" s="609"/>
      <c r="CW8" s="609"/>
      <c r="CX8" s="609"/>
      <c r="CY8" s="610"/>
      <c r="CZ8" s="646">
        <v>12.9</v>
      </c>
      <c r="DA8" s="646"/>
      <c r="DB8" s="646"/>
      <c r="DC8" s="646"/>
      <c r="DD8" s="614">
        <v>18700</v>
      </c>
      <c r="DE8" s="609"/>
      <c r="DF8" s="609"/>
      <c r="DG8" s="609"/>
      <c r="DH8" s="609"/>
      <c r="DI8" s="609"/>
      <c r="DJ8" s="609"/>
      <c r="DK8" s="609"/>
      <c r="DL8" s="609"/>
      <c r="DM8" s="609"/>
      <c r="DN8" s="609"/>
      <c r="DO8" s="609"/>
      <c r="DP8" s="610"/>
      <c r="DQ8" s="614">
        <v>600990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3226</v>
      </c>
      <c r="S9" s="609"/>
      <c r="T9" s="609"/>
      <c r="U9" s="609"/>
      <c r="V9" s="609"/>
      <c r="W9" s="609"/>
      <c r="X9" s="609"/>
      <c r="Y9" s="610"/>
      <c r="Z9" s="646">
        <v>0</v>
      </c>
      <c r="AA9" s="646"/>
      <c r="AB9" s="646"/>
      <c r="AC9" s="646"/>
      <c r="AD9" s="647">
        <v>3226</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144546</v>
      </c>
      <c r="BH9" s="609"/>
      <c r="BI9" s="609"/>
      <c r="BJ9" s="609"/>
      <c r="BK9" s="609"/>
      <c r="BL9" s="609"/>
      <c r="BM9" s="609"/>
      <c r="BN9" s="610"/>
      <c r="BO9" s="646">
        <v>31.9</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326455</v>
      </c>
      <c r="CS9" s="609"/>
      <c r="CT9" s="609"/>
      <c r="CU9" s="609"/>
      <c r="CV9" s="609"/>
      <c r="CW9" s="609"/>
      <c r="CX9" s="609"/>
      <c r="CY9" s="610"/>
      <c r="CZ9" s="646">
        <v>4.8</v>
      </c>
      <c r="DA9" s="646"/>
      <c r="DB9" s="646"/>
      <c r="DC9" s="646"/>
      <c r="DD9" s="614">
        <v>6401</v>
      </c>
      <c r="DE9" s="609"/>
      <c r="DF9" s="609"/>
      <c r="DG9" s="609"/>
      <c r="DH9" s="609"/>
      <c r="DI9" s="609"/>
      <c r="DJ9" s="609"/>
      <c r="DK9" s="609"/>
      <c r="DL9" s="609"/>
      <c r="DM9" s="609"/>
      <c r="DN9" s="609"/>
      <c r="DO9" s="609"/>
      <c r="DP9" s="610"/>
      <c r="DQ9" s="614">
        <v>218037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7130</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122449</v>
      </c>
      <c r="S11" s="609"/>
      <c r="T11" s="609"/>
      <c r="U11" s="609"/>
      <c r="V11" s="609"/>
      <c r="W11" s="609"/>
      <c r="X11" s="609"/>
      <c r="Y11" s="610"/>
      <c r="Z11" s="611">
        <v>1.7</v>
      </c>
      <c r="AA11" s="612"/>
      <c r="AB11" s="612"/>
      <c r="AC11" s="613"/>
      <c r="AD11" s="614">
        <v>122449</v>
      </c>
      <c r="AE11" s="609"/>
      <c r="AF11" s="609"/>
      <c r="AG11" s="609"/>
      <c r="AH11" s="609"/>
      <c r="AI11" s="609"/>
      <c r="AJ11" s="609"/>
      <c r="AK11" s="610"/>
      <c r="AL11" s="611">
        <v>4.2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14134</v>
      </c>
      <c r="BH11" s="609"/>
      <c r="BI11" s="609"/>
      <c r="BJ11" s="609"/>
      <c r="BK11" s="609"/>
      <c r="BL11" s="609"/>
      <c r="BM11" s="609"/>
      <c r="BN11" s="610"/>
      <c r="BO11" s="646">
        <v>3.1</v>
      </c>
      <c r="BP11" s="646"/>
      <c r="BQ11" s="646"/>
      <c r="BR11" s="646"/>
      <c r="BS11" s="647">
        <v>4005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642438</v>
      </c>
      <c r="CS11" s="609"/>
      <c r="CT11" s="609"/>
      <c r="CU11" s="609"/>
      <c r="CV11" s="609"/>
      <c r="CW11" s="609"/>
      <c r="CX11" s="609"/>
      <c r="CY11" s="610"/>
      <c r="CZ11" s="646">
        <v>9.4</v>
      </c>
      <c r="DA11" s="646"/>
      <c r="DB11" s="646"/>
      <c r="DC11" s="646"/>
      <c r="DD11" s="614">
        <v>290618</v>
      </c>
      <c r="DE11" s="609"/>
      <c r="DF11" s="609"/>
      <c r="DG11" s="609"/>
      <c r="DH11" s="609"/>
      <c r="DI11" s="609"/>
      <c r="DJ11" s="609"/>
      <c r="DK11" s="609"/>
      <c r="DL11" s="609"/>
      <c r="DM11" s="609"/>
      <c r="DN11" s="609"/>
      <c r="DO11" s="609"/>
      <c r="DP11" s="610"/>
      <c r="DQ11" s="614">
        <v>272637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4272</v>
      </c>
      <c r="S12" s="609"/>
      <c r="T12" s="609"/>
      <c r="U12" s="609"/>
      <c r="V12" s="609"/>
      <c r="W12" s="609"/>
      <c r="X12" s="609"/>
      <c r="Y12" s="610"/>
      <c r="Z12" s="646">
        <v>0.1</v>
      </c>
      <c r="AA12" s="646"/>
      <c r="AB12" s="646"/>
      <c r="AC12" s="646"/>
      <c r="AD12" s="647">
        <v>4272</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236825</v>
      </c>
      <c r="BH12" s="609"/>
      <c r="BI12" s="609"/>
      <c r="BJ12" s="609"/>
      <c r="BK12" s="609"/>
      <c r="BL12" s="609"/>
      <c r="BM12" s="609"/>
      <c r="BN12" s="610"/>
      <c r="BO12" s="646">
        <v>52.2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275338</v>
      </c>
      <c r="CS12" s="609"/>
      <c r="CT12" s="609"/>
      <c r="CU12" s="609"/>
      <c r="CV12" s="609"/>
      <c r="CW12" s="609"/>
      <c r="CX12" s="609"/>
      <c r="CY12" s="610"/>
      <c r="CZ12" s="646">
        <v>4</v>
      </c>
      <c r="DA12" s="646"/>
      <c r="DB12" s="646"/>
      <c r="DC12" s="646"/>
      <c r="DD12" s="614">
        <v>112579</v>
      </c>
      <c r="DE12" s="609"/>
      <c r="DF12" s="609"/>
      <c r="DG12" s="609"/>
      <c r="DH12" s="609"/>
      <c r="DI12" s="609"/>
      <c r="DJ12" s="609"/>
      <c r="DK12" s="609"/>
      <c r="DL12" s="609"/>
      <c r="DM12" s="609"/>
      <c r="DN12" s="609"/>
      <c r="DO12" s="609"/>
      <c r="DP12" s="610"/>
      <c r="DQ12" s="614">
        <v>96616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230921</v>
      </c>
      <c r="BH13" s="609"/>
      <c r="BI13" s="609"/>
      <c r="BJ13" s="609"/>
      <c r="BK13" s="609"/>
      <c r="BL13" s="609"/>
      <c r="BM13" s="609"/>
      <c r="BN13" s="610"/>
      <c r="BO13" s="646">
        <v>50.9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889061</v>
      </c>
      <c r="CS13" s="609"/>
      <c r="CT13" s="609"/>
      <c r="CU13" s="609"/>
      <c r="CV13" s="609"/>
      <c r="CW13" s="609"/>
      <c r="CX13" s="609"/>
      <c r="CY13" s="610"/>
      <c r="CZ13" s="646">
        <v>13</v>
      </c>
      <c r="DA13" s="646"/>
      <c r="DB13" s="646"/>
      <c r="DC13" s="646"/>
      <c r="DD13" s="614">
        <v>449702</v>
      </c>
      <c r="DE13" s="609"/>
      <c r="DF13" s="609"/>
      <c r="DG13" s="609"/>
      <c r="DH13" s="609"/>
      <c r="DI13" s="609"/>
      <c r="DJ13" s="609"/>
      <c r="DK13" s="609"/>
      <c r="DL13" s="609"/>
      <c r="DM13" s="609"/>
      <c r="DN13" s="609"/>
      <c r="DO13" s="609"/>
      <c r="DP13" s="610"/>
      <c r="DQ13" s="614">
        <v>372454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21968</v>
      </c>
      <c r="BH14" s="609"/>
      <c r="BI14" s="609"/>
      <c r="BJ14" s="609"/>
      <c r="BK14" s="609"/>
      <c r="BL14" s="609"/>
      <c r="BM14" s="609"/>
      <c r="BN14" s="610"/>
      <c r="BO14" s="646">
        <v>4.8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188550</v>
      </c>
      <c r="CS14" s="609"/>
      <c r="CT14" s="609"/>
      <c r="CU14" s="609"/>
      <c r="CV14" s="609"/>
      <c r="CW14" s="609"/>
      <c r="CX14" s="609"/>
      <c r="CY14" s="610"/>
      <c r="CZ14" s="646">
        <v>2.8</v>
      </c>
      <c r="DA14" s="646"/>
      <c r="DB14" s="646"/>
      <c r="DC14" s="646"/>
      <c r="DD14" s="614">
        <v>7757</v>
      </c>
      <c r="DE14" s="609"/>
      <c r="DF14" s="609"/>
      <c r="DG14" s="609"/>
      <c r="DH14" s="609"/>
      <c r="DI14" s="609"/>
      <c r="DJ14" s="609"/>
      <c r="DK14" s="609"/>
      <c r="DL14" s="609"/>
      <c r="DM14" s="609"/>
      <c r="DN14" s="609"/>
      <c r="DO14" s="609"/>
      <c r="DP14" s="610"/>
      <c r="DQ14" s="614">
        <v>156576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3724</v>
      </c>
      <c r="S15" s="609"/>
      <c r="T15" s="609"/>
      <c r="U15" s="609"/>
      <c r="V15" s="609"/>
      <c r="W15" s="609"/>
      <c r="X15" s="609"/>
      <c r="Y15" s="610"/>
      <c r="Z15" s="646">
        <v>0.1</v>
      </c>
      <c r="AA15" s="646"/>
      <c r="AB15" s="646"/>
      <c r="AC15" s="646"/>
      <c r="AD15" s="647">
        <v>3724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22161</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383984</v>
      </c>
      <c r="CS15" s="609"/>
      <c r="CT15" s="609"/>
      <c r="CU15" s="609"/>
      <c r="CV15" s="609"/>
      <c r="CW15" s="609"/>
      <c r="CX15" s="609"/>
      <c r="CY15" s="610"/>
      <c r="CZ15" s="646">
        <v>5.6</v>
      </c>
      <c r="DA15" s="646"/>
      <c r="DB15" s="646"/>
      <c r="DC15" s="646"/>
      <c r="DD15" s="614">
        <v>17175</v>
      </c>
      <c r="DE15" s="609"/>
      <c r="DF15" s="609"/>
      <c r="DG15" s="609"/>
      <c r="DH15" s="609"/>
      <c r="DI15" s="609"/>
      <c r="DJ15" s="609"/>
      <c r="DK15" s="609"/>
      <c r="DL15" s="609"/>
      <c r="DM15" s="609"/>
      <c r="DN15" s="609"/>
      <c r="DO15" s="609"/>
      <c r="DP15" s="610"/>
      <c r="DQ15" s="614">
        <v>304840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6059</v>
      </c>
      <c r="S16" s="609"/>
      <c r="T16" s="609"/>
      <c r="U16" s="609"/>
      <c r="V16" s="609"/>
      <c r="W16" s="609"/>
      <c r="X16" s="609"/>
      <c r="Y16" s="610"/>
      <c r="Z16" s="646">
        <v>0.1</v>
      </c>
      <c r="AA16" s="646"/>
      <c r="AB16" s="646"/>
      <c r="AC16" s="646"/>
      <c r="AD16" s="647">
        <v>6059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701586</v>
      </c>
      <c r="CS16" s="609"/>
      <c r="CT16" s="609"/>
      <c r="CU16" s="609"/>
      <c r="CV16" s="609"/>
      <c r="CW16" s="609"/>
      <c r="CX16" s="609"/>
      <c r="CY16" s="610"/>
      <c r="CZ16" s="646">
        <v>10.3</v>
      </c>
      <c r="DA16" s="646"/>
      <c r="DB16" s="646"/>
      <c r="DC16" s="646"/>
      <c r="DD16" s="614" t="s">
        <v>122</v>
      </c>
      <c r="DE16" s="609"/>
      <c r="DF16" s="609"/>
      <c r="DG16" s="609"/>
      <c r="DH16" s="609"/>
      <c r="DI16" s="609"/>
      <c r="DJ16" s="609"/>
      <c r="DK16" s="609"/>
      <c r="DL16" s="609"/>
      <c r="DM16" s="609"/>
      <c r="DN16" s="609"/>
      <c r="DO16" s="609"/>
      <c r="DP16" s="610"/>
      <c r="DQ16" s="614">
        <v>69119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21317</v>
      </c>
      <c r="S17" s="609"/>
      <c r="T17" s="609"/>
      <c r="U17" s="609"/>
      <c r="V17" s="609"/>
      <c r="W17" s="609"/>
      <c r="X17" s="609"/>
      <c r="Y17" s="610"/>
      <c r="Z17" s="646">
        <v>0.3</v>
      </c>
      <c r="AA17" s="646"/>
      <c r="AB17" s="646"/>
      <c r="AC17" s="646"/>
      <c r="AD17" s="647">
        <v>21317</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547300</v>
      </c>
      <c r="CS17" s="609"/>
      <c r="CT17" s="609"/>
      <c r="CU17" s="609"/>
      <c r="CV17" s="609"/>
      <c r="CW17" s="609"/>
      <c r="CX17" s="609"/>
      <c r="CY17" s="610"/>
      <c r="CZ17" s="646">
        <v>8</v>
      </c>
      <c r="DA17" s="646"/>
      <c r="DB17" s="646"/>
      <c r="DC17" s="646"/>
      <c r="DD17" s="614" t="s">
        <v>122</v>
      </c>
      <c r="DE17" s="609"/>
      <c r="DF17" s="609"/>
      <c r="DG17" s="609"/>
      <c r="DH17" s="609"/>
      <c r="DI17" s="609"/>
      <c r="DJ17" s="609"/>
      <c r="DK17" s="609"/>
      <c r="DL17" s="609"/>
      <c r="DM17" s="609"/>
      <c r="DN17" s="609"/>
      <c r="DO17" s="609"/>
      <c r="DP17" s="610"/>
      <c r="DQ17" s="614">
        <v>539187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2566</v>
      </c>
      <c r="S18" s="609"/>
      <c r="T18" s="609"/>
      <c r="U18" s="609"/>
      <c r="V18" s="609"/>
      <c r="W18" s="609"/>
      <c r="X18" s="609"/>
      <c r="Y18" s="610"/>
      <c r="Z18" s="646">
        <v>0</v>
      </c>
      <c r="AA18" s="646"/>
      <c r="AB18" s="646"/>
      <c r="AC18" s="646"/>
      <c r="AD18" s="647">
        <v>2566</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18578</v>
      </c>
      <c r="S19" s="609"/>
      <c r="T19" s="609"/>
      <c r="U19" s="609"/>
      <c r="V19" s="609"/>
      <c r="W19" s="609"/>
      <c r="X19" s="609"/>
      <c r="Y19" s="610"/>
      <c r="Z19" s="646">
        <v>0.3</v>
      </c>
      <c r="AA19" s="646"/>
      <c r="AB19" s="646"/>
      <c r="AC19" s="646"/>
      <c r="AD19" s="647">
        <v>18578</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256</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173</v>
      </c>
      <c r="S20" s="609"/>
      <c r="T20" s="609"/>
      <c r="U20" s="609"/>
      <c r="V20" s="609"/>
      <c r="W20" s="609"/>
      <c r="X20" s="609"/>
      <c r="Y20" s="610"/>
      <c r="Z20" s="646">
        <v>0</v>
      </c>
      <c r="AA20" s="646"/>
      <c r="AB20" s="646"/>
      <c r="AC20" s="646"/>
      <c r="AD20" s="647">
        <v>173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256</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6814413</v>
      </c>
      <c r="CS20" s="609"/>
      <c r="CT20" s="609"/>
      <c r="CU20" s="609"/>
      <c r="CV20" s="609"/>
      <c r="CW20" s="609"/>
      <c r="CX20" s="609"/>
      <c r="CY20" s="610"/>
      <c r="CZ20" s="646">
        <v>100</v>
      </c>
      <c r="DA20" s="646"/>
      <c r="DB20" s="646"/>
      <c r="DC20" s="646"/>
      <c r="DD20" s="614">
        <v>972493</v>
      </c>
      <c r="DE20" s="609"/>
      <c r="DF20" s="609"/>
      <c r="DG20" s="609"/>
      <c r="DH20" s="609"/>
      <c r="DI20" s="609"/>
      <c r="DJ20" s="609"/>
      <c r="DK20" s="609"/>
      <c r="DL20" s="609"/>
      <c r="DM20" s="609"/>
      <c r="DN20" s="609"/>
      <c r="DO20" s="609"/>
      <c r="DP20" s="610"/>
      <c r="DQ20" s="614">
        <v>3627230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2741748</v>
      </c>
      <c r="S21" s="609"/>
      <c r="T21" s="609"/>
      <c r="U21" s="609"/>
      <c r="V21" s="609"/>
      <c r="W21" s="609"/>
      <c r="X21" s="609"/>
      <c r="Y21" s="610"/>
      <c r="Z21" s="646">
        <v>37.799999999999997</v>
      </c>
      <c r="AA21" s="646"/>
      <c r="AB21" s="646"/>
      <c r="AC21" s="646"/>
      <c r="AD21" s="647">
        <v>2273287</v>
      </c>
      <c r="AE21" s="647"/>
      <c r="AF21" s="647"/>
      <c r="AG21" s="647"/>
      <c r="AH21" s="647"/>
      <c r="AI21" s="647"/>
      <c r="AJ21" s="647"/>
      <c r="AK21" s="647"/>
      <c r="AL21" s="611">
        <v>77.5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256</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2273287</v>
      </c>
      <c r="S22" s="609"/>
      <c r="T22" s="609"/>
      <c r="U22" s="609"/>
      <c r="V22" s="609"/>
      <c r="W22" s="609"/>
      <c r="X22" s="609"/>
      <c r="Y22" s="610"/>
      <c r="Z22" s="646">
        <v>31.3</v>
      </c>
      <c r="AA22" s="646"/>
      <c r="AB22" s="646"/>
      <c r="AC22" s="646"/>
      <c r="AD22" s="647">
        <v>2273287</v>
      </c>
      <c r="AE22" s="647"/>
      <c r="AF22" s="647"/>
      <c r="AG22" s="647"/>
      <c r="AH22" s="647"/>
      <c r="AI22" s="647"/>
      <c r="AJ22" s="647"/>
      <c r="AK22" s="647"/>
      <c r="AL22" s="611">
        <v>77.5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468461</v>
      </c>
      <c r="S23" s="609"/>
      <c r="T23" s="609"/>
      <c r="U23" s="609"/>
      <c r="V23" s="609"/>
      <c r="W23" s="609"/>
      <c r="X23" s="609"/>
      <c r="Y23" s="610"/>
      <c r="Z23" s="646">
        <v>6.5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1584688</v>
      </c>
      <c r="CS24" s="664"/>
      <c r="CT24" s="664"/>
      <c r="CU24" s="664"/>
      <c r="CV24" s="664"/>
      <c r="CW24" s="664"/>
      <c r="CX24" s="664"/>
      <c r="CY24" s="689"/>
      <c r="CZ24" s="690">
        <v>23.3</v>
      </c>
      <c r="DA24" s="672"/>
      <c r="DB24" s="672"/>
      <c r="DC24" s="692"/>
      <c r="DD24" s="688">
        <v>1331298</v>
      </c>
      <c r="DE24" s="664"/>
      <c r="DF24" s="664"/>
      <c r="DG24" s="664"/>
      <c r="DH24" s="664"/>
      <c r="DI24" s="664"/>
      <c r="DJ24" s="664"/>
      <c r="DK24" s="689"/>
      <c r="DL24" s="688">
        <v>1252130</v>
      </c>
      <c r="DM24" s="664"/>
      <c r="DN24" s="664"/>
      <c r="DO24" s="664"/>
      <c r="DP24" s="664"/>
      <c r="DQ24" s="664"/>
      <c r="DR24" s="664"/>
      <c r="DS24" s="664"/>
      <c r="DT24" s="664"/>
      <c r="DU24" s="664"/>
      <c r="DV24" s="689"/>
      <c r="DW24" s="690">
        <v>42.6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3399295</v>
      </c>
      <c r="S25" s="609"/>
      <c r="T25" s="609"/>
      <c r="U25" s="609"/>
      <c r="V25" s="609"/>
      <c r="W25" s="609"/>
      <c r="X25" s="609"/>
      <c r="Y25" s="610"/>
      <c r="Z25" s="646">
        <v>46.9</v>
      </c>
      <c r="AA25" s="646"/>
      <c r="AB25" s="646"/>
      <c r="AC25" s="646"/>
      <c r="AD25" s="647">
        <v>2930834</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760072</v>
      </c>
      <c r="CS25" s="621"/>
      <c r="CT25" s="621"/>
      <c r="CU25" s="621"/>
      <c r="CV25" s="621"/>
      <c r="CW25" s="621"/>
      <c r="CX25" s="621"/>
      <c r="CY25" s="622"/>
      <c r="CZ25" s="611">
        <v>11.2</v>
      </c>
      <c r="DA25" s="623"/>
      <c r="DB25" s="623"/>
      <c r="DC25" s="624"/>
      <c r="DD25" s="614">
        <v>679862</v>
      </c>
      <c r="DE25" s="621"/>
      <c r="DF25" s="621"/>
      <c r="DG25" s="621"/>
      <c r="DH25" s="621"/>
      <c r="DI25" s="621"/>
      <c r="DJ25" s="621"/>
      <c r="DK25" s="622"/>
      <c r="DL25" s="614">
        <v>662606</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382679</v>
      </c>
      <c r="CS26" s="609"/>
      <c r="CT26" s="609"/>
      <c r="CU26" s="609"/>
      <c r="CV26" s="609"/>
      <c r="CW26" s="609"/>
      <c r="CX26" s="609"/>
      <c r="CY26" s="610"/>
      <c r="CZ26" s="611">
        <v>5.6</v>
      </c>
      <c r="DA26" s="623"/>
      <c r="DB26" s="623"/>
      <c r="DC26" s="624"/>
      <c r="DD26" s="614">
        <v>351098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51417</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453755</v>
      </c>
      <c r="BH27" s="609"/>
      <c r="BI27" s="609"/>
      <c r="BJ27" s="609"/>
      <c r="BK27" s="609"/>
      <c r="BL27" s="609"/>
      <c r="BM27" s="609"/>
      <c r="BN27" s="610"/>
      <c r="BO27" s="646">
        <v>100</v>
      </c>
      <c r="BP27" s="646"/>
      <c r="BQ27" s="646"/>
      <c r="BR27" s="646"/>
      <c r="BS27" s="647">
        <v>4005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277316</v>
      </c>
      <c r="CS27" s="621"/>
      <c r="CT27" s="621"/>
      <c r="CU27" s="621"/>
      <c r="CV27" s="621"/>
      <c r="CW27" s="621"/>
      <c r="CX27" s="621"/>
      <c r="CY27" s="622"/>
      <c r="CZ27" s="611">
        <v>4.0999999999999996</v>
      </c>
      <c r="DA27" s="623"/>
      <c r="DB27" s="623"/>
      <c r="DC27" s="624"/>
      <c r="DD27" s="614">
        <v>112249</v>
      </c>
      <c r="DE27" s="621"/>
      <c r="DF27" s="621"/>
      <c r="DG27" s="621"/>
      <c r="DH27" s="621"/>
      <c r="DI27" s="621"/>
      <c r="DJ27" s="621"/>
      <c r="DK27" s="622"/>
      <c r="DL27" s="614">
        <v>50337</v>
      </c>
      <c r="DM27" s="621"/>
      <c r="DN27" s="621"/>
      <c r="DO27" s="621"/>
      <c r="DP27" s="621"/>
      <c r="DQ27" s="621"/>
      <c r="DR27" s="621"/>
      <c r="DS27" s="621"/>
      <c r="DT27" s="621"/>
      <c r="DU27" s="621"/>
      <c r="DV27" s="622"/>
      <c r="DW27" s="611">
        <v>1.7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26177</v>
      </c>
      <c r="S28" s="609"/>
      <c r="T28" s="609"/>
      <c r="U28" s="609"/>
      <c r="V28" s="609"/>
      <c r="W28" s="609"/>
      <c r="X28" s="609"/>
      <c r="Y28" s="610"/>
      <c r="Z28" s="646">
        <v>0.4</v>
      </c>
      <c r="AA28" s="646"/>
      <c r="AB28" s="646"/>
      <c r="AC28" s="646"/>
      <c r="AD28" s="647">
        <v>1062</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547300</v>
      </c>
      <c r="CS28" s="609"/>
      <c r="CT28" s="609"/>
      <c r="CU28" s="609"/>
      <c r="CV28" s="609"/>
      <c r="CW28" s="609"/>
      <c r="CX28" s="609"/>
      <c r="CY28" s="610"/>
      <c r="CZ28" s="611">
        <v>8</v>
      </c>
      <c r="DA28" s="623"/>
      <c r="DB28" s="623"/>
      <c r="DC28" s="624"/>
      <c r="DD28" s="614">
        <v>539187</v>
      </c>
      <c r="DE28" s="609"/>
      <c r="DF28" s="609"/>
      <c r="DG28" s="609"/>
      <c r="DH28" s="609"/>
      <c r="DI28" s="609"/>
      <c r="DJ28" s="609"/>
      <c r="DK28" s="610"/>
      <c r="DL28" s="614">
        <v>539187</v>
      </c>
      <c r="DM28" s="609"/>
      <c r="DN28" s="609"/>
      <c r="DO28" s="609"/>
      <c r="DP28" s="609"/>
      <c r="DQ28" s="609"/>
      <c r="DR28" s="609"/>
      <c r="DS28" s="609"/>
      <c r="DT28" s="609"/>
      <c r="DU28" s="609"/>
      <c r="DV28" s="610"/>
      <c r="DW28" s="611">
        <v>18.3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10179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547199</v>
      </c>
      <c r="CS29" s="621"/>
      <c r="CT29" s="621"/>
      <c r="CU29" s="621"/>
      <c r="CV29" s="621"/>
      <c r="CW29" s="621"/>
      <c r="CX29" s="621"/>
      <c r="CY29" s="622"/>
      <c r="CZ29" s="611">
        <v>8</v>
      </c>
      <c r="DA29" s="623"/>
      <c r="DB29" s="623"/>
      <c r="DC29" s="624"/>
      <c r="DD29" s="614">
        <v>539086</v>
      </c>
      <c r="DE29" s="621"/>
      <c r="DF29" s="621"/>
      <c r="DG29" s="621"/>
      <c r="DH29" s="621"/>
      <c r="DI29" s="621"/>
      <c r="DJ29" s="621"/>
      <c r="DK29" s="622"/>
      <c r="DL29" s="614">
        <v>539086</v>
      </c>
      <c r="DM29" s="621"/>
      <c r="DN29" s="621"/>
      <c r="DO29" s="621"/>
      <c r="DP29" s="621"/>
      <c r="DQ29" s="621"/>
      <c r="DR29" s="621"/>
      <c r="DS29" s="621"/>
      <c r="DT29" s="621"/>
      <c r="DU29" s="621"/>
      <c r="DV29" s="622"/>
      <c r="DW29" s="611">
        <v>18.3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716723</v>
      </c>
      <c r="S30" s="609"/>
      <c r="T30" s="609"/>
      <c r="U30" s="609"/>
      <c r="V30" s="609"/>
      <c r="W30" s="609"/>
      <c r="X30" s="609"/>
      <c r="Y30" s="610"/>
      <c r="Z30" s="646">
        <v>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537932</v>
      </c>
      <c r="CS30" s="609"/>
      <c r="CT30" s="609"/>
      <c r="CU30" s="609"/>
      <c r="CV30" s="609"/>
      <c r="CW30" s="609"/>
      <c r="CX30" s="609"/>
      <c r="CY30" s="610"/>
      <c r="CZ30" s="611">
        <v>7.9</v>
      </c>
      <c r="DA30" s="623"/>
      <c r="DB30" s="623"/>
      <c r="DC30" s="624"/>
      <c r="DD30" s="614">
        <v>529846</v>
      </c>
      <c r="DE30" s="609"/>
      <c r="DF30" s="609"/>
      <c r="DG30" s="609"/>
      <c r="DH30" s="609"/>
      <c r="DI30" s="609"/>
      <c r="DJ30" s="609"/>
      <c r="DK30" s="610"/>
      <c r="DL30" s="614">
        <v>529846</v>
      </c>
      <c r="DM30" s="609"/>
      <c r="DN30" s="609"/>
      <c r="DO30" s="609"/>
      <c r="DP30" s="609"/>
      <c r="DQ30" s="609"/>
      <c r="DR30" s="609"/>
      <c r="DS30" s="609"/>
      <c r="DT30" s="609"/>
      <c r="DU30" s="609"/>
      <c r="DV30" s="610"/>
      <c r="DW30" s="611">
        <v>18</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99.8</v>
      </c>
      <c r="BH31" s="671"/>
      <c r="BI31" s="671"/>
      <c r="BJ31" s="671"/>
      <c r="BK31" s="671"/>
      <c r="BL31" s="671"/>
      <c r="BM31" s="672">
        <v>99.6</v>
      </c>
      <c r="BN31" s="671"/>
      <c r="BO31" s="671"/>
      <c r="BP31" s="671"/>
      <c r="BQ31" s="673"/>
      <c r="BR31" s="670">
        <v>99.9</v>
      </c>
      <c r="BS31" s="671"/>
      <c r="BT31" s="671"/>
      <c r="BU31" s="671"/>
      <c r="BV31" s="671"/>
      <c r="BW31" s="671"/>
      <c r="BX31" s="672">
        <v>99.7</v>
      </c>
      <c r="BY31" s="671"/>
      <c r="BZ31" s="671"/>
      <c r="CA31" s="671"/>
      <c r="CB31" s="673"/>
      <c r="CD31" s="629"/>
      <c r="CE31" s="630"/>
      <c r="CF31" s="605" t="s">
        <v>300</v>
      </c>
      <c r="CG31" s="606"/>
      <c r="CH31" s="606"/>
      <c r="CI31" s="606"/>
      <c r="CJ31" s="606"/>
      <c r="CK31" s="606"/>
      <c r="CL31" s="606"/>
      <c r="CM31" s="606"/>
      <c r="CN31" s="606"/>
      <c r="CO31" s="606"/>
      <c r="CP31" s="606"/>
      <c r="CQ31" s="607"/>
      <c r="CR31" s="608">
        <v>9267</v>
      </c>
      <c r="CS31" s="621"/>
      <c r="CT31" s="621"/>
      <c r="CU31" s="621"/>
      <c r="CV31" s="621"/>
      <c r="CW31" s="621"/>
      <c r="CX31" s="621"/>
      <c r="CY31" s="622"/>
      <c r="CZ31" s="611">
        <v>0.1</v>
      </c>
      <c r="DA31" s="623"/>
      <c r="DB31" s="623"/>
      <c r="DC31" s="624"/>
      <c r="DD31" s="614">
        <v>9240</v>
      </c>
      <c r="DE31" s="621"/>
      <c r="DF31" s="621"/>
      <c r="DG31" s="621"/>
      <c r="DH31" s="621"/>
      <c r="DI31" s="621"/>
      <c r="DJ31" s="621"/>
      <c r="DK31" s="622"/>
      <c r="DL31" s="614">
        <v>9240</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628648</v>
      </c>
      <c r="S32" s="609"/>
      <c r="T32" s="609"/>
      <c r="U32" s="609"/>
      <c r="V32" s="609"/>
      <c r="W32" s="609"/>
      <c r="X32" s="609"/>
      <c r="Y32" s="610"/>
      <c r="Z32" s="646">
        <v>8.6999999999999993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99.9</v>
      </c>
      <c r="BH32" s="621"/>
      <c r="BI32" s="621"/>
      <c r="BJ32" s="621"/>
      <c r="BK32" s="621"/>
      <c r="BL32" s="621"/>
      <c r="BM32" s="612">
        <v>99.7</v>
      </c>
      <c r="BN32" s="621"/>
      <c r="BO32" s="621"/>
      <c r="BP32" s="621"/>
      <c r="BQ32" s="644"/>
      <c r="BR32" s="679">
        <v>99.8</v>
      </c>
      <c r="BS32" s="621"/>
      <c r="BT32" s="621"/>
      <c r="BU32" s="621"/>
      <c r="BV32" s="621"/>
      <c r="BW32" s="621"/>
      <c r="BX32" s="612">
        <v>99.8</v>
      </c>
      <c r="BY32" s="621"/>
      <c r="BZ32" s="621"/>
      <c r="CA32" s="621"/>
      <c r="CB32" s="644"/>
      <c r="CD32" s="631"/>
      <c r="CE32" s="632"/>
      <c r="CF32" s="605" t="s">
        <v>304</v>
      </c>
      <c r="CG32" s="606"/>
      <c r="CH32" s="606"/>
      <c r="CI32" s="606"/>
      <c r="CJ32" s="606"/>
      <c r="CK32" s="606"/>
      <c r="CL32" s="606"/>
      <c r="CM32" s="606"/>
      <c r="CN32" s="606"/>
      <c r="CO32" s="606"/>
      <c r="CP32" s="606"/>
      <c r="CQ32" s="607"/>
      <c r="CR32" s="608">
        <v>101</v>
      </c>
      <c r="CS32" s="609"/>
      <c r="CT32" s="609"/>
      <c r="CU32" s="609"/>
      <c r="CV32" s="609"/>
      <c r="CW32" s="609"/>
      <c r="CX32" s="609"/>
      <c r="CY32" s="610"/>
      <c r="CZ32" s="611">
        <v>0</v>
      </c>
      <c r="DA32" s="623"/>
      <c r="DB32" s="623"/>
      <c r="DC32" s="624"/>
      <c r="DD32" s="614">
        <v>101</v>
      </c>
      <c r="DE32" s="609"/>
      <c r="DF32" s="609"/>
      <c r="DG32" s="609"/>
      <c r="DH32" s="609"/>
      <c r="DI32" s="609"/>
      <c r="DJ32" s="609"/>
      <c r="DK32" s="610"/>
      <c r="DL32" s="614">
        <v>101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19953</v>
      </c>
      <c r="S33" s="609"/>
      <c r="T33" s="609"/>
      <c r="U33" s="609"/>
      <c r="V33" s="609"/>
      <c r="W33" s="609"/>
      <c r="X33" s="609"/>
      <c r="Y33" s="610"/>
      <c r="Z33" s="646">
        <v>0.3</v>
      </c>
      <c r="AA33" s="646"/>
      <c r="AB33" s="646"/>
      <c r="AC33" s="646"/>
      <c r="AD33" s="647">
        <v>1572</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99.8</v>
      </c>
      <c r="BH33" s="593"/>
      <c r="BI33" s="593"/>
      <c r="BJ33" s="593"/>
      <c r="BK33" s="593"/>
      <c r="BL33" s="593"/>
      <c r="BM33" s="639">
        <v>99.5</v>
      </c>
      <c r="BN33" s="593"/>
      <c r="BO33" s="593"/>
      <c r="BP33" s="593"/>
      <c r="BQ33" s="656"/>
      <c r="BR33" s="669">
        <v>99.9</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3555646</v>
      </c>
      <c r="CS33" s="621"/>
      <c r="CT33" s="621"/>
      <c r="CU33" s="621"/>
      <c r="CV33" s="621"/>
      <c r="CW33" s="621"/>
      <c r="CX33" s="621"/>
      <c r="CY33" s="622"/>
      <c r="CZ33" s="611">
        <v>52.2</v>
      </c>
      <c r="DA33" s="623"/>
      <c r="DB33" s="623"/>
      <c r="DC33" s="624"/>
      <c r="DD33" s="614">
        <v>2097245</v>
      </c>
      <c r="DE33" s="621"/>
      <c r="DF33" s="621"/>
      <c r="DG33" s="621"/>
      <c r="DH33" s="621"/>
      <c r="DI33" s="621"/>
      <c r="DJ33" s="621"/>
      <c r="DK33" s="622"/>
      <c r="DL33" s="614">
        <v>1258312</v>
      </c>
      <c r="DM33" s="621"/>
      <c r="DN33" s="621"/>
      <c r="DO33" s="621"/>
      <c r="DP33" s="621"/>
      <c r="DQ33" s="621"/>
      <c r="DR33" s="621"/>
      <c r="DS33" s="621"/>
      <c r="DT33" s="621"/>
      <c r="DU33" s="621"/>
      <c r="DV33" s="622"/>
      <c r="DW33" s="611">
        <v>42.8</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817497</v>
      </c>
      <c r="S34" s="609"/>
      <c r="T34" s="609"/>
      <c r="U34" s="609"/>
      <c r="V34" s="609"/>
      <c r="W34" s="609"/>
      <c r="X34" s="609"/>
      <c r="Y34" s="610"/>
      <c r="Z34" s="646">
        <v>11.3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1014737</v>
      </c>
      <c r="CS34" s="609"/>
      <c r="CT34" s="609"/>
      <c r="CU34" s="609"/>
      <c r="CV34" s="609"/>
      <c r="CW34" s="609"/>
      <c r="CX34" s="609"/>
      <c r="CY34" s="610"/>
      <c r="CZ34" s="611">
        <v>14.9</v>
      </c>
      <c r="DA34" s="623"/>
      <c r="DB34" s="623"/>
      <c r="DC34" s="624"/>
      <c r="DD34" s="614">
        <v>590192</v>
      </c>
      <c r="DE34" s="609"/>
      <c r="DF34" s="609"/>
      <c r="DG34" s="609"/>
      <c r="DH34" s="609"/>
      <c r="DI34" s="609"/>
      <c r="DJ34" s="609"/>
      <c r="DK34" s="610"/>
      <c r="DL34" s="614">
        <v>477742</v>
      </c>
      <c r="DM34" s="609"/>
      <c r="DN34" s="609"/>
      <c r="DO34" s="609"/>
      <c r="DP34" s="609"/>
      <c r="DQ34" s="609"/>
      <c r="DR34" s="609"/>
      <c r="DS34" s="609"/>
      <c r="DT34" s="609"/>
      <c r="DU34" s="609"/>
      <c r="DV34" s="610"/>
      <c r="DW34" s="611">
        <v>16.3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669050</v>
      </c>
      <c r="S35" s="609"/>
      <c r="T35" s="609"/>
      <c r="U35" s="609"/>
      <c r="V35" s="609"/>
      <c r="W35" s="609"/>
      <c r="X35" s="609"/>
      <c r="Y35" s="610"/>
      <c r="Z35" s="646">
        <v>9.1999999999999993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283566</v>
      </c>
      <c r="CS35" s="621"/>
      <c r="CT35" s="621"/>
      <c r="CU35" s="621"/>
      <c r="CV35" s="621"/>
      <c r="CW35" s="621"/>
      <c r="CX35" s="621"/>
      <c r="CY35" s="622"/>
      <c r="CZ35" s="611">
        <v>4.2</v>
      </c>
      <c r="DA35" s="623"/>
      <c r="DB35" s="623"/>
      <c r="DC35" s="624"/>
      <c r="DD35" s="614">
        <v>162836</v>
      </c>
      <c r="DE35" s="621"/>
      <c r="DF35" s="621"/>
      <c r="DG35" s="621"/>
      <c r="DH35" s="621"/>
      <c r="DI35" s="621"/>
      <c r="DJ35" s="621"/>
      <c r="DK35" s="622"/>
      <c r="DL35" s="614">
        <v>122171</v>
      </c>
      <c r="DM35" s="621"/>
      <c r="DN35" s="621"/>
      <c r="DO35" s="621"/>
      <c r="DP35" s="621"/>
      <c r="DQ35" s="621"/>
      <c r="DR35" s="621"/>
      <c r="DS35" s="621"/>
      <c r="DT35" s="621"/>
      <c r="DU35" s="621"/>
      <c r="DV35" s="622"/>
      <c r="DW35" s="611">
        <v>4.2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223878</v>
      </c>
      <c r="S36" s="609"/>
      <c r="T36" s="609"/>
      <c r="U36" s="609"/>
      <c r="V36" s="609"/>
      <c r="W36" s="609"/>
      <c r="X36" s="609"/>
      <c r="Y36" s="610"/>
      <c r="Z36" s="646">
        <v>3.1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571544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33320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1138397</v>
      </c>
      <c r="CS36" s="609"/>
      <c r="CT36" s="609"/>
      <c r="CU36" s="609"/>
      <c r="CV36" s="609"/>
      <c r="CW36" s="609"/>
      <c r="CX36" s="609"/>
      <c r="CY36" s="610"/>
      <c r="CZ36" s="611">
        <v>16.7</v>
      </c>
      <c r="DA36" s="623"/>
      <c r="DB36" s="623"/>
      <c r="DC36" s="624"/>
      <c r="DD36" s="614">
        <v>692457</v>
      </c>
      <c r="DE36" s="609"/>
      <c r="DF36" s="609"/>
      <c r="DG36" s="609"/>
      <c r="DH36" s="609"/>
      <c r="DI36" s="609"/>
      <c r="DJ36" s="609"/>
      <c r="DK36" s="610"/>
      <c r="DL36" s="614">
        <v>438851</v>
      </c>
      <c r="DM36" s="609"/>
      <c r="DN36" s="609"/>
      <c r="DO36" s="609"/>
      <c r="DP36" s="609"/>
      <c r="DQ36" s="609"/>
      <c r="DR36" s="609"/>
      <c r="DS36" s="609"/>
      <c r="DT36" s="609"/>
      <c r="DU36" s="609"/>
      <c r="DV36" s="610"/>
      <c r="DW36" s="611">
        <v>14.9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62499</v>
      </c>
      <c r="S37" s="609"/>
      <c r="T37" s="609"/>
      <c r="U37" s="609"/>
      <c r="V37" s="609"/>
      <c r="W37" s="609"/>
      <c r="X37" s="609"/>
      <c r="Y37" s="610"/>
      <c r="Z37" s="646">
        <v>0.9</v>
      </c>
      <c r="AA37" s="646"/>
      <c r="AB37" s="646"/>
      <c r="AC37" s="646"/>
      <c r="AD37" s="647">
        <v>138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236112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27177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206694</v>
      </c>
      <c r="CS37" s="621"/>
      <c r="CT37" s="621"/>
      <c r="CU37" s="621"/>
      <c r="CV37" s="621"/>
      <c r="CW37" s="621"/>
      <c r="CX37" s="621"/>
      <c r="CY37" s="622"/>
      <c r="CZ37" s="611">
        <v>3</v>
      </c>
      <c r="DA37" s="623"/>
      <c r="DB37" s="623"/>
      <c r="DC37" s="624"/>
      <c r="DD37" s="614">
        <v>199694</v>
      </c>
      <c r="DE37" s="621"/>
      <c r="DF37" s="621"/>
      <c r="DG37" s="621"/>
      <c r="DH37" s="621"/>
      <c r="DI37" s="621"/>
      <c r="DJ37" s="621"/>
      <c r="DK37" s="622"/>
      <c r="DL37" s="614">
        <v>172810</v>
      </c>
      <c r="DM37" s="621"/>
      <c r="DN37" s="621"/>
      <c r="DO37" s="621"/>
      <c r="DP37" s="621"/>
      <c r="DQ37" s="621"/>
      <c r="DR37" s="621"/>
      <c r="DS37" s="621"/>
      <c r="DT37" s="621"/>
      <c r="DU37" s="621"/>
      <c r="DV37" s="622"/>
      <c r="DW37" s="611">
        <v>5.9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626100</v>
      </c>
      <c r="S38" s="609"/>
      <c r="T38" s="609"/>
      <c r="U38" s="609"/>
      <c r="V38" s="609"/>
      <c r="W38" s="609"/>
      <c r="X38" s="609"/>
      <c r="Y38" s="610"/>
      <c r="Z38" s="646">
        <v>8.6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66313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668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269119</v>
      </c>
      <c r="CS38" s="609"/>
      <c r="CT38" s="609"/>
      <c r="CU38" s="609"/>
      <c r="CV38" s="609"/>
      <c r="CW38" s="609"/>
      <c r="CX38" s="609"/>
      <c r="CY38" s="610"/>
      <c r="CZ38" s="611">
        <v>3.9</v>
      </c>
      <c r="DA38" s="623"/>
      <c r="DB38" s="623"/>
      <c r="DC38" s="624"/>
      <c r="DD38" s="614">
        <v>228566</v>
      </c>
      <c r="DE38" s="609"/>
      <c r="DF38" s="609"/>
      <c r="DG38" s="609"/>
      <c r="DH38" s="609"/>
      <c r="DI38" s="609"/>
      <c r="DJ38" s="609"/>
      <c r="DK38" s="610"/>
      <c r="DL38" s="614">
        <v>219548</v>
      </c>
      <c r="DM38" s="609"/>
      <c r="DN38" s="609"/>
      <c r="DO38" s="609"/>
      <c r="DP38" s="609"/>
      <c r="DQ38" s="609"/>
      <c r="DR38" s="609"/>
      <c r="DS38" s="609"/>
      <c r="DT38" s="609"/>
      <c r="DU38" s="609"/>
      <c r="DV38" s="610"/>
      <c r="DW38" s="611">
        <v>7.5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1022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841827</v>
      </c>
      <c r="CS39" s="621"/>
      <c r="CT39" s="621"/>
      <c r="CU39" s="621"/>
      <c r="CV39" s="621"/>
      <c r="CW39" s="621"/>
      <c r="CX39" s="621"/>
      <c r="CY39" s="622"/>
      <c r="CZ39" s="611">
        <v>12.4</v>
      </c>
      <c r="DA39" s="623"/>
      <c r="DB39" s="623"/>
      <c r="DC39" s="624"/>
      <c r="DD39" s="614">
        <v>423194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5200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8000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7251416</v>
      </c>
      <c r="S41" s="633"/>
      <c r="T41" s="633"/>
      <c r="U41" s="633"/>
      <c r="V41" s="633"/>
      <c r="W41" s="633"/>
      <c r="X41" s="633"/>
      <c r="Y41" s="636"/>
      <c r="Z41" s="637">
        <v>100</v>
      </c>
      <c r="AA41" s="637"/>
      <c r="AB41" s="637"/>
      <c r="AC41" s="637"/>
      <c r="AD41" s="638">
        <v>2933606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51806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217313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1674079</v>
      </c>
      <c r="CS42" s="621"/>
      <c r="CT42" s="621"/>
      <c r="CU42" s="621"/>
      <c r="CV42" s="621"/>
      <c r="CW42" s="621"/>
      <c r="CX42" s="621"/>
      <c r="CY42" s="622"/>
      <c r="CZ42" s="611">
        <v>24.6</v>
      </c>
      <c r="DA42" s="623"/>
      <c r="DB42" s="623"/>
      <c r="DC42" s="624"/>
      <c r="DD42" s="614">
        <v>198687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48756</v>
      </c>
      <c r="CS43" s="621"/>
      <c r="CT43" s="621"/>
      <c r="CU43" s="621"/>
      <c r="CV43" s="621"/>
      <c r="CW43" s="621"/>
      <c r="CX43" s="621"/>
      <c r="CY43" s="622"/>
      <c r="CZ43" s="611">
        <v>0.7</v>
      </c>
      <c r="DA43" s="623"/>
      <c r="DB43" s="623"/>
      <c r="DC43" s="624"/>
      <c r="DD43" s="614">
        <v>44456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972493</v>
      </c>
      <c r="CS44" s="609"/>
      <c r="CT44" s="609"/>
      <c r="CU44" s="609"/>
      <c r="CV44" s="609"/>
      <c r="CW44" s="609"/>
      <c r="CX44" s="609"/>
      <c r="CY44" s="610"/>
      <c r="CZ44" s="611">
        <v>14.3</v>
      </c>
      <c r="DA44" s="612"/>
      <c r="DB44" s="612"/>
      <c r="DC44" s="613"/>
      <c r="DD44" s="614">
        <v>129568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366515</v>
      </c>
      <c r="CS45" s="621"/>
      <c r="CT45" s="621"/>
      <c r="CU45" s="621"/>
      <c r="CV45" s="621"/>
      <c r="CW45" s="621"/>
      <c r="CX45" s="621"/>
      <c r="CY45" s="622"/>
      <c r="CZ45" s="611">
        <v>5.4</v>
      </c>
      <c r="DA45" s="623"/>
      <c r="DB45" s="623"/>
      <c r="DC45" s="624"/>
      <c r="DD45" s="614">
        <v>30241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440403</v>
      </c>
      <c r="CS46" s="609"/>
      <c r="CT46" s="609"/>
      <c r="CU46" s="609"/>
      <c r="CV46" s="609"/>
      <c r="CW46" s="609"/>
      <c r="CX46" s="609"/>
      <c r="CY46" s="610"/>
      <c r="CZ46" s="611">
        <v>6.5</v>
      </c>
      <c r="DA46" s="612"/>
      <c r="DB46" s="612"/>
      <c r="DC46" s="613"/>
      <c r="DD46" s="614">
        <v>95602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701586</v>
      </c>
      <c r="CS47" s="621"/>
      <c r="CT47" s="621"/>
      <c r="CU47" s="621"/>
      <c r="CV47" s="621"/>
      <c r="CW47" s="621"/>
      <c r="CX47" s="621"/>
      <c r="CY47" s="622"/>
      <c r="CZ47" s="611">
        <v>10.3</v>
      </c>
      <c r="DA47" s="623"/>
      <c r="DB47" s="623"/>
      <c r="DC47" s="624"/>
      <c r="DD47" s="614">
        <v>69119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6814413</v>
      </c>
      <c r="CS49" s="593"/>
      <c r="CT49" s="593"/>
      <c r="CU49" s="593"/>
      <c r="CV49" s="593"/>
      <c r="CW49" s="593"/>
      <c r="CX49" s="593"/>
      <c r="CY49" s="594"/>
      <c r="CZ49" s="595">
        <v>100</v>
      </c>
      <c r="DA49" s="596"/>
      <c r="DB49" s="596"/>
      <c r="DC49" s="597"/>
      <c r="DD49" s="598">
        <v>3627230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kcYk4ON4rf8vukJRionTl6o5a6tntbxjv6evBLr4F2ZukOlfTt4v4zaaAnalDZ2NpxNLb28DuXgVYABiM+QNQ==" saltValue="9b7LimznxCdszkTdnnVl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7251</v>
      </c>
      <c r="R7" s="1090"/>
      <c r="S7" s="1090"/>
      <c r="T7" s="1090"/>
      <c r="U7" s="1090"/>
      <c r="V7" s="1090">
        <v>6814</v>
      </c>
      <c r="W7" s="1090"/>
      <c r="X7" s="1090"/>
      <c r="Y7" s="1090"/>
      <c r="Z7" s="1090"/>
      <c r="AA7" s="1090">
        <v>437</v>
      </c>
      <c r="AB7" s="1090"/>
      <c r="AC7" s="1090"/>
      <c r="AD7" s="1090"/>
      <c r="AE7" s="1091"/>
      <c r="AF7" s="1092">
        <v>251</v>
      </c>
      <c r="AG7" s="1093"/>
      <c r="AH7" s="1093"/>
      <c r="AI7" s="1093"/>
      <c r="AJ7" s="1094"/>
      <c r="AK7" s="1095">
        <v>669</v>
      </c>
      <c r="AL7" s="1096"/>
      <c r="AM7" s="1096"/>
      <c r="AN7" s="1096"/>
      <c r="AO7" s="1096"/>
      <c r="AP7" s="1096">
        <v>5533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552</v>
      </c>
      <c r="BT7" s="1087"/>
      <c r="BU7" s="1087"/>
      <c r="BV7" s="1087"/>
      <c r="BW7" s="1087"/>
      <c r="BX7" s="1087"/>
      <c r="BY7" s="1087"/>
      <c r="BZ7" s="1087"/>
      <c r="CA7" s="1087"/>
      <c r="CB7" s="1087"/>
      <c r="CC7" s="1087"/>
      <c r="CD7" s="1087"/>
      <c r="CE7" s="1087"/>
      <c r="CF7" s="1087"/>
      <c r="CG7" s="1099"/>
      <c r="CH7" s="1083">
        <v>7</v>
      </c>
      <c r="CI7" s="1084"/>
      <c r="CJ7" s="1084"/>
      <c r="CK7" s="1084"/>
      <c r="CL7" s="1085"/>
      <c r="CM7" s="1083">
        <v>20</v>
      </c>
      <c r="CN7" s="1084"/>
      <c r="CO7" s="1084"/>
      <c r="CP7" s="1084"/>
      <c r="CQ7" s="1085"/>
      <c r="CR7" s="1083">
        <v>10</v>
      </c>
      <c r="CS7" s="1084"/>
      <c r="CT7" s="1084"/>
      <c r="CU7" s="1084"/>
      <c r="CV7" s="1085"/>
      <c r="CW7" s="1083">
        <v>52</v>
      </c>
      <c r="CX7" s="1084"/>
      <c r="CY7" s="1084"/>
      <c r="CZ7" s="1084"/>
      <c r="DA7" s="1085"/>
      <c r="DB7" s="1083" t="s">
        <v>544</v>
      </c>
      <c r="DC7" s="1084"/>
      <c r="DD7" s="1084"/>
      <c r="DE7" s="1084"/>
      <c r="DF7" s="1085"/>
      <c r="DG7" s="1083" t="s">
        <v>544</v>
      </c>
      <c r="DH7" s="1084"/>
      <c r="DI7" s="1084"/>
      <c r="DJ7" s="1084"/>
      <c r="DK7" s="1085"/>
      <c r="DL7" s="1083" t="s">
        <v>544</v>
      </c>
      <c r="DM7" s="1084"/>
      <c r="DN7" s="1084"/>
      <c r="DO7" s="1084"/>
      <c r="DP7" s="1085"/>
      <c r="DQ7" s="1083" t="s">
        <v>544</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f>SUM(Q7:U22)</f>
        <v>7251</v>
      </c>
      <c r="R23" s="1048"/>
      <c r="S23" s="1048"/>
      <c r="T23" s="1048"/>
      <c r="U23" s="1048"/>
      <c r="V23" s="1048">
        <f t="shared" ref="V23" si="0">SUM(V7:Z22)</f>
        <v>6814</v>
      </c>
      <c r="W23" s="1048"/>
      <c r="X23" s="1048"/>
      <c r="Y23" s="1048"/>
      <c r="Z23" s="1048"/>
      <c r="AA23" s="1048">
        <f t="shared" ref="AA23" si="1">SUM(AA7:AE22)</f>
        <v>437</v>
      </c>
      <c r="AB23" s="1048"/>
      <c r="AC23" s="1048"/>
      <c r="AD23" s="1048"/>
      <c r="AE23" s="1055"/>
      <c r="AF23" s="1056">
        <f t="shared" ref="AF23" si="2">SUM(AF7:AJ22)</f>
        <v>251</v>
      </c>
      <c r="AG23" s="1048"/>
      <c r="AH23" s="1048"/>
      <c r="AI23" s="1048"/>
      <c r="AJ23" s="1057"/>
      <c r="AK23" s="1058"/>
      <c r="AL23" s="1059"/>
      <c r="AM23" s="1059"/>
      <c r="AN23" s="1059"/>
      <c r="AO23" s="1059"/>
      <c r="AP23" s="1048">
        <f t="shared" ref="AP23" si="3">SUM(AP7:AT22)</f>
        <v>5533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588</v>
      </c>
      <c r="R28" s="1038"/>
      <c r="S28" s="1038"/>
      <c r="T28" s="1038"/>
      <c r="U28" s="1038"/>
      <c r="V28" s="1038">
        <v>555</v>
      </c>
      <c r="W28" s="1038"/>
      <c r="X28" s="1038"/>
      <c r="Y28" s="1038"/>
      <c r="Z28" s="1038"/>
      <c r="AA28" s="1038">
        <v>33</v>
      </c>
      <c r="AB28" s="1038"/>
      <c r="AC28" s="1038"/>
      <c r="AD28" s="1038"/>
      <c r="AE28" s="1039"/>
      <c r="AF28" s="1040">
        <v>33</v>
      </c>
      <c r="AG28" s="1038"/>
      <c r="AH28" s="1038"/>
      <c r="AI28" s="1038"/>
      <c r="AJ28" s="1041"/>
      <c r="AK28" s="1029">
        <v>71</v>
      </c>
      <c r="AL28" s="1030"/>
      <c r="AM28" s="1030"/>
      <c r="AN28" s="1030"/>
      <c r="AO28" s="1030"/>
      <c r="AP28" s="1030" t="s">
        <v>544</v>
      </c>
      <c r="AQ28" s="1030"/>
      <c r="AR28" s="1030"/>
      <c r="AS28" s="1030"/>
      <c r="AT28" s="1030"/>
      <c r="AU28" s="1030" t="s">
        <v>544</v>
      </c>
      <c r="AV28" s="1030"/>
      <c r="AW28" s="1030"/>
      <c r="AX28" s="1030"/>
      <c r="AY28" s="1030"/>
      <c r="AZ28" s="1031" t="s">
        <v>544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800</v>
      </c>
      <c r="R29" s="1026"/>
      <c r="S29" s="1026"/>
      <c r="T29" s="1026"/>
      <c r="U29" s="1026"/>
      <c r="V29" s="1026">
        <v>771</v>
      </c>
      <c r="W29" s="1026"/>
      <c r="X29" s="1026"/>
      <c r="Y29" s="1026"/>
      <c r="Z29" s="1026"/>
      <c r="AA29" s="1026">
        <v>29</v>
      </c>
      <c r="AB29" s="1026"/>
      <c r="AC29" s="1026"/>
      <c r="AD29" s="1026"/>
      <c r="AE29" s="1027"/>
      <c r="AF29" s="1022">
        <v>29</v>
      </c>
      <c r="AG29" s="1023"/>
      <c r="AH29" s="1023"/>
      <c r="AI29" s="1023"/>
      <c r="AJ29" s="1024"/>
      <c r="AK29" s="967">
        <v>120</v>
      </c>
      <c r="AL29" s="958"/>
      <c r="AM29" s="958"/>
      <c r="AN29" s="958"/>
      <c r="AO29" s="958"/>
      <c r="AP29" s="958" t="s">
        <v>544</v>
      </c>
      <c r="AQ29" s="958"/>
      <c r="AR29" s="958"/>
      <c r="AS29" s="958"/>
      <c r="AT29" s="958"/>
      <c r="AU29" s="958" t="s">
        <v>544</v>
      </c>
      <c r="AV29" s="958"/>
      <c r="AW29" s="958"/>
      <c r="AX29" s="958"/>
      <c r="AY29" s="958"/>
      <c r="AZ29" s="1028" t="s">
        <v>544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81</v>
      </c>
      <c r="R30" s="1026"/>
      <c r="S30" s="1026"/>
      <c r="T30" s="1026"/>
      <c r="U30" s="1026"/>
      <c r="V30" s="1026">
        <v>80</v>
      </c>
      <c r="W30" s="1026"/>
      <c r="X30" s="1026"/>
      <c r="Y30" s="1026"/>
      <c r="Z30" s="1026"/>
      <c r="AA30" s="1026">
        <v>1</v>
      </c>
      <c r="AB30" s="1026"/>
      <c r="AC30" s="1026"/>
      <c r="AD30" s="1026"/>
      <c r="AE30" s="1027"/>
      <c r="AF30" s="1022">
        <v>1</v>
      </c>
      <c r="AG30" s="1023"/>
      <c r="AH30" s="1023"/>
      <c r="AI30" s="1023"/>
      <c r="AJ30" s="1024"/>
      <c r="AK30" s="967">
        <v>29</v>
      </c>
      <c r="AL30" s="958"/>
      <c r="AM30" s="958"/>
      <c r="AN30" s="958"/>
      <c r="AO30" s="958"/>
      <c r="AP30" s="958" t="s">
        <v>544</v>
      </c>
      <c r="AQ30" s="958"/>
      <c r="AR30" s="958"/>
      <c r="AS30" s="958"/>
      <c r="AT30" s="958"/>
      <c r="AU30" s="958" t="s">
        <v>544</v>
      </c>
      <c r="AV30" s="958"/>
      <c r="AW30" s="958"/>
      <c r="AX30" s="958"/>
      <c r="AY30" s="958"/>
      <c r="AZ30" s="1028" t="s">
        <v>544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191</v>
      </c>
      <c r="R31" s="1026"/>
      <c r="S31" s="1026"/>
      <c r="T31" s="1026"/>
      <c r="U31" s="1026"/>
      <c r="V31" s="1026">
        <v>194</v>
      </c>
      <c r="W31" s="1026"/>
      <c r="X31" s="1026"/>
      <c r="Y31" s="1026"/>
      <c r="Z31" s="1026"/>
      <c r="AA31" s="1026">
        <v>-3</v>
      </c>
      <c r="AB31" s="1026"/>
      <c r="AC31" s="1026"/>
      <c r="AD31" s="1026"/>
      <c r="AE31" s="1027"/>
      <c r="AF31" s="1022">
        <v>2</v>
      </c>
      <c r="AG31" s="1023"/>
      <c r="AH31" s="1023"/>
      <c r="AI31" s="1023"/>
      <c r="AJ31" s="1024"/>
      <c r="AK31" s="967">
        <v>66</v>
      </c>
      <c r="AL31" s="958"/>
      <c r="AM31" s="958"/>
      <c r="AN31" s="958"/>
      <c r="AO31" s="958"/>
      <c r="AP31" s="958">
        <v>801</v>
      </c>
      <c r="AQ31" s="958"/>
      <c r="AR31" s="958"/>
      <c r="AS31" s="958"/>
      <c r="AT31" s="958"/>
      <c r="AU31" s="958">
        <v>422</v>
      </c>
      <c r="AV31" s="958"/>
      <c r="AW31" s="958"/>
      <c r="AX31" s="958"/>
      <c r="AY31" s="958"/>
      <c r="AZ31" s="1028" t="s">
        <v>544</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328</v>
      </c>
      <c r="R32" s="1026"/>
      <c r="S32" s="1026"/>
      <c r="T32" s="1026"/>
      <c r="U32" s="1026"/>
      <c r="V32" s="1026">
        <v>305</v>
      </c>
      <c r="W32" s="1026"/>
      <c r="X32" s="1026"/>
      <c r="Y32" s="1026"/>
      <c r="Z32" s="1026"/>
      <c r="AA32" s="1026">
        <v>23</v>
      </c>
      <c r="AB32" s="1026"/>
      <c r="AC32" s="1026"/>
      <c r="AD32" s="1026"/>
      <c r="AE32" s="1027"/>
      <c r="AF32" s="1022">
        <v>56</v>
      </c>
      <c r="AG32" s="1023"/>
      <c r="AH32" s="1023"/>
      <c r="AI32" s="1023"/>
      <c r="AJ32" s="1024"/>
      <c r="AK32" s="967">
        <v>236</v>
      </c>
      <c r="AL32" s="958"/>
      <c r="AM32" s="958"/>
      <c r="AN32" s="958"/>
      <c r="AO32" s="958"/>
      <c r="AP32" s="958">
        <v>1621</v>
      </c>
      <c r="AQ32" s="958"/>
      <c r="AR32" s="958"/>
      <c r="AS32" s="958"/>
      <c r="AT32" s="958"/>
      <c r="AU32" s="958">
        <v>1422</v>
      </c>
      <c r="AV32" s="958"/>
      <c r="AW32" s="958"/>
      <c r="AX32" s="958"/>
      <c r="AY32" s="958"/>
      <c r="AZ32" s="1028" t="s">
        <v>544</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121</v>
      </c>
      <c r="AG63" s="946"/>
      <c r="AH63" s="946"/>
      <c r="AI63" s="946"/>
      <c r="AJ63" s="1009"/>
      <c r="AK63" s="1010"/>
      <c r="AL63" s="950"/>
      <c r="AM63" s="950"/>
      <c r="AN63" s="950"/>
      <c r="AO63" s="950"/>
      <c r="AP63" s="946">
        <v>2422</v>
      </c>
      <c r="AQ63" s="946"/>
      <c r="AR63" s="946"/>
      <c r="AS63" s="946"/>
      <c r="AT63" s="946"/>
      <c r="AU63" s="946">
        <v>1844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545</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544</v>
      </c>
      <c r="AL68" s="969"/>
      <c r="AM68" s="969"/>
      <c r="AN68" s="969"/>
      <c r="AO68" s="969"/>
      <c r="AP68" s="969" t="s">
        <v>544</v>
      </c>
      <c r="AQ68" s="969"/>
      <c r="AR68" s="969"/>
      <c r="AS68" s="969"/>
      <c r="AT68" s="969"/>
      <c r="AU68" s="969" t="s">
        <v>544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546</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544</v>
      </c>
      <c r="AQ69" s="958"/>
      <c r="AR69" s="958"/>
      <c r="AS69" s="958"/>
      <c r="AT69" s="958"/>
      <c r="AU69" s="958" t="s">
        <v>544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547</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544</v>
      </c>
      <c r="AL70" s="958"/>
      <c r="AM70" s="958"/>
      <c r="AN70" s="958"/>
      <c r="AO70" s="958"/>
      <c r="AP70" s="958" t="s">
        <v>544</v>
      </c>
      <c r="AQ70" s="958"/>
      <c r="AR70" s="958"/>
      <c r="AS70" s="958"/>
      <c r="AT70" s="958"/>
      <c r="AU70" s="958" t="s">
        <v>544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548</v>
      </c>
      <c r="C71" s="962"/>
      <c r="D71" s="962"/>
      <c r="E71" s="962"/>
      <c r="F71" s="962"/>
      <c r="G71" s="962"/>
      <c r="H71" s="962"/>
      <c r="I71" s="962"/>
      <c r="J71" s="962"/>
      <c r="K71" s="962"/>
      <c r="L71" s="962"/>
      <c r="M71" s="962"/>
      <c r="N71" s="962"/>
      <c r="O71" s="962"/>
      <c r="P71" s="963"/>
      <c r="Q71" s="964">
        <v>30</v>
      </c>
      <c r="R71" s="958"/>
      <c r="S71" s="958"/>
      <c r="T71" s="958"/>
      <c r="U71" s="958"/>
      <c r="V71" s="958">
        <v>25</v>
      </c>
      <c r="W71" s="958"/>
      <c r="X71" s="958"/>
      <c r="Y71" s="958"/>
      <c r="Z71" s="958"/>
      <c r="AA71" s="958">
        <v>4</v>
      </c>
      <c r="AB71" s="958"/>
      <c r="AC71" s="958"/>
      <c r="AD71" s="958"/>
      <c r="AE71" s="958"/>
      <c r="AF71" s="958">
        <v>4</v>
      </c>
      <c r="AG71" s="958"/>
      <c r="AH71" s="958"/>
      <c r="AI71" s="958"/>
      <c r="AJ71" s="958"/>
      <c r="AK71" s="958">
        <v>8</v>
      </c>
      <c r="AL71" s="958"/>
      <c r="AM71" s="958"/>
      <c r="AN71" s="958"/>
      <c r="AO71" s="958"/>
      <c r="AP71" s="958" t="s">
        <v>544</v>
      </c>
      <c r="AQ71" s="958"/>
      <c r="AR71" s="958"/>
      <c r="AS71" s="958"/>
      <c r="AT71" s="958"/>
      <c r="AU71" s="958" t="s">
        <v>544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549</v>
      </c>
      <c r="C72" s="962"/>
      <c r="D72" s="962"/>
      <c r="E72" s="962"/>
      <c r="F72" s="962"/>
      <c r="G72" s="962"/>
      <c r="H72" s="962"/>
      <c r="I72" s="962"/>
      <c r="J72" s="962"/>
      <c r="K72" s="962"/>
      <c r="L72" s="962"/>
      <c r="M72" s="962"/>
      <c r="N72" s="962"/>
      <c r="O72" s="962"/>
      <c r="P72" s="963"/>
      <c r="Q72" s="964">
        <v>4538</v>
      </c>
      <c r="R72" s="958"/>
      <c r="S72" s="958"/>
      <c r="T72" s="958"/>
      <c r="U72" s="958"/>
      <c r="V72" s="958">
        <v>4385</v>
      </c>
      <c r="W72" s="958"/>
      <c r="X72" s="958"/>
      <c r="Y72" s="958"/>
      <c r="Z72" s="958"/>
      <c r="AA72" s="958">
        <v>153</v>
      </c>
      <c r="AB72" s="958"/>
      <c r="AC72" s="958"/>
      <c r="AD72" s="958"/>
      <c r="AE72" s="958"/>
      <c r="AF72" s="958">
        <v>153</v>
      </c>
      <c r="AG72" s="958"/>
      <c r="AH72" s="958"/>
      <c r="AI72" s="958"/>
      <c r="AJ72" s="958"/>
      <c r="AK72" s="958">
        <v>257</v>
      </c>
      <c r="AL72" s="958"/>
      <c r="AM72" s="958"/>
      <c r="AN72" s="958"/>
      <c r="AO72" s="958"/>
      <c r="AP72" s="958">
        <v>1192</v>
      </c>
      <c r="AQ72" s="958"/>
      <c r="AR72" s="958"/>
      <c r="AS72" s="958"/>
      <c r="AT72" s="958"/>
      <c r="AU72" s="958">
        <v>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550</v>
      </c>
      <c r="C73" s="962"/>
      <c r="D73" s="962"/>
      <c r="E73" s="962"/>
      <c r="F73" s="962"/>
      <c r="G73" s="962"/>
      <c r="H73" s="962"/>
      <c r="I73" s="962"/>
      <c r="J73" s="962"/>
      <c r="K73" s="962"/>
      <c r="L73" s="962"/>
      <c r="M73" s="962"/>
      <c r="N73" s="962"/>
      <c r="O73" s="962"/>
      <c r="P73" s="963"/>
      <c r="Q73" s="964">
        <v>335</v>
      </c>
      <c r="R73" s="958"/>
      <c r="S73" s="958"/>
      <c r="T73" s="958"/>
      <c r="U73" s="958"/>
      <c r="V73" s="958">
        <v>181</v>
      </c>
      <c r="W73" s="958"/>
      <c r="X73" s="958"/>
      <c r="Y73" s="958"/>
      <c r="Z73" s="958"/>
      <c r="AA73" s="958">
        <v>154</v>
      </c>
      <c r="AB73" s="958"/>
      <c r="AC73" s="958"/>
      <c r="AD73" s="958"/>
      <c r="AE73" s="958"/>
      <c r="AF73" s="958">
        <v>154</v>
      </c>
      <c r="AG73" s="958"/>
      <c r="AH73" s="958"/>
      <c r="AI73" s="958"/>
      <c r="AJ73" s="958"/>
      <c r="AK73" s="958">
        <v>162</v>
      </c>
      <c r="AL73" s="958"/>
      <c r="AM73" s="958"/>
      <c r="AN73" s="958"/>
      <c r="AO73" s="958"/>
      <c r="AP73" s="958" t="s">
        <v>544</v>
      </c>
      <c r="AQ73" s="958"/>
      <c r="AR73" s="958"/>
      <c r="AS73" s="958"/>
      <c r="AT73" s="958"/>
      <c r="AU73" s="958" t="s">
        <v>544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551</v>
      </c>
      <c r="C74" s="962"/>
      <c r="D74" s="962"/>
      <c r="E74" s="962"/>
      <c r="F74" s="962"/>
      <c r="G74" s="962"/>
      <c r="H74" s="962"/>
      <c r="I74" s="962"/>
      <c r="J74" s="962"/>
      <c r="K74" s="962"/>
      <c r="L74" s="962"/>
      <c r="M74" s="962"/>
      <c r="N74" s="962"/>
      <c r="O74" s="962"/>
      <c r="P74" s="963"/>
      <c r="Q74" s="964">
        <v>166278</v>
      </c>
      <c r="R74" s="958"/>
      <c r="S74" s="958"/>
      <c r="T74" s="958"/>
      <c r="U74" s="958"/>
      <c r="V74" s="958">
        <v>162373</v>
      </c>
      <c r="W74" s="958"/>
      <c r="X74" s="958"/>
      <c r="Y74" s="958"/>
      <c r="Z74" s="958"/>
      <c r="AA74" s="958">
        <v>3905</v>
      </c>
      <c r="AB74" s="958"/>
      <c r="AC74" s="958"/>
      <c r="AD74" s="958"/>
      <c r="AE74" s="958"/>
      <c r="AF74" s="958">
        <v>3905</v>
      </c>
      <c r="AG74" s="958"/>
      <c r="AH74" s="958"/>
      <c r="AI74" s="958"/>
      <c r="AJ74" s="958"/>
      <c r="AK74" s="958">
        <v>1502</v>
      </c>
      <c r="AL74" s="958"/>
      <c r="AM74" s="958"/>
      <c r="AN74" s="958"/>
      <c r="AO74" s="958"/>
      <c r="AP74" s="958" t="s">
        <v>544</v>
      </c>
      <c r="AQ74" s="958"/>
      <c r="AR74" s="958"/>
      <c r="AS74" s="958"/>
      <c r="AT74" s="958"/>
      <c r="AU74" s="958" t="s">
        <v>544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4493</v>
      </c>
      <c r="AG88" s="946"/>
      <c r="AH88" s="946"/>
      <c r="AI88" s="946"/>
      <c r="AJ88" s="946"/>
      <c r="AK88" s="950"/>
      <c r="AL88" s="950"/>
      <c r="AM88" s="950"/>
      <c r="AN88" s="950"/>
      <c r="AO88" s="950"/>
      <c r="AP88" s="946">
        <f t="shared" ref="AP88" si="4">SUM(AP68:AT87)</f>
        <v>1192</v>
      </c>
      <c r="AQ88" s="946"/>
      <c r="AR88" s="946"/>
      <c r="AS88" s="946"/>
      <c r="AT88" s="946"/>
      <c r="AU88" s="946">
        <f t="shared" ref="AU88" si="5">SUM(AU68:AY87)</f>
        <v>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10</v>
      </c>
      <c r="CS102" s="940"/>
      <c r="CT102" s="940"/>
      <c r="CU102" s="940"/>
      <c r="CV102" s="941"/>
      <c r="CW102" s="939">
        <f t="shared" ref="CW102" si="6">SUM(CW7:DA88)</f>
        <v>52</v>
      </c>
      <c r="CX102" s="940"/>
      <c r="CY102" s="940"/>
      <c r="CZ102" s="940"/>
      <c r="DA102" s="941"/>
      <c r="DB102" s="939" t="s">
        <v>544</v>
      </c>
      <c r="DC102" s="940"/>
      <c r="DD102" s="940"/>
      <c r="DE102" s="940"/>
      <c r="DF102" s="941"/>
      <c r="DG102" s="939" t="s">
        <v>544</v>
      </c>
      <c r="DH102" s="940"/>
      <c r="DI102" s="940"/>
      <c r="DJ102" s="940"/>
      <c r="DK102" s="941"/>
      <c r="DL102" s="939" t="s">
        <v>544</v>
      </c>
      <c r="DM102" s="940"/>
      <c r="DN102" s="940"/>
      <c r="DO102" s="940"/>
      <c r="DP102" s="941"/>
      <c r="DQ102" s="939" t="s">
        <v>544</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526162</v>
      </c>
      <c r="AB110" s="876"/>
      <c r="AC110" s="876"/>
      <c r="AD110" s="876"/>
      <c r="AE110" s="877"/>
      <c r="AF110" s="878">
        <v>527263</v>
      </c>
      <c r="AG110" s="876"/>
      <c r="AH110" s="876"/>
      <c r="AI110" s="876"/>
      <c r="AJ110" s="877"/>
      <c r="AK110" s="878">
        <v>547199</v>
      </c>
      <c r="AL110" s="876"/>
      <c r="AM110" s="876"/>
      <c r="AN110" s="876"/>
      <c r="AO110" s="877"/>
      <c r="AP110" s="879">
        <v>22.8</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5488970</v>
      </c>
      <c r="BR110" s="829"/>
      <c r="BS110" s="829"/>
      <c r="BT110" s="829"/>
      <c r="BU110" s="829"/>
      <c r="BV110" s="829">
        <v>5445090</v>
      </c>
      <c r="BW110" s="829"/>
      <c r="BX110" s="829"/>
      <c r="BY110" s="829"/>
      <c r="BZ110" s="829"/>
      <c r="CA110" s="829">
        <v>5533258</v>
      </c>
      <c r="CB110" s="829"/>
      <c r="CC110" s="829"/>
      <c r="CD110" s="829"/>
      <c r="CE110" s="829"/>
      <c r="CF110" s="853">
        <v>230.1</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36000</v>
      </c>
      <c r="BR111" s="804"/>
      <c r="BS111" s="804"/>
      <c r="BT111" s="804"/>
      <c r="BU111" s="804"/>
      <c r="BV111" s="804">
        <v>34000</v>
      </c>
      <c r="BW111" s="804"/>
      <c r="BX111" s="804"/>
      <c r="BY111" s="804"/>
      <c r="BZ111" s="804"/>
      <c r="CA111" s="804">
        <v>32000</v>
      </c>
      <c r="CB111" s="804"/>
      <c r="CC111" s="804"/>
      <c r="CD111" s="804"/>
      <c r="CE111" s="804"/>
      <c r="CF111" s="862">
        <v>1.3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2318874</v>
      </c>
      <c r="BR112" s="804"/>
      <c r="BS112" s="804"/>
      <c r="BT112" s="804"/>
      <c r="BU112" s="804"/>
      <c r="BV112" s="804">
        <v>2181428</v>
      </c>
      <c r="BW112" s="804"/>
      <c r="BX112" s="804"/>
      <c r="BY112" s="804"/>
      <c r="BZ112" s="804"/>
      <c r="CA112" s="804">
        <v>1844067</v>
      </c>
      <c r="CB112" s="804"/>
      <c r="CC112" s="804"/>
      <c r="CD112" s="804"/>
      <c r="CE112" s="804"/>
      <c r="CF112" s="862">
        <v>76.7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264944</v>
      </c>
      <c r="AB113" s="906"/>
      <c r="AC113" s="906"/>
      <c r="AD113" s="906"/>
      <c r="AE113" s="907"/>
      <c r="AF113" s="908">
        <v>255479</v>
      </c>
      <c r="AG113" s="906"/>
      <c r="AH113" s="906"/>
      <c r="AI113" s="906"/>
      <c r="AJ113" s="907"/>
      <c r="AK113" s="908">
        <v>218293</v>
      </c>
      <c r="AL113" s="906"/>
      <c r="AM113" s="906"/>
      <c r="AN113" s="906"/>
      <c r="AO113" s="907"/>
      <c r="AP113" s="909">
        <v>9.1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v>6962</v>
      </c>
      <c r="CB113" s="804"/>
      <c r="CC113" s="804"/>
      <c r="CD113" s="804"/>
      <c r="CE113" s="804"/>
      <c r="CF113" s="862">
        <v>0.3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7269</v>
      </c>
      <c r="AB114" s="767"/>
      <c r="AC114" s="767"/>
      <c r="AD114" s="767"/>
      <c r="AE114" s="768"/>
      <c r="AF114" s="769">
        <v>7197</v>
      </c>
      <c r="AG114" s="767"/>
      <c r="AH114" s="767"/>
      <c r="AI114" s="767"/>
      <c r="AJ114" s="768"/>
      <c r="AK114" s="769">
        <v>5021</v>
      </c>
      <c r="AL114" s="767"/>
      <c r="AM114" s="767"/>
      <c r="AN114" s="767"/>
      <c r="AO114" s="768"/>
      <c r="AP114" s="811">
        <v>0.2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443286</v>
      </c>
      <c r="BR114" s="804"/>
      <c r="BS114" s="804"/>
      <c r="BT114" s="804"/>
      <c r="BU114" s="804"/>
      <c r="BV114" s="804">
        <v>428230</v>
      </c>
      <c r="BW114" s="804"/>
      <c r="BX114" s="804"/>
      <c r="BY114" s="804"/>
      <c r="BZ114" s="804"/>
      <c r="CA114" s="804">
        <v>428607</v>
      </c>
      <c r="CB114" s="804"/>
      <c r="CC114" s="804"/>
      <c r="CD114" s="804"/>
      <c r="CE114" s="804"/>
      <c r="CF114" s="862">
        <v>17.8</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2000</v>
      </c>
      <c r="AB115" s="906"/>
      <c r="AC115" s="906"/>
      <c r="AD115" s="906"/>
      <c r="AE115" s="907"/>
      <c r="AF115" s="908">
        <v>2000</v>
      </c>
      <c r="AG115" s="906"/>
      <c r="AH115" s="906"/>
      <c r="AI115" s="906"/>
      <c r="AJ115" s="907"/>
      <c r="AK115" s="908">
        <v>2000</v>
      </c>
      <c r="AL115" s="906"/>
      <c r="AM115" s="906"/>
      <c r="AN115" s="906"/>
      <c r="AO115" s="907"/>
      <c r="AP115" s="909">
        <v>0.1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92</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36000</v>
      </c>
      <c r="DH116" s="767"/>
      <c r="DI116" s="767"/>
      <c r="DJ116" s="767"/>
      <c r="DK116" s="768"/>
      <c r="DL116" s="769">
        <v>34000</v>
      </c>
      <c r="DM116" s="767"/>
      <c r="DN116" s="767"/>
      <c r="DO116" s="767"/>
      <c r="DP116" s="768"/>
      <c r="DQ116" s="769">
        <v>32000</v>
      </c>
      <c r="DR116" s="767"/>
      <c r="DS116" s="767"/>
      <c r="DT116" s="767"/>
      <c r="DU116" s="768"/>
      <c r="DV116" s="811">
        <v>1.3</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800375</v>
      </c>
      <c r="AB117" s="890"/>
      <c r="AC117" s="890"/>
      <c r="AD117" s="890"/>
      <c r="AE117" s="891"/>
      <c r="AF117" s="892">
        <v>791939</v>
      </c>
      <c r="AG117" s="890"/>
      <c r="AH117" s="890"/>
      <c r="AI117" s="890"/>
      <c r="AJ117" s="891"/>
      <c r="AK117" s="892">
        <v>772605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8287130</v>
      </c>
      <c r="BR119" s="832"/>
      <c r="BS119" s="832"/>
      <c r="BT119" s="832"/>
      <c r="BU119" s="832"/>
      <c r="BV119" s="832">
        <v>8088748</v>
      </c>
      <c r="BW119" s="832"/>
      <c r="BX119" s="832"/>
      <c r="BY119" s="832"/>
      <c r="BZ119" s="832"/>
      <c r="CA119" s="832">
        <v>7844894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3709111</v>
      </c>
      <c r="BR120" s="829"/>
      <c r="BS120" s="829"/>
      <c r="BT120" s="829"/>
      <c r="BU120" s="829"/>
      <c r="BV120" s="829">
        <v>4189312</v>
      </c>
      <c r="BW120" s="829"/>
      <c r="BX120" s="829"/>
      <c r="BY120" s="829"/>
      <c r="BZ120" s="829"/>
      <c r="CA120" s="829">
        <v>4376371</v>
      </c>
      <c r="CB120" s="829"/>
      <c r="CC120" s="829"/>
      <c r="CD120" s="829"/>
      <c r="CE120" s="829"/>
      <c r="CF120" s="853">
        <v>182</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1422024</v>
      </c>
      <c r="DR120" s="829"/>
      <c r="DS120" s="829"/>
      <c r="DT120" s="829"/>
      <c r="DU120" s="829"/>
      <c r="DV120" s="830">
        <v>59.1</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73275</v>
      </c>
      <c r="BR121" s="804"/>
      <c r="BS121" s="804"/>
      <c r="BT121" s="804"/>
      <c r="BU121" s="804"/>
      <c r="BV121" s="804">
        <v>67624</v>
      </c>
      <c r="BW121" s="804"/>
      <c r="BX121" s="804"/>
      <c r="BY121" s="804"/>
      <c r="BZ121" s="804"/>
      <c r="CA121" s="804">
        <v>51542</v>
      </c>
      <c r="CB121" s="804"/>
      <c r="CC121" s="804"/>
      <c r="CD121" s="804"/>
      <c r="CE121" s="804"/>
      <c r="CF121" s="862">
        <v>2.1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485860</v>
      </c>
      <c r="DH121" s="804"/>
      <c r="DI121" s="804"/>
      <c r="DJ121" s="804"/>
      <c r="DK121" s="804"/>
      <c r="DL121" s="804">
        <v>446275</v>
      </c>
      <c r="DM121" s="804"/>
      <c r="DN121" s="804"/>
      <c r="DO121" s="804"/>
      <c r="DP121" s="804"/>
      <c r="DQ121" s="804">
        <v>422043</v>
      </c>
      <c r="DR121" s="804"/>
      <c r="DS121" s="804"/>
      <c r="DT121" s="804"/>
      <c r="DU121" s="804"/>
      <c r="DV121" s="781">
        <v>17.5</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5918844</v>
      </c>
      <c r="BR122" s="832"/>
      <c r="BS122" s="832"/>
      <c r="BT122" s="832"/>
      <c r="BU122" s="832"/>
      <c r="BV122" s="832">
        <v>6718370</v>
      </c>
      <c r="BW122" s="832"/>
      <c r="BX122" s="832"/>
      <c r="BY122" s="832"/>
      <c r="BZ122" s="832"/>
      <c r="CA122" s="832">
        <v>5751151</v>
      </c>
      <c r="CB122" s="832"/>
      <c r="CC122" s="832"/>
      <c r="CD122" s="832"/>
      <c r="CE122" s="832"/>
      <c r="CF122" s="833">
        <v>239.1</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2000</v>
      </c>
      <c r="AB123" s="767"/>
      <c r="AC123" s="767"/>
      <c r="AD123" s="767"/>
      <c r="AE123" s="768"/>
      <c r="AF123" s="769">
        <v>2000</v>
      </c>
      <c r="AG123" s="767"/>
      <c r="AH123" s="767"/>
      <c r="AI123" s="767"/>
      <c r="AJ123" s="768"/>
      <c r="AK123" s="769">
        <v>2000</v>
      </c>
      <c r="AL123" s="767"/>
      <c r="AM123" s="767"/>
      <c r="AN123" s="767"/>
      <c r="AO123" s="768"/>
      <c r="AP123" s="811">
        <v>0.1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9701230</v>
      </c>
      <c r="BR123" s="820"/>
      <c r="BS123" s="820"/>
      <c r="BT123" s="820"/>
      <c r="BU123" s="820"/>
      <c r="BV123" s="820">
        <v>10975306</v>
      </c>
      <c r="BW123" s="820"/>
      <c r="BX123" s="820"/>
      <c r="BY123" s="820"/>
      <c r="BZ123" s="820"/>
      <c r="CA123" s="820">
        <v>10179064</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1833014</v>
      </c>
      <c r="DH124" s="751"/>
      <c r="DI124" s="751"/>
      <c r="DJ124" s="751"/>
      <c r="DK124" s="752"/>
      <c r="DL124" s="753">
        <v>1735153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4724</v>
      </c>
      <c r="AB128" s="788"/>
      <c r="AC128" s="788"/>
      <c r="AD128" s="788"/>
      <c r="AE128" s="789"/>
      <c r="AF128" s="790">
        <v>7497</v>
      </c>
      <c r="AG128" s="788"/>
      <c r="AH128" s="788"/>
      <c r="AI128" s="788"/>
      <c r="AJ128" s="789"/>
      <c r="AK128" s="790">
        <v>8113</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2880303</v>
      </c>
      <c r="AB129" s="767"/>
      <c r="AC129" s="767"/>
      <c r="AD129" s="767"/>
      <c r="AE129" s="768"/>
      <c r="AF129" s="769">
        <v>2871482</v>
      </c>
      <c r="AG129" s="767"/>
      <c r="AH129" s="767"/>
      <c r="AI129" s="767"/>
      <c r="AJ129" s="768"/>
      <c r="AK129" s="769">
        <v>2929883</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532474</v>
      </c>
      <c r="AB130" s="767"/>
      <c r="AC130" s="767"/>
      <c r="AD130" s="767"/>
      <c r="AE130" s="768"/>
      <c r="AF130" s="769">
        <v>510893</v>
      </c>
      <c r="AG130" s="767"/>
      <c r="AH130" s="767"/>
      <c r="AI130" s="767"/>
      <c r="AJ130" s="768"/>
      <c r="AK130" s="769">
        <v>524826</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10.9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2347829</v>
      </c>
      <c r="AB131" s="751"/>
      <c r="AC131" s="751"/>
      <c r="AD131" s="751"/>
      <c r="AE131" s="752"/>
      <c r="AF131" s="753">
        <v>2360589</v>
      </c>
      <c r="AG131" s="751"/>
      <c r="AH131" s="751"/>
      <c r="AI131" s="751"/>
      <c r="AJ131" s="752"/>
      <c r="AK131" s="753">
        <v>2405057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11.20937683</v>
      </c>
      <c r="AB132" s="732"/>
      <c r="AC132" s="732"/>
      <c r="AD132" s="732"/>
      <c r="AE132" s="733"/>
      <c r="AF132" s="734">
        <v>11.58816719</v>
      </c>
      <c r="AG132" s="732"/>
      <c r="AH132" s="732"/>
      <c r="AI132" s="732"/>
      <c r="AJ132" s="733"/>
      <c r="AK132" s="734">
        <v>9.9650860669999997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11.5</v>
      </c>
      <c r="AB133" s="711"/>
      <c r="AC133" s="711"/>
      <c r="AD133" s="711"/>
      <c r="AE133" s="712"/>
      <c r="AF133" s="710">
        <v>11.1</v>
      </c>
      <c r="AG133" s="711"/>
      <c r="AH133" s="711"/>
      <c r="AI133" s="711"/>
      <c r="AJ133" s="712"/>
      <c r="AK133" s="710">
        <v>10.9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WP4SAkUBKAkNwjEr4eWlQCvIiV+Y7Tp63QXqtmriGHTjE2llSXUTOCz2Rk6bZ7OuovMwloqSudNard5v1UCIw==" saltValue="6kmZKbTOctU06GYriYVE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5KPcnVmR+sDayRqH2ojJ7/9EqhV6eVkS4YRL1S754ABWockQEofLz4b2jfKWLdH3LNNdshEBqCmyCHhzrgnmg==" saltValue="akqlQoYtnvw6A7y4cAdc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jHCvkNFk7k7mKInM5k5ZlWDyCUceO9tTH3psgg76DpZbOuRbSk2D1g1i+145Fcxyin59n6LaD8+m5PeRBmkA==" saltValue="pYMWsHqJcxw3NEDXqL6M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760072</v>
      </c>
      <c r="AP9" s="262">
        <v>163036</v>
      </c>
      <c r="AQ9" s="263">
        <v>154424</v>
      </c>
      <c r="AR9" s="264">
        <v>5.6</v>
      </c>
    </row>
    <row r="10" spans="1:46" ht="13.5" customHeight="1" x14ac:dyDescent="0.15">
      <c r="A10" s="247"/>
      <c r="AK10" s="1117" t="s">
        <v>483</v>
      </c>
      <c r="AL10" s="1118"/>
      <c r="AM10" s="1118"/>
      <c r="AN10" s="1119"/>
      <c r="AO10" s="265">
        <v>70624</v>
      </c>
      <c r="AP10" s="265">
        <v>15149</v>
      </c>
      <c r="AQ10" s="266">
        <v>18194</v>
      </c>
      <c r="AR10" s="267">
        <v>-16.7</v>
      </c>
    </row>
    <row r="11" spans="1:46" ht="13.5" customHeight="1" x14ac:dyDescent="0.15">
      <c r="A11" s="247"/>
      <c r="AK11" s="1117" t="s">
        <v>484</v>
      </c>
      <c r="AL11" s="1118"/>
      <c r="AM11" s="1118"/>
      <c r="AN11" s="1119"/>
      <c r="AO11" s="265" t="s">
        <v>485</v>
      </c>
      <c r="AP11" s="265" t="s">
        <v>485</v>
      </c>
      <c r="AQ11" s="266">
        <v>1285</v>
      </c>
      <c r="AR11" s="267" t="s">
        <v>485</v>
      </c>
    </row>
    <row r="12" spans="1:46" ht="13.5" customHeight="1" x14ac:dyDescent="0.15">
      <c r="A12" s="247"/>
      <c r="AK12" s="1117" t="s">
        <v>486</v>
      </c>
      <c r="AL12" s="1118"/>
      <c r="AM12" s="1118"/>
      <c r="AN12" s="1119"/>
      <c r="AO12" s="265" t="s">
        <v>485</v>
      </c>
      <c r="AP12" s="265" t="s">
        <v>485</v>
      </c>
      <c r="AQ12" s="266" t="s">
        <v>485</v>
      </c>
      <c r="AR12" s="267" t="s">
        <v>485</v>
      </c>
    </row>
    <row r="13" spans="1:46" ht="13.5" customHeight="1" x14ac:dyDescent="0.15">
      <c r="A13" s="247"/>
      <c r="AK13" s="1117" t="s">
        <v>487</v>
      </c>
      <c r="AL13" s="1118"/>
      <c r="AM13" s="1118"/>
      <c r="AN13" s="1119"/>
      <c r="AO13" s="265">
        <v>40913</v>
      </c>
      <c r="AP13" s="265">
        <v>8776</v>
      </c>
      <c r="AQ13" s="266">
        <v>5735</v>
      </c>
      <c r="AR13" s="267">
        <v>53</v>
      </c>
    </row>
    <row r="14" spans="1:46" ht="13.5" customHeight="1" x14ac:dyDescent="0.15">
      <c r="A14" s="247"/>
      <c r="AK14" s="1117" t="s">
        <v>488</v>
      </c>
      <c r="AL14" s="1118"/>
      <c r="AM14" s="1118"/>
      <c r="AN14" s="1119"/>
      <c r="AO14" s="265">
        <v>48756</v>
      </c>
      <c r="AP14" s="265">
        <v>10458</v>
      </c>
      <c r="AQ14" s="266">
        <v>2950</v>
      </c>
      <c r="AR14" s="267">
        <v>254.5</v>
      </c>
    </row>
    <row r="15" spans="1:46" ht="13.5" customHeight="1" x14ac:dyDescent="0.15">
      <c r="A15" s="247"/>
      <c r="AK15" s="1120" t="s">
        <v>489</v>
      </c>
      <c r="AL15" s="1121"/>
      <c r="AM15" s="1121"/>
      <c r="AN15" s="1122"/>
      <c r="AO15" s="265">
        <v>-47617</v>
      </c>
      <c r="AP15" s="265">
        <v>-10214</v>
      </c>
      <c r="AQ15" s="266">
        <v>-9110</v>
      </c>
      <c r="AR15" s="267">
        <v>12.1</v>
      </c>
    </row>
    <row r="16" spans="1:46" x14ac:dyDescent="0.15">
      <c r="A16" s="247"/>
      <c r="AK16" s="1120" t="s">
        <v>177</v>
      </c>
      <c r="AL16" s="1121"/>
      <c r="AM16" s="1121"/>
      <c r="AN16" s="1122"/>
      <c r="AO16" s="265">
        <v>872748</v>
      </c>
      <c r="AP16" s="265">
        <v>187205</v>
      </c>
      <c r="AQ16" s="266">
        <v>173477</v>
      </c>
      <c r="AR16" s="267">
        <v>7.9</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15.66</v>
      </c>
      <c r="AP21" s="278">
        <v>14.28</v>
      </c>
      <c r="AQ21" s="279">
        <v>1.38</v>
      </c>
      <c r="AS21" s="280"/>
      <c r="AT21" s="276"/>
    </row>
    <row r="22" spans="1:46" s="248" customFormat="1" x14ac:dyDescent="0.15">
      <c r="A22" s="276"/>
      <c r="AK22" s="1123" t="s">
        <v>495</v>
      </c>
      <c r="AL22" s="1124"/>
      <c r="AM22" s="1124"/>
      <c r="AN22" s="1125"/>
      <c r="AO22" s="281">
        <v>100.4</v>
      </c>
      <c r="AP22" s="282">
        <v>96</v>
      </c>
      <c r="AQ22" s="283">
        <v>4.4000000000000004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547199</v>
      </c>
      <c r="AP32" s="291">
        <v>117374</v>
      </c>
      <c r="AQ32" s="292">
        <v>83140</v>
      </c>
      <c r="AR32" s="293">
        <v>41.2</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v>218293</v>
      </c>
      <c r="AP35" s="291">
        <v>46824</v>
      </c>
      <c r="AQ35" s="292">
        <v>26106</v>
      </c>
      <c r="AR35" s="293">
        <v>79.400000000000006</v>
      </c>
    </row>
    <row r="36" spans="1:46" ht="27" customHeight="1" x14ac:dyDescent="0.15">
      <c r="A36" s="247"/>
      <c r="AK36" s="1107" t="s">
        <v>503</v>
      </c>
      <c r="AL36" s="1108"/>
      <c r="AM36" s="1108"/>
      <c r="AN36" s="1109"/>
      <c r="AO36" s="291">
        <v>5021</v>
      </c>
      <c r="AP36" s="291">
        <v>1077</v>
      </c>
      <c r="AQ36" s="292">
        <v>4689</v>
      </c>
      <c r="AR36" s="293">
        <v>-77</v>
      </c>
    </row>
    <row r="37" spans="1:46" ht="13.5" customHeight="1" x14ac:dyDescent="0.15">
      <c r="A37" s="247"/>
      <c r="AK37" s="1107" t="s">
        <v>504</v>
      </c>
      <c r="AL37" s="1108"/>
      <c r="AM37" s="1108"/>
      <c r="AN37" s="1109"/>
      <c r="AO37" s="291">
        <v>2000</v>
      </c>
      <c r="AP37" s="291">
        <v>429</v>
      </c>
      <c r="AQ37" s="292">
        <v>554</v>
      </c>
      <c r="AR37" s="293">
        <v>-22.6</v>
      </c>
    </row>
    <row r="38" spans="1:46" ht="27" customHeight="1" x14ac:dyDescent="0.15">
      <c r="A38" s="247"/>
      <c r="AK38" s="1110" t="s">
        <v>505</v>
      </c>
      <c r="AL38" s="1111"/>
      <c r="AM38" s="1111"/>
      <c r="AN38" s="1112"/>
      <c r="AO38" s="294">
        <v>92</v>
      </c>
      <c r="AP38" s="294">
        <v>20</v>
      </c>
      <c r="AQ38" s="295">
        <v>7</v>
      </c>
      <c r="AR38" s="283">
        <v>185.7</v>
      </c>
      <c r="AS38" s="290"/>
    </row>
    <row r="39" spans="1:46" x14ac:dyDescent="0.15">
      <c r="A39" s="247"/>
      <c r="AK39" s="1110" t="s">
        <v>506</v>
      </c>
      <c r="AL39" s="1111"/>
      <c r="AM39" s="1111"/>
      <c r="AN39" s="1112"/>
      <c r="AO39" s="291">
        <v>-8113</v>
      </c>
      <c r="AP39" s="291">
        <v>-1740</v>
      </c>
      <c r="AQ39" s="292">
        <v>-2038</v>
      </c>
      <c r="AR39" s="293">
        <v>-14.6</v>
      </c>
      <c r="AS39" s="290"/>
    </row>
    <row r="40" spans="1:46" ht="27" customHeight="1" x14ac:dyDescent="0.15">
      <c r="A40" s="247"/>
      <c r="AK40" s="1107" t="s">
        <v>507</v>
      </c>
      <c r="AL40" s="1108"/>
      <c r="AM40" s="1108"/>
      <c r="AN40" s="1109"/>
      <c r="AO40" s="291">
        <v>-524826</v>
      </c>
      <c r="AP40" s="291">
        <v>-112575</v>
      </c>
      <c r="AQ40" s="292">
        <v>-74354</v>
      </c>
      <c r="AR40" s="293">
        <v>51.4</v>
      </c>
      <c r="AS40" s="290"/>
    </row>
    <row r="41" spans="1:46" x14ac:dyDescent="0.15">
      <c r="A41" s="247"/>
      <c r="AK41" s="1113" t="s">
        <v>287</v>
      </c>
      <c r="AL41" s="1114"/>
      <c r="AM41" s="1114"/>
      <c r="AN41" s="1115"/>
      <c r="AO41" s="291">
        <v>239666</v>
      </c>
      <c r="AP41" s="291">
        <v>51408</v>
      </c>
      <c r="AQ41" s="292">
        <v>38106</v>
      </c>
      <c r="AR41" s="293">
        <v>34.9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1623535</v>
      </c>
      <c r="AN51" s="313">
        <v>316109</v>
      </c>
      <c r="AO51" s="314">
        <v>26.2</v>
      </c>
      <c r="AP51" s="315">
        <v>126525</v>
      </c>
      <c r="AQ51" s="316">
        <v>0.2</v>
      </c>
      <c r="AR51" s="317">
        <v>26</v>
      </c>
    </row>
    <row r="52" spans="1:44" x14ac:dyDescent="0.15">
      <c r="A52" s="247"/>
      <c r="AK52" s="318"/>
      <c r="AL52" s="319" t="s">
        <v>517</v>
      </c>
      <c r="AM52" s="320">
        <v>351162</v>
      </c>
      <c r="AN52" s="321">
        <v>68373</v>
      </c>
      <c r="AO52" s="322">
        <v>-50.3</v>
      </c>
      <c r="AP52" s="323">
        <v>67052</v>
      </c>
      <c r="AQ52" s="324">
        <v>18.100000000000001</v>
      </c>
      <c r="AR52" s="325">
        <v>-68.400000000000006</v>
      </c>
    </row>
    <row r="53" spans="1:44" x14ac:dyDescent="0.15">
      <c r="A53" s="247"/>
      <c r="AK53" s="303" t="s">
        <v>518</v>
      </c>
      <c r="AL53" s="304"/>
      <c r="AM53" s="312">
        <v>1040899</v>
      </c>
      <c r="AN53" s="313">
        <v>207516</v>
      </c>
      <c r="AO53" s="314">
        <v>-34.4</v>
      </c>
      <c r="AP53" s="315">
        <v>122054</v>
      </c>
      <c r="AQ53" s="316">
        <v>-3.5</v>
      </c>
      <c r="AR53" s="317">
        <v>-30.9</v>
      </c>
    </row>
    <row r="54" spans="1:44" x14ac:dyDescent="0.15">
      <c r="A54" s="247"/>
      <c r="AK54" s="318"/>
      <c r="AL54" s="319" t="s">
        <v>517</v>
      </c>
      <c r="AM54" s="320">
        <v>536842</v>
      </c>
      <c r="AN54" s="321">
        <v>107026</v>
      </c>
      <c r="AO54" s="322">
        <v>56.5</v>
      </c>
      <c r="AP54" s="323">
        <v>68298</v>
      </c>
      <c r="AQ54" s="324">
        <v>1.9</v>
      </c>
      <c r="AR54" s="325">
        <v>54.6</v>
      </c>
    </row>
    <row r="55" spans="1:44" x14ac:dyDescent="0.15">
      <c r="A55" s="247"/>
      <c r="AK55" s="303" t="s">
        <v>519</v>
      </c>
      <c r="AL55" s="304"/>
      <c r="AM55" s="312">
        <v>820911</v>
      </c>
      <c r="AN55" s="313">
        <v>167979</v>
      </c>
      <c r="AO55" s="314">
        <v>-19.100000000000001</v>
      </c>
      <c r="AP55" s="315">
        <v>111644</v>
      </c>
      <c r="AQ55" s="316">
        <v>-8.5</v>
      </c>
      <c r="AR55" s="317">
        <v>-10.6</v>
      </c>
    </row>
    <row r="56" spans="1:44" x14ac:dyDescent="0.15">
      <c r="A56" s="247"/>
      <c r="AK56" s="318"/>
      <c r="AL56" s="319" t="s">
        <v>517</v>
      </c>
      <c r="AM56" s="320">
        <v>468121</v>
      </c>
      <c r="AN56" s="321">
        <v>95789</v>
      </c>
      <c r="AO56" s="322">
        <v>-10.5</v>
      </c>
      <c r="AP56" s="323">
        <v>66606</v>
      </c>
      <c r="AQ56" s="324">
        <v>-2.5</v>
      </c>
      <c r="AR56" s="325">
        <v>-8</v>
      </c>
    </row>
    <row r="57" spans="1:44" x14ac:dyDescent="0.15">
      <c r="A57" s="247"/>
      <c r="AK57" s="303" t="s">
        <v>520</v>
      </c>
      <c r="AL57" s="304"/>
      <c r="AM57" s="312">
        <v>910301</v>
      </c>
      <c r="AN57" s="313">
        <v>190799</v>
      </c>
      <c r="AO57" s="314">
        <v>13.6</v>
      </c>
      <c r="AP57" s="315">
        <v>127917</v>
      </c>
      <c r="AQ57" s="316">
        <v>14.6</v>
      </c>
      <c r="AR57" s="317">
        <v>-1</v>
      </c>
    </row>
    <row r="58" spans="1:44" x14ac:dyDescent="0.15">
      <c r="A58" s="247"/>
      <c r="AK58" s="318"/>
      <c r="AL58" s="319" t="s">
        <v>517</v>
      </c>
      <c r="AM58" s="320">
        <v>474298</v>
      </c>
      <c r="AN58" s="321">
        <v>99413</v>
      </c>
      <c r="AO58" s="322">
        <v>3.8</v>
      </c>
      <c r="AP58" s="323">
        <v>69746</v>
      </c>
      <c r="AQ58" s="324">
        <v>4.7</v>
      </c>
      <c r="AR58" s="325">
        <v>-0.9</v>
      </c>
    </row>
    <row r="59" spans="1:44" x14ac:dyDescent="0.15">
      <c r="A59" s="247"/>
      <c r="AK59" s="303" t="s">
        <v>521</v>
      </c>
      <c r="AL59" s="304"/>
      <c r="AM59" s="312">
        <v>972493</v>
      </c>
      <c r="AN59" s="313">
        <v>208600</v>
      </c>
      <c r="AO59" s="314">
        <v>9.3000000000000007</v>
      </c>
      <c r="AP59" s="315">
        <v>135931</v>
      </c>
      <c r="AQ59" s="316">
        <v>6.3</v>
      </c>
      <c r="AR59" s="317">
        <v>3</v>
      </c>
    </row>
    <row r="60" spans="1:44" x14ac:dyDescent="0.15">
      <c r="A60" s="247"/>
      <c r="AK60" s="318"/>
      <c r="AL60" s="319" t="s">
        <v>517</v>
      </c>
      <c r="AM60" s="320">
        <v>440403</v>
      </c>
      <c r="AN60" s="321">
        <v>94467</v>
      </c>
      <c r="AO60" s="322">
        <v>-5</v>
      </c>
      <c r="AP60" s="323">
        <v>75320</v>
      </c>
      <c r="AQ60" s="324">
        <v>8</v>
      </c>
      <c r="AR60" s="325">
        <v>-13</v>
      </c>
    </row>
    <row r="61" spans="1:44" x14ac:dyDescent="0.15">
      <c r="A61" s="247"/>
      <c r="AK61" s="303" t="s">
        <v>522</v>
      </c>
      <c r="AL61" s="326"/>
      <c r="AM61" s="312">
        <v>1073628</v>
      </c>
      <c r="AN61" s="313">
        <v>218201</v>
      </c>
      <c r="AO61" s="314">
        <v>-0.9</v>
      </c>
      <c r="AP61" s="315">
        <v>124814</v>
      </c>
      <c r="AQ61" s="327">
        <v>1.8</v>
      </c>
      <c r="AR61" s="317">
        <v>-2.7</v>
      </c>
    </row>
    <row r="62" spans="1:44" x14ac:dyDescent="0.15">
      <c r="A62" s="247"/>
      <c r="AK62" s="318"/>
      <c r="AL62" s="319" t="s">
        <v>517</v>
      </c>
      <c r="AM62" s="320">
        <v>454165</v>
      </c>
      <c r="AN62" s="321">
        <v>93014</v>
      </c>
      <c r="AO62" s="322">
        <v>-1.1000000000000001</v>
      </c>
      <c r="AP62" s="323">
        <v>69404</v>
      </c>
      <c r="AQ62" s="324">
        <v>6</v>
      </c>
      <c r="AR62" s="325">
        <v>-7.1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HZ6b7brty7MmH+x4sjPcs2AiXY62O4k81gAz1gWJ/sf9JImXNrPOkIrUD0dBDtxsMOx1xMxnXW30LhGpdumg==" saltValue="jsp53CETi+WKBIroh16r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EsKWqTbRKsmSvXIrfNtUOWoFie8kgIhmp6EGzR80eK7aV/wj94P2f+LAmrEztQ52PKhsi0M98UbUJvJLK+RMwQ==" saltValue="TpsC+ie4nzyKLuUIYzB1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PC5j8UeCb1OzfLp4NxTnhCg1hAPuhrOhoV46v3Tn7Ip/NN4xEFXdDzuBdBCHPgIjyy+DpG2Q7Jj4MRHm+8c/Sw==" saltValue="UglOdKjMUiyn0i0G4wtL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18.77</v>
      </c>
      <c r="G47" s="12">
        <v>21.09</v>
      </c>
      <c r="H47" s="12">
        <v>20.79</v>
      </c>
      <c r="I47" s="12">
        <v>20.9</v>
      </c>
      <c r="J47" s="13">
        <v>24.29</v>
      </c>
    </row>
    <row r="48" spans="2:10" ht="57.75" customHeight="1" x14ac:dyDescent="0.15">
      <c r="B48" s="14"/>
      <c r="C48" s="1128" t="s">
        <v>4</v>
      </c>
      <c r="D48" s="1128"/>
      <c r="E48" s="1129"/>
      <c r="F48" s="15">
        <v>9.7799999999999994</v>
      </c>
      <c r="G48" s="16">
        <v>8.59</v>
      </c>
      <c r="H48" s="16">
        <v>8.48</v>
      </c>
      <c r="I48" s="16">
        <v>6.06</v>
      </c>
      <c r="J48" s="17">
        <v>8.5500000000000007</v>
      </c>
    </row>
    <row r="49" spans="2:10" ht="57.75" customHeight="1" thickBot="1" x14ac:dyDescent="0.2">
      <c r="B49" s="18"/>
      <c r="C49" s="1130" t="s">
        <v>5</v>
      </c>
      <c r="D49" s="1130"/>
      <c r="E49" s="1131"/>
      <c r="F49" s="19">
        <v>3.34</v>
      </c>
      <c r="G49" s="20">
        <v>3.19</v>
      </c>
      <c r="H49" s="20" t="s">
        <v>529</v>
      </c>
      <c r="I49" s="20" t="s">
        <v>530</v>
      </c>
      <c r="J49" s="21">
        <v>6.42</v>
      </c>
    </row>
    <row r="50" spans="2:10" x14ac:dyDescent="0.15"/>
  </sheetData>
  <sheetProtection algorithmName="SHA-512" hashValue="vOA3XN/8bTby1i/YmC0KxsihyGyBPhgm8X/7dzCizFlKJe8tdy8hS0LmxuUMpv+b8XWqBBDILvJ0PyxbFKUhGw==" saltValue="gVWDxP86Je3MgP2jVopK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2026-03-13T05:05:57Z</cp:lastPrinted>
  <dcterms:created xsi:type="dcterms:W3CDTF">2026-02-26T09:26:14Z</dcterms:created>
  <dcterms:modified xsi:type="dcterms:W3CDTF">2026-03-17T04:22:59Z</dcterms:modified>
  <cp:category/>
</cp:coreProperties>
</file>