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6_公表・総務省報告\タイトル変更\"/>
    </mc:Choice>
  </mc:AlternateContent>
  <xr:revisionPtr revIDLastSave="0" documentId="13_ncr:1_{43B723C1-9B78-4C7B-9FC1-4811B621138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0" i="12" l="1"/>
  <c r="AA72" i="12"/>
  <c r="AA74" i="12"/>
  <c r="AA69" i="12"/>
  <c r="AA68" i="12"/>
  <c r="AA30" i="12" l="1"/>
  <c r="AA31" i="12"/>
  <c r="AA33" i="12"/>
  <c r="AA34" i="12"/>
  <c r="AA35" i="12"/>
  <c r="AA29" i="12"/>
  <c r="AA7" i="12" l="1"/>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AM37" i="10" s="1"/>
  <c r="BE34" i="10"/>
  <c r="BW34" i="10" l="1"/>
  <c r="BW35" i="10" s="1"/>
  <c r="BW36" i="10" s="1"/>
  <c r="BW37" i="10" s="1"/>
  <c r="BW38" i="10" s="1"/>
  <c r="BW39" i="10" s="1"/>
  <c r="BW40" i="10" s="1"/>
  <c r="CO34" i="10" l="1"/>
</calcChain>
</file>

<file path=xl/sharedStrings.xml><?xml version="1.0" encoding="utf-8"?>
<sst xmlns="http://schemas.openxmlformats.org/spreadsheetml/2006/main" count="1123" uniqueCount="568">
  <si>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</si>
  <si>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</si>
  <si>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</si>
  <si>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</si>
  <si>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</si>
  <si>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</si>
  <si>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</si>
  <si>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</si>
  <si>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</si>
  <si>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</si>
  <si>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</si>
  <si>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</si>
  <si>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</si>
  <si>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</si>
  <si>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</si>
  <si>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</si>
  <si>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</si>
  <si>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</si>
  <si>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</si>
  <si>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</si>
  <si>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</si>
  <si>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</si>
  <si>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</si>
  <si>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</si>
  <si>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</si>
  <si>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</si>
  <si>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</si>
  <si>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</si>
  <si>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</si>
  <si>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</si>
  <si>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</si>
  <si>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</si>
  <si>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</si>
  <si>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</si>
  <si>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</si>
  <si>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</si>
  <si>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</si>
  <si>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</si>
  <si>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</si>
  <si>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</si>
  <si>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</si>
  <si>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</si>
  <si>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</si>
  <si>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</si>
  <si>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</si>
  <si>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</si>
  <si>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</si>
  <si>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</si>
  <si>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</si>
  <si>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</si>
  <si>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</si>
  <si>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</si>
  <si>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</si>
  <si>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</si>
  <si>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</si>
  <si>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</si>
  <si>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</si>
  <si>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</si>
  <si>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</si>
  <si>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</si>
  <si>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</si>
  <si>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</si>
  <si>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</si>
  <si>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</si>
  <si>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</si>
  <si>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</si>
  <si>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</si>
  <si>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</si>
  <si>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</si>
  <si>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</si>
  <si>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</si>
  <si>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</si>
  <si>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</si>
  <si>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</si>
  <si>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</si>
  <si>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</si>
  <si>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</si>
  <si>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</si>
  <si>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</si>
  <si>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</si>
  <si>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</si>
  <si>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</si>
  <si>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</si>
  <si>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</si>
  <si>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</si>
  <si>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</si>
  <si>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</si>
  <si>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</si>
  <si>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</si>
  <si>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</si>
  <si>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</si>
  <si>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</si>
  <si>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</si>
  <si>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</si>
  <si>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最上町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</si>
  <si>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</si>
  <si>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</si>
  <si>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</si>
  <si>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</si>
  <si>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</si>
  <si>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</si>
  <si>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</si>
  <si>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</si>
  <si>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</si>
  <si>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</si>
  <si>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</si>
  <si>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</si>
  <si>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</si>
  <si>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</si>
  <si>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</si>
  <si>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</si>
  <si>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</si>
  <si>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</si>
  <si>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</si>
  <si>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</si>
  <si>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</si>
  <si>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</si>
  <si>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</si>
  <si>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</si>
  <si>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</si>
  <si>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</si>
  <si>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</si>
  <si>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</si>
  <si>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</si>
  <si>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</si>
  <si>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</si>
  <si>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</si>
  <si>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</si>
  <si>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</si>
  <si>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</si>
  <si>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</si>
  <si>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</si>
  <si>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</si>
  <si>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</si>
  <si>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</si>
  <si>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</si>
  <si>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</si>
  <si>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</si>
  <si>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</si>
  <si>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</si>
  <si>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</si>
  <si>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</si>
  <si>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</si>
  <si>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</si>
  <si>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</si>
  <si>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</si>
  <si>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</si>
  <si>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</si>
  <si>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</si>
  <si>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</si>
  <si>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</si>
  <si>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</si>
  <si>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</si>
  <si>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</si>
  <si>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</si>
  <si>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</si>
  <si>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</si>
  <si>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</si>
  <si>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</si>
  <si>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</si>
  <si>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</si>
  <si>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</si>
  <si>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</si>
  <si>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</si>
  <si>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</si>
  <si>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</si>
  <si>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</si>
  <si>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</si>
  <si>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</si>
  <si>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</si>
  <si>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</si>
  <si>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</si>
  <si>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</si>
  <si>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</si>
  <si>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</si>
  <si>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</si>
  <si>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</si>
  <si>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</si>
  <si>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</si>
  <si>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</si>
  <si>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</si>
  <si>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</si>
  <si>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</si>
  <si>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</si>
  <si>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</si>
  <si>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</si>
  <si>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</si>
  <si>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</si>
  <si>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</si>
  <si>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</si>
  <si>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</si>
  <si>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</si>
  <si>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</si>
  <si>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</si>
  <si>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</si>
  <si>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</si>
  <si>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</si>
  <si>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</si>
  <si>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</si>
  <si>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</si>
  <si>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</si>
  <si>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</si>
  <si>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</si>
  <si>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</si>
  <si>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山形県最上町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</si>
  <si>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</si>
  <si>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</si>
  <si>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</si>
  <si>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</si>
  <si>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</si>
  <si>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</si>
  <si>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</si>
  <si>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</si>
  <si>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</si>
  <si>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</si>
  <si>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</si>
  <si>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</si>
  <si>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</si>
  <si>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</si>
  <si>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</si>
  <si>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</si>
  <si>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</si>
  <si>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</si>
  <si>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</si>
  <si>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</si>
  <si>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</si>
  <si>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</si>
  <si>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</si>
  <si>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</si>
  <si>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</si>
  <si>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</si>
  <si>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</si>
  <si>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</si>
  <si>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</si>
  <si>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</si>
  <si>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</si>
  <si>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</si>
  <si>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</si>
  <si>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</si>
  <si>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</si>
  <si>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</si>
  <si>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</si>
  <si>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</si>
  <si>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</si>
  <si>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</si>
  <si>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</si>
  <si>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</si>
  <si>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</si>
  <si>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</si>
  <si>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</si>
  <si>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</si>
  <si>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</si>
  <si>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</si>
  <si>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</si>
  <si>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</si>
  <si>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</si>
  <si>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</si>
  <si>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</si>
  <si>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</si>
  <si>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</si>
  <si>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</si>
  <si>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</si>
  <si>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</si>
  <si>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</si>
  <si>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</si>
  <si>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</si>
  <si>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</si>
  <si>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</si>
  <si>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</si>
  <si>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</si>
  <si>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</si>
  <si>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</si>
  <si>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</si>
  <si>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</si>
  <si>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</si>
  <si>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</si>
  <si>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</si>
  <si>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</si>
  <si>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</si>
  <si>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</si>
  <si>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</si>
  <si>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</si>
  <si>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</si>
  <si>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</si>
  <si>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</si>
  <si>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</si>
  <si>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</si>
  <si>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</si>
  <si>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</si>
  <si>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</si>
  <si>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</si>
  <si>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</si>
  <si>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</si>
  <si>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</si>
  <si>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</si>
  <si>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</si>
  <si>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</si>
  <si>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</si>
  <si>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</si>
  <si>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</si>
  <si>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</si>
  <si>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</si>
  <si>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</si>
  <si>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</si>
  <si>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</si>
  <si>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</si>
  <si>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</si>
  <si>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</si>
  <si>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</si>
  <si>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</si>
  <si>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</si>
  <si>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</si>
  <si>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</si>
  <si>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</si>
  <si>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</si>
  <si>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</si>
  <si>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</si>
  <si>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</si>
  <si>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</si>
  <si>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</si>
  <si>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</si>
  <si>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</si>
  <si>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</si>
  <si>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</si>
  <si>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</si>
  <si>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</si>
  <si>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</si>
  <si>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</si>
  <si>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</si>
  <si>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</si>
  <si>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</si>
  <si>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</si>
  <si>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</si>
  <si>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</si>
  <si>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</si>
  <si>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</si>
  <si>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</si>
  <si>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</si>
  <si>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</si>
  <si>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</si>
  <si>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</si>
  <si>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</si>
  <si>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</si>
  <si>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</si>
  <si>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</si>
  <si>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</si>
  <si>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</si>
  <si>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</si>
  <si>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</si>
  <si>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</si>
  <si>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</si>
  <si>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</si>
  <si>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</si>
  <si>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</si>
  <si>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</si>
  <si>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山形県最上町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</si>
  <si>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</si>
  <si>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</si>
  <si>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</si>
  <si>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</si>
  <si>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</si>
  <si>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</si>
  <si>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</si>
  <si>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</si>
  <si>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</si>
  <si>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</si>
  <si>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</si>
  <si>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</si>
  <si>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</si>
  <si>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</si>
  <si>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</si>
  <si>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</si>
  <si>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</si>
  <si>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</si>
  <si>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</si>
  <si>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</si>
  <si>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</si>
  <si>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</si>
  <si>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</si>
  <si>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</si>
  <si>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</si>
  <si>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</si>
  <si>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</si>
  <si>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</si>
  <si>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</si>
  <si>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</si>
  <si>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</si>
  <si>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</si>
  <si>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</si>
  <si>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</si>
  <si>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</si>
  <si>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</si>
  <si>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水道事業特別会計</t>
    <phoneticPr fontId="5"/>
  </si>
  <si>
    <t>法適用企業</t>
    <phoneticPr fontId="5"/>
  </si>
  <si>
    <t>下水道事業特別会計</t>
    <phoneticPr fontId="5"/>
  </si>
  <si>
    <t>病院事業特別会計</t>
    <phoneticPr fontId="5"/>
  </si>
  <si>
    <t>介護老人保健施設事業特別会計</t>
    <phoneticPr fontId="5"/>
  </si>
  <si>
    <t>瀬見温泉管理事業特別会計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</si>
  <si>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</si>
  <si>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</si>
  <si>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</si>
  <si>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</si>
  <si>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</si>
  <si>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</si>
  <si>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</si>
  <si>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</si>
  <si>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</si>
  <si>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</si>
  <si>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</si>
  <si>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</si>
  <si>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</si>
  <si>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</si>
  <si>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</si>
  <si>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</si>
  <si>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</si>
  <si>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</si>
  <si>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</si>
  <si>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</si>
  <si>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</si>
  <si>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</si>
  <si>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</si>
  <si>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</si>
  <si>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</si>
  <si>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</si>
  <si>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</si>
  <si>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</si>
  <si>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</si>
  <si>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</si>
  <si>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</si>
  <si>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</si>
  <si>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</si>
  <si>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</si>
  <si>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</si>
  <si>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</si>
  <si>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</si>
  <si>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</si>
  <si>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</si>
  <si>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</si>
  <si>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</si>
  <si>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</si>
  <si>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</si>
  <si>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</si>
  <si>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</si>
  <si>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</si>
  <si>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</si>
  <si>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</si>
  <si>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</si>
  <si>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</si>
  <si>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</si>
  <si>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</si>
  <si>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</si>
  <si>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</si>
  <si>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</si>
  <si>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</si>
  <si>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</si>
  <si>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</si>
  <si>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</si>
  <si>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</si>
  <si>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</si>
  <si>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</si>
  <si>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</si>
  <si>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</si>
  <si>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</si>
  <si>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</si>
  <si>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</si>
  <si>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</si>
  <si>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</si>
  <si>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</si>
  <si>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</si>
  <si>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</si>
  <si>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</si>
  <si>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</si>
  <si>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</si>
  <si>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</si>
  <si>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</si>
  <si>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</si>
  <si>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</si>
  <si>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</si>
  <si>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</si>
  <si>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</si>
  <si>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</si>
  <si>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</si>
  <si>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</si>
  <si>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</si>
  <si>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</si>
  <si>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</si>
  <si>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</si>
  <si>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</si>
  <si>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</si>
  <si>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</si>
  <si>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</si>
  <si>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</si>
  <si>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</si>
  <si>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</si>
  <si>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</si>
  <si>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</si>
  <si>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</si>
  <si>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</si>
  <si>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</si>
  <si>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</si>
  <si>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</si>
  <si>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</si>
  <si>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</si>
  <si>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</si>
  <si>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</si>
  <si>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</si>
  <si>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</si>
  <si>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</si>
  <si>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</si>
  <si>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</si>
  <si>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</si>
  <si>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</si>
  <si>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</si>
  <si>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</si>
  <si>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</si>
  <si>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</si>
  <si>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</si>
  <si>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</si>
  <si>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</si>
  <si>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</si>
  <si>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</si>
  <si>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</si>
  <si>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</si>
  <si>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</si>
  <si>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</si>
  <si>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</si>
  <si>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</si>
  <si>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</si>
  <si>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</si>
  <si>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</si>
  <si>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</si>
  <si>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</si>
  <si>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</si>
  <si>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</si>
  <si>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2.38</t>
  </si>
  <si>
    <t>▲ 0.16</t>
  </si>
  <si>
    <t>▲ 2.65</t>
  </si>
  <si>
    <t>一般会計</t>
  </si>
  <si>
    <t>病院事業特別会計</t>
  </si>
  <si>
    <t>水道事業特別会計</t>
  </si>
  <si>
    <t>介護保険事業特別会計</t>
  </si>
  <si>
    <t>下水道事業特別会計</t>
  </si>
  <si>
    <t>介護老人保健施設事業特別会計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</si>
  <si>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</si>
  <si>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</si>
  <si>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</si>
  <si>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</si>
  <si>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</si>
  <si>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</si>
  <si>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</si>
  <si>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</si>
  <si>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</si>
  <si>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最上町地域振興公社</t>
    <phoneticPr fontId="2"/>
  </si>
  <si>
    <t>-</t>
    <phoneticPr fontId="38"/>
  </si>
  <si>
    <t>山形県消防補償等組合</t>
    <rPh sb="0" eb="3">
      <t>ヤマガタケン</t>
    </rPh>
    <rPh sb="3" eb="5">
      <t>ショウボウ</t>
    </rPh>
    <rPh sb="5" eb="7">
      <t>ホショウ</t>
    </rPh>
    <rPh sb="7" eb="8">
      <t>トウ</t>
    </rPh>
    <rPh sb="8" eb="10">
      <t>クミアイ</t>
    </rPh>
    <phoneticPr fontId="5"/>
  </si>
  <si>
    <t>山形県自治会館管理組合</t>
    <rPh sb="10" eb="11">
      <t>アイ</t>
    </rPh>
    <phoneticPr fontId="5"/>
  </si>
  <si>
    <t>山形県市町村職員退職手当組合</t>
    <rPh sb="13" eb="14">
      <t>アイ</t>
    </rPh>
    <phoneticPr fontId="5"/>
  </si>
  <si>
    <t>山形県市町村交通災害共済組合</t>
    <rPh sb="13" eb="14">
      <t>アイ</t>
    </rPh>
    <phoneticPr fontId="5"/>
  </si>
  <si>
    <t>最上広域市町村圏事務組合</t>
  </si>
  <si>
    <t>山形県後期高齢者医療広域連合（普通会計分）</t>
  </si>
  <si>
    <t>山形県後期高齢者医療広域連合（事業会計分）</t>
  </si>
  <si>
    <t>-</t>
    <phoneticPr fontId="2"/>
  </si>
  <si>
    <t>ふるさともがみ応援基金</t>
    <phoneticPr fontId="5"/>
  </si>
  <si>
    <t>再生可能エネルギー供給施設整備基金</t>
    <phoneticPr fontId="38"/>
  </si>
  <si>
    <t>生活環境施設整備基金</t>
    <phoneticPr fontId="38"/>
  </si>
  <si>
    <t>農業振興基金</t>
    <phoneticPr fontId="38"/>
  </si>
  <si>
    <t>公共施設等適正管理基金</t>
    <rPh sb="0" eb="11">
      <t>コウキョウシセツトウテキセイカンリキキン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</si>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</sst>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970B-44E8-9F43-CCCE3832A1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115704</c:v>
                </c:pt>
                <c:pt idx="1">
                  <c:v>86891</c:v>
                </c:pt>
                <c:pt idx="2">
                  <c:v>110037</c:v>
                </c:pt>
                <c:pt idx="3">
                  <c:v>132439</c:v>
                </c:pt>
                <c:pt idx="4">
                  <c:v>89071</c:v>
                </c:pt>
              </c:numCache>
            </c:numRef>
          </c:val>
          <c:smooth val="0"/>
          <c:extLst>
            <c:ext xmlns:c16="http://schemas.microsoft.com/office/drawing/2014/chart" uri="{C3380CC4-5D6E-409C-BE32-E72D297353CC}">
              <c16:uniqueId val="{00000001-970B-44E8-9F43-CCCE3832A1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7.64</c:v>
                </c:pt>
                <c:pt idx="1">
                  <c:v>6.41</c:v>
                </c:pt>
                <c:pt idx="2">
                  <c:v>8.27</c:v>
                </c:pt>
                <c:pt idx="3">
                  <c:v>7.15</c:v>
                </c:pt>
                <c:pt idx="4">
                  <c:v>7.78</c:v>
                </c:pt>
              </c:numCache>
            </c:numRef>
          </c:val>
          <c:extLst>
            <c:ext xmlns:c16="http://schemas.microsoft.com/office/drawing/2014/chart" uri="{C3380CC4-5D6E-409C-BE32-E72D297353CC}">
              <c16:uniqueId val="{00000000-53CB-4594-B48E-406BA1D49D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26.34</c:v>
                </c:pt>
                <c:pt idx="1">
                  <c:v>27</c:v>
                </c:pt>
                <c:pt idx="2">
                  <c:v>23.33</c:v>
                </c:pt>
                <c:pt idx="3">
                  <c:v>24.33</c:v>
                </c:pt>
                <c:pt idx="4">
                  <c:v>21.11</c:v>
                </c:pt>
              </c:numCache>
            </c:numRef>
          </c:val>
          <c:extLst>
            <c:ext xmlns:c16="http://schemas.microsoft.com/office/drawing/2014/chart" uri="{C3380CC4-5D6E-409C-BE32-E72D297353CC}">
              <c16:uniqueId val="{00000001-53CB-4594-B48E-406BA1D49D3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3.44</c:v>
                </c:pt>
                <c:pt idx="1">
                  <c:v>1.66</c:v>
                </c:pt>
                <c:pt idx="2">
                  <c:v>-2.38</c:v>
                </c:pt>
                <c:pt idx="3">
                  <c:v>-0.16</c:v>
                </c:pt>
                <c:pt idx="4">
                  <c:v>-2.65</c:v>
                </c:pt>
              </c:numCache>
            </c:numRef>
          </c:val>
          <c:smooth val="0"/>
          <c:extLst>
            <c:ext xmlns:c16="http://schemas.microsoft.com/office/drawing/2014/chart" uri="{C3380CC4-5D6E-409C-BE32-E72D297353CC}">
              <c16:uniqueId val="{00000002-53CB-4594-B48E-406BA1D49D3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0.1</c:v>
                </c:pt>
                <c:pt idx="4">
                  <c:v>#N/A</c:v>
                </c:pt>
                <c:pt idx="5">
                  <c:v>0.06</c:v>
                </c:pt>
                <c:pt idx="6">
                  <c:v>#N/A</c:v>
                </c:pt>
                <c:pt idx="7">
                  <c:v>0.32</c:v>
                </c:pt>
                <c:pt idx="8">
                  <c:v>#N/A</c:v>
                </c:pt>
                <c:pt idx="9">
                  <c:v>0.02</c:v>
                </c:pt>
              </c:numCache>
            </c:numRef>
          </c:val>
          <c:extLst>
            <c:ext xmlns:c16="http://schemas.microsoft.com/office/drawing/2014/chart" uri="{C3380CC4-5D6E-409C-BE32-E72D297353CC}">
              <c16:uniqueId val="{00000000-76A3-4B63-A279-64EA14EEBE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A3-4B63-A279-64EA14EEBEE1}"/>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0.03</c:v>
                </c:pt>
                <c:pt idx="4">
                  <c:v>#N/A</c:v>
                </c:pt>
                <c:pt idx="5">
                  <c:v>0.01</c:v>
                </c:pt>
                <c:pt idx="6">
                  <c:v>#N/A</c:v>
                </c:pt>
                <c:pt idx="7">
                  <c:v>0.02</c:v>
                </c:pt>
                <c:pt idx="8">
                  <c:v>#N/A</c:v>
                </c:pt>
                <c:pt idx="9">
                  <c:v>0.04</c:v>
                </c:pt>
              </c:numCache>
            </c:numRef>
          </c:val>
          <c:extLst>
            <c:ext xmlns:c16="http://schemas.microsoft.com/office/drawing/2014/chart" uri="{C3380CC4-5D6E-409C-BE32-E72D297353CC}">
              <c16:uniqueId val="{00000002-76A3-4B63-A279-64EA14EEBEE1}"/>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1.95</c:v>
                </c:pt>
                <c:pt idx="2">
                  <c:v>#N/A</c:v>
                </c:pt>
                <c:pt idx="3">
                  <c:v>1.57</c:v>
                </c:pt>
                <c:pt idx="4">
                  <c:v>#N/A</c:v>
                </c:pt>
                <c:pt idx="5">
                  <c:v>0.94</c:v>
                </c:pt>
                <c:pt idx="6">
                  <c:v>#N/A</c:v>
                </c:pt>
                <c:pt idx="7">
                  <c:v>1.1000000000000001</c:v>
                </c:pt>
                <c:pt idx="8">
                  <c:v>#N/A</c:v>
                </c:pt>
                <c:pt idx="9">
                  <c:v>0.27</c:v>
                </c:pt>
              </c:numCache>
            </c:numRef>
          </c:val>
          <c:extLst>
            <c:ext xmlns:c16="http://schemas.microsoft.com/office/drawing/2014/chart" uri="{C3380CC4-5D6E-409C-BE32-E72D297353CC}">
              <c16:uniqueId val="{00000003-76A3-4B63-A279-64EA14EEBEE1}"/>
            </c:ext>
          </c:extLst>
        </c:ser>
        <c:ser>
          <c:idx val="4"/>
          <c:order val="4"/>
          <c:tx>
            <c:strRef>
              <c:f>データシート!$A$31</c:f>
              <c:strCache>
                <c:ptCount val="1"/>
                <c:pt idx="0">
                  <c:v>介護老人保健施設事業特別会計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1.5</c:v>
                </c:pt>
                <c:pt idx="2">
                  <c:v>#N/A</c:v>
                </c:pt>
                <c:pt idx="3">
                  <c:v>1.24</c:v>
                </c:pt>
                <c:pt idx="4">
                  <c:v>#N/A</c:v>
                </c:pt>
                <c:pt idx="5">
                  <c:v>1.1399999999999999</c:v>
                </c:pt>
                <c:pt idx="6">
                  <c:v>#N/A</c:v>
                </c:pt>
                <c:pt idx="7">
                  <c:v>0.85</c:v>
                </c:pt>
                <c:pt idx="8">
                  <c:v>#N/A</c:v>
                </c:pt>
                <c:pt idx="9">
                  <c:v>0.91</c:v>
                </c:pt>
              </c:numCache>
            </c:numRef>
          </c:val>
          <c:extLst>
            <c:ext xmlns:c16="http://schemas.microsoft.com/office/drawing/2014/chart" uri="{C3380CC4-5D6E-409C-BE32-E72D297353CC}">
              <c16:uniqueId val="{00000004-76A3-4B63-A279-64EA14EEBEE1}"/>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0.15</c:v>
                </c:pt>
                <c:pt idx="2">
                  <c:v>#N/A</c:v>
                </c:pt>
                <c:pt idx="3">
                  <c:v>0.19</c:v>
                </c:pt>
                <c:pt idx="4">
                  <c:v>#N/A</c:v>
                </c:pt>
                <c:pt idx="5">
                  <c:v>0.39</c:v>
                </c:pt>
                <c:pt idx="6">
                  <c:v>#N/A</c:v>
                </c:pt>
                <c:pt idx="7">
                  <c:v>0.78</c:v>
                </c:pt>
                <c:pt idx="8">
                  <c:v>#N/A</c:v>
                </c:pt>
                <c:pt idx="9">
                  <c:v>1.1100000000000001</c:v>
                </c:pt>
              </c:numCache>
            </c:numRef>
          </c:val>
          <c:extLst>
            <c:ext xmlns:c16="http://schemas.microsoft.com/office/drawing/2014/chart" uri="{C3380CC4-5D6E-409C-BE32-E72D297353CC}">
              <c16:uniqueId val="{00000005-76A3-4B63-A279-64EA14EEBEE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2.12</c:v>
                </c:pt>
                <c:pt idx="2">
                  <c:v>#N/A</c:v>
                </c:pt>
                <c:pt idx="3">
                  <c:v>1.52</c:v>
                </c:pt>
                <c:pt idx="4">
                  <c:v>#N/A</c:v>
                </c:pt>
                <c:pt idx="5">
                  <c:v>1.85</c:v>
                </c:pt>
                <c:pt idx="6">
                  <c:v>#N/A</c:v>
                </c:pt>
                <c:pt idx="7">
                  <c:v>1.81</c:v>
                </c:pt>
                <c:pt idx="8">
                  <c:v>#N/A</c:v>
                </c:pt>
                <c:pt idx="9">
                  <c:v>2.5299999999999998</c:v>
                </c:pt>
              </c:numCache>
            </c:numRef>
          </c:val>
          <c:extLst>
            <c:ext xmlns:c16="http://schemas.microsoft.com/office/drawing/2014/chart" uri="{C3380CC4-5D6E-409C-BE32-E72D297353CC}">
              <c16:uniqueId val="{00000006-76A3-4B63-A279-64EA14EEBEE1}"/>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6.97</c:v>
                </c:pt>
                <c:pt idx="2">
                  <c:v>#N/A</c:v>
                </c:pt>
                <c:pt idx="3">
                  <c:v>5.96</c:v>
                </c:pt>
                <c:pt idx="4">
                  <c:v>#N/A</c:v>
                </c:pt>
                <c:pt idx="5">
                  <c:v>5.34</c:v>
                </c:pt>
                <c:pt idx="6">
                  <c:v>#N/A</c:v>
                </c:pt>
                <c:pt idx="7">
                  <c:v>4.29</c:v>
                </c:pt>
                <c:pt idx="8">
                  <c:v>#N/A</c:v>
                </c:pt>
                <c:pt idx="9">
                  <c:v>3.45</c:v>
                </c:pt>
              </c:numCache>
            </c:numRef>
          </c:val>
          <c:extLst>
            <c:ext xmlns:c16="http://schemas.microsoft.com/office/drawing/2014/chart" uri="{C3380CC4-5D6E-409C-BE32-E72D297353CC}">
              <c16:uniqueId val="{00000007-76A3-4B63-A279-64EA14EEBEE1}"/>
            </c:ext>
          </c:extLst>
        </c:ser>
        <c:ser>
          <c:idx val="8"/>
          <c:order val="8"/>
          <c:tx>
            <c:strRef>
              <c:f>データシート!$A$35</c:f>
              <c:strCache>
                <c:ptCount val="1"/>
                <c:pt idx="0">
                  <c:v>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2.66</c:v>
                </c:pt>
                <c:pt idx="2">
                  <c:v>#N/A</c:v>
                </c:pt>
                <c:pt idx="3">
                  <c:v>1.18</c:v>
                </c:pt>
                <c:pt idx="4">
                  <c:v>#N/A</c:v>
                </c:pt>
                <c:pt idx="5">
                  <c:v>2.34</c:v>
                </c:pt>
                <c:pt idx="6">
                  <c:v>#N/A</c:v>
                </c:pt>
                <c:pt idx="7">
                  <c:v>2.88</c:v>
                </c:pt>
                <c:pt idx="8">
                  <c:v>#N/A</c:v>
                </c:pt>
                <c:pt idx="9">
                  <c:v>3.66</c:v>
                </c:pt>
              </c:numCache>
            </c:numRef>
          </c:val>
          <c:extLst>
            <c:ext xmlns:c16="http://schemas.microsoft.com/office/drawing/2014/chart" uri="{C3380CC4-5D6E-409C-BE32-E72D297353CC}">
              <c16:uniqueId val="{00000008-76A3-4B63-A279-64EA14EEBEE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7.64</c:v>
                </c:pt>
                <c:pt idx="2">
                  <c:v>#N/A</c:v>
                </c:pt>
                <c:pt idx="3">
                  <c:v>6.41</c:v>
                </c:pt>
                <c:pt idx="4">
                  <c:v>#N/A</c:v>
                </c:pt>
                <c:pt idx="5">
                  <c:v>8.27</c:v>
                </c:pt>
                <c:pt idx="6">
                  <c:v>#N/A</c:v>
                </c:pt>
                <c:pt idx="7">
                  <c:v>7.14</c:v>
                </c:pt>
                <c:pt idx="8">
                  <c:v>#N/A</c:v>
                </c:pt>
                <c:pt idx="9">
                  <c:v>7.78</c:v>
                </c:pt>
              </c:numCache>
            </c:numRef>
          </c:val>
          <c:extLst>
            <c:ext xmlns:c16="http://schemas.microsoft.com/office/drawing/2014/chart" uri="{C3380CC4-5D6E-409C-BE32-E72D297353CC}">
              <c16:uniqueId val="{00000009-76A3-4B63-A279-64EA14EEBE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670</c:v>
                </c:pt>
                <c:pt idx="5">
                  <c:v>693</c:v>
                </c:pt>
                <c:pt idx="8">
                  <c:v>694</c:v>
                </c:pt>
                <c:pt idx="11">
                  <c:v>701</c:v>
                </c:pt>
                <c:pt idx="14">
                  <c:v>620</c:v>
                </c:pt>
              </c:numCache>
            </c:numRef>
          </c:val>
          <c:extLst>
            <c:ext xmlns:c16="http://schemas.microsoft.com/office/drawing/2014/chart" uri="{C3380CC4-5D6E-409C-BE32-E72D297353CC}">
              <c16:uniqueId val="{00000000-591F-4C6C-A0E1-17DA7C35F1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1F-4C6C-A0E1-17DA7C35F1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91F-4C6C-A0E1-17DA7C35F1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9</c:v>
                </c:pt>
                <c:pt idx="6">
                  <c:v>12</c:v>
                </c:pt>
                <c:pt idx="9">
                  <c:v>12</c:v>
                </c:pt>
                <c:pt idx="12">
                  <c:v>8</c:v>
                </c:pt>
              </c:numCache>
            </c:numRef>
          </c:val>
          <c:extLst>
            <c:ext xmlns:c16="http://schemas.microsoft.com/office/drawing/2014/chart" uri="{C3380CC4-5D6E-409C-BE32-E72D297353CC}">
              <c16:uniqueId val="{00000003-591F-4C6C-A0E1-17DA7C35F1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296</c:v>
                </c:pt>
                <c:pt idx="3">
                  <c:v>296</c:v>
                </c:pt>
                <c:pt idx="6">
                  <c:v>341</c:v>
                </c:pt>
                <c:pt idx="9">
                  <c:v>333</c:v>
                </c:pt>
                <c:pt idx="12">
                  <c:v>234</c:v>
                </c:pt>
              </c:numCache>
            </c:numRef>
          </c:val>
          <c:extLst>
            <c:ext xmlns:c16="http://schemas.microsoft.com/office/drawing/2014/chart" uri="{C3380CC4-5D6E-409C-BE32-E72D297353CC}">
              <c16:uniqueId val="{00000004-591F-4C6C-A0E1-17DA7C35F1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1F-4C6C-A0E1-17DA7C35F1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1F-4C6C-A0E1-17DA7C35F1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640</c:v>
                </c:pt>
                <c:pt idx="3">
                  <c:v>689</c:v>
                </c:pt>
                <c:pt idx="6">
                  <c:v>753</c:v>
                </c:pt>
                <c:pt idx="9">
                  <c:v>755</c:v>
                </c:pt>
                <c:pt idx="12">
                  <c:v>729</c:v>
                </c:pt>
              </c:numCache>
            </c:numRef>
          </c:val>
          <c:extLst>
            <c:ext xmlns:c16="http://schemas.microsoft.com/office/drawing/2014/chart" uri="{C3380CC4-5D6E-409C-BE32-E72D297353CC}">
              <c16:uniqueId val="{00000007-591F-4C6C-A0E1-17DA7C35F1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276</c:v>
                </c:pt>
                <c:pt idx="2">
                  <c:v>#N/A</c:v>
                </c:pt>
                <c:pt idx="3">
                  <c:v>#N/A</c:v>
                </c:pt>
                <c:pt idx="4">
                  <c:v>301</c:v>
                </c:pt>
                <c:pt idx="5">
                  <c:v>#N/A</c:v>
                </c:pt>
                <c:pt idx="6">
                  <c:v>#N/A</c:v>
                </c:pt>
                <c:pt idx="7">
                  <c:v>412</c:v>
                </c:pt>
                <c:pt idx="8">
                  <c:v>#N/A</c:v>
                </c:pt>
                <c:pt idx="9">
                  <c:v>#N/A</c:v>
                </c:pt>
                <c:pt idx="10">
                  <c:v>399</c:v>
                </c:pt>
                <c:pt idx="11">
                  <c:v>#N/A</c:v>
                </c:pt>
                <c:pt idx="12">
                  <c:v>#N/A</c:v>
                </c:pt>
                <c:pt idx="13">
                  <c:v>351</c:v>
                </c:pt>
                <c:pt idx="14">
                  <c:v>#N/A</c:v>
                </c:pt>
              </c:numCache>
            </c:numRef>
          </c:val>
          <c:smooth val="0"/>
          <c:extLst>
            <c:ext xmlns:c16="http://schemas.microsoft.com/office/drawing/2014/chart" uri="{C3380CC4-5D6E-409C-BE32-E72D297353CC}">
              <c16:uniqueId val="{00000008-591F-4C6C-A0E1-17DA7C35F1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6257</c:v>
                </c:pt>
                <c:pt idx="5">
                  <c:v>5905</c:v>
                </c:pt>
                <c:pt idx="8">
                  <c:v>5767</c:v>
                </c:pt>
                <c:pt idx="11">
                  <c:v>5411</c:v>
                </c:pt>
                <c:pt idx="14">
                  <c:v>5014</c:v>
                </c:pt>
              </c:numCache>
            </c:numRef>
          </c:val>
          <c:extLst>
            <c:ext xmlns:c16="http://schemas.microsoft.com/office/drawing/2014/chart" uri="{C3380CC4-5D6E-409C-BE32-E72D297353CC}">
              <c16:uniqueId val="{00000000-3720-4C71-A07D-5C8075EC67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231</c:v>
                </c:pt>
                <c:pt idx="5">
                  <c:v>213</c:v>
                </c:pt>
                <c:pt idx="8">
                  <c:v>196</c:v>
                </c:pt>
                <c:pt idx="11">
                  <c:v>184</c:v>
                </c:pt>
                <c:pt idx="14">
                  <c:v>171</c:v>
                </c:pt>
              </c:numCache>
            </c:numRef>
          </c:val>
          <c:extLst>
            <c:ext xmlns:c16="http://schemas.microsoft.com/office/drawing/2014/chart" uri="{C3380CC4-5D6E-409C-BE32-E72D297353CC}">
              <c16:uniqueId val="{00000001-3720-4C71-A07D-5C8075EC67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1777</c:v>
                </c:pt>
                <c:pt idx="5">
                  <c:v>2136</c:v>
                </c:pt>
                <c:pt idx="8">
                  <c:v>1935</c:v>
                </c:pt>
                <c:pt idx="11">
                  <c:v>1814</c:v>
                </c:pt>
                <c:pt idx="14">
                  <c:v>1795</c:v>
                </c:pt>
              </c:numCache>
            </c:numRef>
          </c:val>
          <c:extLst>
            <c:ext xmlns:c16="http://schemas.microsoft.com/office/drawing/2014/chart" uri="{C3380CC4-5D6E-409C-BE32-E72D297353CC}">
              <c16:uniqueId val="{00000002-3720-4C71-A07D-5C8075EC67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20-4C71-A07D-5C8075EC67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20-4C71-A07D-5C8075EC67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20-4C71-A07D-5C8075EC67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616</c:v>
                </c:pt>
                <c:pt idx="3">
                  <c:v>562</c:v>
                </c:pt>
                <c:pt idx="6">
                  <c:v>556</c:v>
                </c:pt>
                <c:pt idx="9">
                  <c:v>544</c:v>
                </c:pt>
                <c:pt idx="12">
                  <c:v>554</c:v>
                </c:pt>
              </c:numCache>
            </c:numRef>
          </c:val>
          <c:extLst>
            <c:ext xmlns:c16="http://schemas.microsoft.com/office/drawing/2014/chart" uri="{C3380CC4-5D6E-409C-BE32-E72D297353CC}">
              <c16:uniqueId val="{00000006-3720-4C71-A07D-5C8075EC67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c:v>
                </c:pt>
                <c:pt idx="3">
                  <c:v>11</c:v>
                </c:pt>
                <c:pt idx="6">
                  <c:v>0</c:v>
                </c:pt>
                <c:pt idx="9">
                  <c:v>0</c:v>
                </c:pt>
                <c:pt idx="12">
                  <c:v>12</c:v>
                </c:pt>
              </c:numCache>
            </c:numRef>
          </c:val>
          <c:extLst>
            <c:ext xmlns:c16="http://schemas.microsoft.com/office/drawing/2014/chart" uri="{C3380CC4-5D6E-409C-BE32-E72D297353CC}">
              <c16:uniqueId val="{00000007-3720-4C71-A07D-5C8075EC67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2458</c:v>
                </c:pt>
                <c:pt idx="3">
                  <c:v>2401</c:v>
                </c:pt>
                <c:pt idx="6">
                  <c:v>2307</c:v>
                </c:pt>
                <c:pt idx="9">
                  <c:v>2148</c:v>
                </c:pt>
                <c:pt idx="12">
                  <c:v>2078</c:v>
                </c:pt>
              </c:numCache>
            </c:numRef>
          </c:val>
          <c:extLst>
            <c:ext xmlns:c16="http://schemas.microsoft.com/office/drawing/2014/chart" uri="{C3380CC4-5D6E-409C-BE32-E72D297353CC}">
              <c16:uniqueId val="{00000008-3720-4C71-A07D-5C8075EC67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20-4C71-A07D-5C8075EC67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6603</c:v>
                </c:pt>
                <c:pt idx="3">
                  <c:v>6366</c:v>
                </c:pt>
                <c:pt idx="6">
                  <c:v>5991</c:v>
                </c:pt>
                <c:pt idx="9">
                  <c:v>5638</c:v>
                </c:pt>
                <c:pt idx="12">
                  <c:v>5215</c:v>
                </c:pt>
              </c:numCache>
            </c:numRef>
          </c:val>
          <c:extLst>
            <c:ext xmlns:c16="http://schemas.microsoft.com/office/drawing/2014/chart" uri="{C3380CC4-5D6E-409C-BE32-E72D297353CC}">
              <c16:uniqueId val="{0000000A-3720-4C71-A07D-5C8075EC67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1424</c:v>
                </c:pt>
                <c:pt idx="2">
                  <c:v>#N/A</c:v>
                </c:pt>
                <c:pt idx="3">
                  <c:v>#N/A</c:v>
                </c:pt>
                <c:pt idx="4">
                  <c:v>1086</c:v>
                </c:pt>
                <c:pt idx="5">
                  <c:v>#N/A</c:v>
                </c:pt>
                <c:pt idx="6">
                  <c:v>#N/A</c:v>
                </c:pt>
                <c:pt idx="7">
                  <c:v>956</c:v>
                </c:pt>
                <c:pt idx="8">
                  <c:v>#N/A</c:v>
                </c:pt>
                <c:pt idx="9">
                  <c:v>#N/A</c:v>
                </c:pt>
                <c:pt idx="10">
                  <c:v>921</c:v>
                </c:pt>
                <c:pt idx="11">
                  <c:v>#N/A</c:v>
                </c:pt>
                <c:pt idx="12">
                  <c:v>#N/A</c:v>
                </c:pt>
                <c:pt idx="13">
                  <c:v>878</c:v>
                </c:pt>
                <c:pt idx="14">
                  <c:v>#N/A</c:v>
                </c:pt>
              </c:numCache>
            </c:numRef>
          </c:val>
          <c:smooth val="0"/>
          <c:extLst>
            <c:ext xmlns:c16="http://schemas.microsoft.com/office/drawing/2014/chart" uri="{C3380CC4-5D6E-409C-BE32-E72D297353CC}">
              <c16:uniqueId val="{0000000B-3720-4C71-A07D-5C8075EC67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960</c:v>
                </c:pt>
                <c:pt idx="1">
                  <c:v>1000</c:v>
                </c:pt>
                <c:pt idx="2">
                  <c:v>866</c:v>
                </c:pt>
              </c:numCache>
            </c:numRef>
          </c:val>
          <c:extLst>
            <c:ext xmlns:c16="http://schemas.microsoft.com/office/drawing/2014/chart" uri="{C3380CC4-5D6E-409C-BE32-E72D297353CC}">
              <c16:uniqueId val="{00000000-B46B-401F-8E32-520F3419B9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225</c:v>
                </c:pt>
                <c:pt idx="1">
                  <c:v>200</c:v>
                </c:pt>
                <c:pt idx="2">
                  <c:v>203</c:v>
                </c:pt>
              </c:numCache>
            </c:numRef>
          </c:val>
          <c:extLst>
            <c:ext xmlns:c16="http://schemas.microsoft.com/office/drawing/2014/chart" uri="{C3380CC4-5D6E-409C-BE32-E72D297353CC}">
              <c16:uniqueId val="{00000001-B46B-401F-8E32-520F3419B9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388</c:v>
                </c:pt>
                <c:pt idx="1">
                  <c:v>249</c:v>
                </c:pt>
                <c:pt idx="2">
                  <c:v>336</c:v>
                </c:pt>
              </c:numCache>
            </c:numRef>
          </c:val>
          <c:extLst>
            <c:ext xmlns:c16="http://schemas.microsoft.com/office/drawing/2014/chart" uri="{C3380CC4-5D6E-409C-BE32-E72D297353CC}">
              <c16:uniqueId val="{00000002-B46B-401F-8E32-520F3419B9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山形県最上町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元利償還金について令和５年度がピークであり、波はあるが減少傾向になる見込み。</a:t>
          </a:r>
        </a:p>
        <a:p>
          <a:r>
            <a:rPr kumimoji="1" lang="ja-JP" altLang="en-US" sz="1400">
              <a:latin typeface="ＭＳ ゴシック" pitchFamily="49" charset="-128"/>
              <a:ea typeface="ＭＳ ゴシック" pitchFamily="49" charset="-128"/>
            </a:rPr>
            <a:t>　公営企業債については、平成５年に発行した病院建設事業債の償還が完了したことにより元利償還金への繰出金が減少している。</a:t>
          </a:r>
        </a:p>
        <a:p>
          <a:r>
            <a:rPr kumimoji="1" lang="ja-JP" altLang="en-US" sz="1400">
              <a:latin typeface="ＭＳ ゴシック" pitchFamily="49" charset="-128"/>
              <a:ea typeface="ＭＳ ゴシック" pitchFamily="49" charset="-128"/>
            </a:rPr>
            <a:t>　令和３～５年度の大規模事業として道の駅整備のため総額で</a:t>
          </a:r>
          <a:r>
            <a:rPr kumimoji="1" lang="en-US" altLang="ja-JP" sz="1400">
              <a:latin typeface="ＭＳ ゴシック" pitchFamily="49" charset="-128"/>
              <a:ea typeface="ＭＳ ゴシック" pitchFamily="49" charset="-128"/>
            </a:rPr>
            <a:t>146.1</a:t>
          </a:r>
          <a:r>
            <a:rPr kumimoji="1" lang="ja-JP" altLang="en-US" sz="1400">
              <a:latin typeface="ＭＳ ゴシック" pitchFamily="49" charset="-128"/>
              <a:ea typeface="ＭＳ ゴシック" pitchFamily="49" charset="-128"/>
            </a:rPr>
            <a:t>百万円の地方債を発行しており、今後の実質公債費比率に影響を及ぼすと予想される。</a:t>
          </a:r>
        </a:p>
        <a:p>
          <a:r>
            <a:rPr kumimoji="1" lang="ja-JP" altLang="en-US" sz="1400">
              <a:latin typeface="ＭＳ ゴシック" pitchFamily="49" charset="-128"/>
              <a:ea typeface="ＭＳ ゴシック" pitchFamily="49" charset="-128"/>
            </a:rPr>
            <a:t>　既存施設の老朽化も目立つため、公共施設管理計画・個別管理計画に沿って計画的な修繕等整備を行いつつ、地方債の発行抑制にも努めていく。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山形県最上町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地方債残高について、借入額より償還額が多かったため、</a:t>
          </a:r>
          <a:r>
            <a:rPr kumimoji="1" lang="en-US" altLang="ja-JP" sz="1400">
              <a:latin typeface="ＭＳ ゴシック" pitchFamily="49" charset="-128"/>
              <a:ea typeface="ＭＳ ゴシック" pitchFamily="49" charset="-128"/>
            </a:rPr>
            <a:t>423</a:t>
          </a:r>
          <a:r>
            <a:rPr kumimoji="1" lang="ja-JP" altLang="en-US" sz="1400">
              <a:latin typeface="ＭＳ ゴシック" pitchFamily="49" charset="-128"/>
              <a:ea typeface="ＭＳ ゴシック" pitchFamily="49" charset="-128"/>
            </a:rPr>
            <a:t>百万円の減少となった。昨年度より発行額を抑制しつつ、元金の償還が増加していることもあり、現在高は減少に転じている。また、公営企業債等への繰入見込額についても、多額の地方債を発行する事業が行われていないため、減少傾向にある。</a:t>
          </a:r>
        </a:p>
        <a:p>
          <a:r>
            <a:rPr kumimoji="1" lang="ja-JP" altLang="en-US" sz="1400">
              <a:latin typeface="ＭＳ ゴシック" pitchFamily="49" charset="-128"/>
              <a:ea typeface="ＭＳ ゴシック" pitchFamily="49" charset="-128"/>
            </a:rPr>
            <a:t>　充当可能基金については、財政調整基金、ふるさともがみ応援基金の増減による影響が大きい。財政調整基金について、積立金を取崩額が上回り基金残高の減となったため、今後は特に基金に頼らない財政運営を心掛ける必要がある。ふるさともがみ応援基金においては、ふるさと納税の寄付の窓口や</a:t>
          </a:r>
          <a:r>
            <a:rPr kumimoji="1" lang="en-US" altLang="ja-JP" sz="1400">
              <a:latin typeface="ＭＳ ゴシック" pitchFamily="49" charset="-128"/>
              <a:ea typeface="ＭＳ ゴシック" pitchFamily="49" charset="-128"/>
            </a:rPr>
            <a:t>PR</a:t>
          </a:r>
          <a:r>
            <a:rPr kumimoji="1" lang="ja-JP" altLang="en-US" sz="1400">
              <a:latin typeface="ＭＳ ゴシック" pitchFamily="49" charset="-128"/>
              <a:ea typeface="ＭＳ ゴシック" pitchFamily="49" charset="-128"/>
            </a:rPr>
            <a:t>等を積極的に行い、より多くの寄付をいただけるよう努力していく。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山形県最上町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百万円減少している。主な要因として、財政調整基金の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百万円減とふるさともがみ応援基金の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百万円増が挙げられる。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ふるさともがみ応援基金について、今まで以上に最上町を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し寄付者数・寄付金額の増加につなげ、基金への積立額を増やしていく。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ふるさともがみ応援基金については、納税者の意向に沿う事業に対し活用している。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公共施設等適正管理基金については、施設の老朽化や個別施設計画を推進するため積立てて行く。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再生可能エネルギー供給施設整備基金については、バイオマスエネルギーを町の施設だけでなく、民間施設にも提供しているため、緊急の施設修繕の為の基金となる。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生活環境施設整備基金については、健康、医療、福祉施設及び下水道等インフラの整備に活用している。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農業振興基金について、活力にあふれた農業を確立し、町民生活の安定向上を図るためのものである。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ふるさともがみ応援基金について、納税額の半分程度を積立しているため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百万円の増となった。また、公共施設等適正管理のため、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百万円を積立てることができたため、全体としては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ふるさともがみ応援基金について、ふるさと納税額により増減するため、増額となるよう、努力していく。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その他の基金については、目的に合わせ随時活用をしていく。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百万円円を繰入。その後豪雨災害により繰入が増え、最終的には交付税や税収の増加等により積戻しはできたものの、年度当初を下回る年度末残高は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今後も財政の厳しい状況が続くと予想されるため、豪雨や地震をはじめとする災害への支援等突発的な支出に備え、積み増しを行うよう努める。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百万円を繰入。償還のピークが過ぎたため、年度当初ベースまで積み戻した。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公債費支出のピークは過ぎたため、財政調整基金の積立に注力し、交付税における前倒し交付分等を中心に積立ていく。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山形県最上町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7,358
7,227
330.37
8,190,442
7,796,986
319,247
4,102,942
5,215,472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基準財政収入額について、森林環境譲与税増により</a:t>
          </a:r>
          <a:r>
            <a:rPr kumimoji="1" lang="en-US" altLang="ja-JP" sz="1300">
              <a:latin typeface="ＭＳ Ｐゴシック" panose="020B0600070205080204" pitchFamily="50" charset="-128"/>
              <a:ea typeface="ＭＳ Ｐゴシック" panose="020B0600070205080204" pitchFamily="50" charset="-128"/>
            </a:rPr>
            <a:t>7,520</a:t>
          </a:r>
          <a:r>
            <a:rPr kumimoji="1" lang="ja-JP" altLang="en-US" sz="1300">
              <a:latin typeface="ＭＳ Ｐゴシック" panose="020B0600070205080204" pitchFamily="50" charset="-128"/>
              <a:ea typeface="ＭＳ Ｐゴシック" panose="020B0600070205080204" pitchFamily="50" charset="-128"/>
            </a:rPr>
            <a:t>千円の増となっている。</a:t>
          </a:r>
        </a:p>
        <a:p>
          <a:r>
            <a:rPr kumimoji="1" lang="ja-JP" altLang="en-US" sz="1300">
              <a:latin typeface="ＭＳ Ｐゴシック" panose="020B0600070205080204" pitchFamily="50" charset="-128"/>
              <a:ea typeface="ＭＳ Ｐゴシック" panose="020B0600070205080204" pitchFamily="50" charset="-128"/>
            </a:rPr>
            <a:t>　また基準財政需要額については、臨時財政対策債振替相当額の減等により</a:t>
          </a:r>
          <a:r>
            <a:rPr kumimoji="1" lang="en-US" altLang="ja-JP" sz="1300">
              <a:latin typeface="ＭＳ Ｐゴシック" panose="020B0600070205080204" pitchFamily="50" charset="-128"/>
              <a:ea typeface="ＭＳ Ｐゴシック" panose="020B0600070205080204" pitchFamily="50" charset="-128"/>
            </a:rPr>
            <a:t>2,200</a:t>
          </a:r>
          <a:r>
            <a:rPr kumimoji="1" lang="ja-JP" altLang="en-US" sz="1300">
              <a:latin typeface="ＭＳ Ｐゴシック" panose="020B0600070205080204" pitchFamily="50" charset="-128"/>
              <a:ea typeface="ＭＳ Ｐゴシック" panose="020B0600070205080204" pitchFamily="50" charset="-128"/>
            </a:rPr>
            <a:t>千円の増となっている。</a:t>
          </a:r>
        </a:p>
        <a:p>
          <a:r>
            <a:rPr kumimoji="1" lang="ja-JP" altLang="en-US" sz="1300">
              <a:latin typeface="ＭＳ Ｐゴシック" panose="020B0600070205080204" pitchFamily="50" charset="-128"/>
              <a:ea typeface="ＭＳ Ｐゴシック" panose="020B0600070205080204" pitchFamily="50" charset="-128"/>
            </a:rPr>
            <a:t>　町民税の収納率は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％にはとどかなかったが、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％に近い水準を保っているものの、人口減少等から収入額自体は下がっている。再度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％を目指し、また固定資産税等の収納に力を入れ、滞納額の圧縮、財政基盤の強化に努めていく。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ポイント改善している。要因として、ふるさと納税の増により経常経費充当一般財源の減が挙げられる。</a:t>
          </a:r>
        </a:p>
        <a:p>
          <a:r>
            <a:rPr kumimoji="1" lang="ja-JP" altLang="en-US" sz="1300">
              <a:latin typeface="ＭＳ Ｐゴシック" panose="020B0600070205080204" pitchFamily="50" charset="-128"/>
              <a:ea typeface="ＭＳ Ｐゴシック" panose="020B0600070205080204" pitchFamily="50" charset="-128"/>
            </a:rPr>
            <a:t>　流動的な歳入による改善のため、引き続き計画的な職員採用・地方債発行を行っていく。また、物件費・補助費についても、既存事業の見直しを随時行い、経常経費の削減に努める。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94721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626090"/>
          <a:ext cx="838200" cy="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94721</xdr:rowOff>
    </xdr:from>
    <xdr:to>
      <xdr:col>19</xdr:col>
      <xdr:colOff>133350</xdr:colOff>
      <xdr:row>62</xdr:row>
      <xdr:rowOff>112819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724621"/>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62</xdr:row>
      <xdr:rowOff>112819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85873"/>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127423</xdr:rowOff>
    </xdr:from>
    <xdr:to>
      <xdr:col>11</xdr:col>
      <xdr:colOff>31750</xdr:colOff>
      <xdr:row>61</xdr:row>
      <xdr:rowOff>167640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8587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88917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43921</xdr:rowOff>
    </xdr:from>
    <xdr:to>
      <xdr:col>19</xdr:col>
      <xdr:colOff>184150</xdr:colOff>
      <xdr:row>62</xdr:row>
      <xdr:rowOff>145521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130298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60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62019</xdr:rowOff>
    </xdr:from>
    <xdr:to>
      <xdr:col>15</xdr:col>
      <xdr:colOff>133350</xdr:colOff>
      <xdr:row>62</xdr:row>
      <xdr:rowOff>163619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148396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76623</xdr:rowOff>
    </xdr:from>
    <xdr:to>
      <xdr:col>11</xdr:col>
      <xdr:colOff>82550</xdr:colOff>
      <xdr:row>62</xdr:row>
      <xdr:rowOff>6773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163000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[360,237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人件費について、職員・会計年度職員ともに給与改定等によって増加している。</a:t>
          </a:r>
        </a:p>
        <a:p>
          <a:r>
            <a:rPr kumimoji="1" lang="ja-JP" altLang="en-US" sz="1200">
              <a:latin typeface="ＭＳ Ｐゴシック" panose="020B0600070205080204" pitchFamily="50" charset="-128"/>
              <a:ea typeface="ＭＳ Ｐゴシック" panose="020B0600070205080204" pitchFamily="50" charset="-128"/>
            </a:rPr>
            <a:t>　物件費については、町民体育館解体事業が終了し皆減となったものの、ふるさと納税の伸長により、経費も増額となり、物件費としては高止まりとなっている。</a:t>
          </a:r>
        </a:p>
        <a:p>
          <a:r>
            <a:rPr kumimoji="1" lang="ja-JP" altLang="en-US" sz="1200">
              <a:latin typeface="ＭＳ Ｐゴシック" panose="020B0600070205080204" pitchFamily="50" charset="-128"/>
              <a:ea typeface="ＭＳ Ｐゴシック" panose="020B0600070205080204" pitchFamily="50" charset="-128"/>
            </a:rPr>
            <a:t>　今後の経費削減手段として、赤倉スキー場、ゆけむり館への指定管理者制度導入を視野に入れている。また各公共施設の老朽化が進んでいるため、公共施設等総合管理計画・個別管理計画に従い、統廃合等、運営見直し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5921</xdr:rowOff>
    </xdr:from>
    <xdr:to>
      <xdr:col>23</xdr:col>
      <xdr:colOff>133350</xdr:colOff>
      <xdr:row>82</xdr:row>
      <xdr:rowOff>31517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64821"/>
          <a:ext cx="838200" cy="2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168687</xdr:rowOff>
    </xdr:from>
    <xdr:to>
      <xdr:col>19</xdr:col>
      <xdr:colOff>133350</xdr:colOff>
      <xdr:row>82</xdr:row>
      <xdr:rowOff>5921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56137"/>
          <a:ext cx="889000" cy="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155349</xdr:rowOff>
    </xdr:from>
    <xdr:to>
      <xdr:col>15</xdr:col>
      <xdr:colOff>82550</xdr:colOff>
      <xdr:row>81</xdr:row>
      <xdr:rowOff>168687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42799"/>
          <a:ext cx="889000" cy="1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136292</xdr:rowOff>
    </xdr:from>
    <xdr:to>
      <xdr:col>11</xdr:col>
      <xdr:colOff>31750</xdr:colOff>
      <xdr:row>81</xdr:row>
      <xdr:rowOff>155349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23742"/>
          <a:ext cx="889000" cy="1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152167</xdr:rowOff>
    </xdr:from>
    <xdr:to>
      <xdr:col>23</xdr:col>
      <xdr:colOff>184150</xdr:colOff>
      <xdr:row>82</xdr:row>
      <xdr:rowOff>82317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3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124244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11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126571</xdr:rowOff>
    </xdr:from>
    <xdr:to>
      <xdr:col>19</xdr:col>
      <xdr:colOff>184150</xdr:colOff>
      <xdr:row>82</xdr:row>
      <xdr:rowOff>56721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41498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00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117887</xdr:rowOff>
    </xdr:from>
    <xdr:to>
      <xdr:col>15</xdr:col>
      <xdr:colOff>133350</xdr:colOff>
      <xdr:row>82</xdr:row>
      <xdr:rowOff>48037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0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32814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9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104549</xdr:rowOff>
    </xdr:from>
    <xdr:to>
      <xdr:col>11</xdr:col>
      <xdr:colOff>82550</xdr:colOff>
      <xdr:row>82</xdr:row>
      <xdr:rowOff>34699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19476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7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85492</xdr:rowOff>
    </xdr:from>
    <xdr:to>
      <xdr:col>7</xdr:col>
      <xdr:colOff>31750</xdr:colOff>
      <xdr:row>82</xdr:row>
      <xdr:rowOff>15642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5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において大卒者・高卒者の両方が存在しているが、年を重ねるごとに高卒の給与水準が大卒の給与水準へ近づくため、ラスパイレス指数が高くなっている。地域の民間企業の給与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107245</xdr:rowOff>
    </xdr:from>
    <xdr:to>
      <xdr:col>81</xdr:col>
      <xdr:colOff>44450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94845"/>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16228</xdr:rowOff>
    </xdr:from>
    <xdr:to>
      <xdr:col>77</xdr:col>
      <xdr:colOff>44450</xdr:colOff>
      <xdr:row>89</xdr:row>
      <xdr:rowOff>29634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2752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16228</xdr:rowOff>
    </xdr:from>
    <xdr:to>
      <xdr:col>72</xdr:col>
      <xdr:colOff>203200</xdr:colOff>
      <xdr:row>89</xdr:row>
      <xdr:rowOff>16228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2752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107245</xdr:rowOff>
    </xdr:from>
    <xdr:to>
      <xdr:col>68</xdr:col>
      <xdr:colOff>152400</xdr:colOff>
      <xdr:row>89</xdr:row>
      <xdr:rowOff>16228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948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56445</xdr:rowOff>
    </xdr:from>
    <xdr:to>
      <xdr:col>81</xdr:col>
      <xdr:colOff>95250</xdr:colOff>
      <xdr:row>88</xdr:row>
      <xdr:rowOff>158045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123772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3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150284</xdr:rowOff>
    </xdr:from>
    <xdr:to>
      <xdr:col>77</xdr:col>
      <xdr:colOff>95250</xdr:colOff>
      <xdr:row>89</xdr:row>
      <xdr:rowOff>80434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65211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32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136878</xdr:rowOff>
    </xdr:from>
    <xdr:to>
      <xdr:col>73</xdr:col>
      <xdr:colOff>44450</xdr:colOff>
      <xdr:row>89</xdr:row>
      <xdr:rowOff>67028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51805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136878</xdr:rowOff>
    </xdr:from>
    <xdr:to>
      <xdr:col>68</xdr:col>
      <xdr:colOff>203200</xdr:colOff>
      <xdr:row>89</xdr:row>
      <xdr:rowOff>67028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51805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56445</xdr:rowOff>
    </xdr:from>
    <xdr:to>
      <xdr:col>64</xdr:col>
      <xdr:colOff>152400</xdr:colOff>
      <xdr:row>88</xdr:row>
      <xdr:rowOff>158045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142822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昨年度と比べ一般職員等の新規採用人数が増加し、また人口減少幅も大きかったため</a:t>
          </a:r>
          <a:r>
            <a:rPr kumimoji="1" lang="en-US" altLang="ja-JP" sz="1300">
              <a:latin typeface="ＭＳ Ｐゴシック" panose="020B0600070205080204" pitchFamily="50" charset="-128"/>
              <a:ea typeface="ＭＳ Ｐゴシック" panose="020B0600070205080204" pitchFamily="50" charset="-128"/>
            </a:rPr>
            <a:t>0.63</a:t>
          </a:r>
          <a:r>
            <a:rPr kumimoji="1" lang="ja-JP" altLang="en-US" sz="1300">
              <a:latin typeface="ＭＳ Ｐゴシック" panose="020B0600070205080204" pitchFamily="50" charset="-128"/>
              <a:ea typeface="ＭＳ Ｐゴシック" panose="020B0600070205080204" pitchFamily="50" charset="-128"/>
            </a:rPr>
            <a:t>ポイント悪化している。人件費削減のため定員適正化計画に基づき管理を徹底していく一方、定年延長職員、再任用職員と新規採用職員の均衡も図っていく必要がある。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10192</xdr:rowOff>
    </xdr:from>
    <xdr:to>
      <xdr:col>81</xdr:col>
      <xdr:colOff>44450</xdr:colOff>
      <xdr:row>61</xdr:row>
      <xdr:rowOff>48196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68642"/>
          <a:ext cx="838200" cy="3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4159</xdr:rowOff>
    </xdr:from>
    <xdr:to>
      <xdr:col>77</xdr:col>
      <xdr:colOff>44450</xdr:colOff>
      <xdr:row>61</xdr:row>
      <xdr:rowOff>10192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6260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158115</xdr:rowOff>
    </xdr:from>
    <xdr:to>
      <xdr:col>72</xdr:col>
      <xdr:colOff>203200</xdr:colOff>
      <xdr:row>61</xdr:row>
      <xdr:rowOff>4159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45115"/>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132175</xdr:rowOff>
    </xdr:from>
    <xdr:to>
      <xdr:col>68</xdr:col>
      <xdr:colOff>152400</xdr:colOff>
      <xdr:row>60</xdr:row>
      <xdr:rowOff>158115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19175"/>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168846</xdr:rowOff>
    </xdr:from>
    <xdr:to>
      <xdr:col>81</xdr:col>
      <xdr:colOff>95250</xdr:colOff>
      <xdr:row>61</xdr:row>
      <xdr:rowOff>98996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5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140923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2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130842</xdr:rowOff>
    </xdr:from>
    <xdr:to>
      <xdr:col>77</xdr:col>
      <xdr:colOff>95250</xdr:colOff>
      <xdr:row>61</xdr:row>
      <xdr:rowOff>60992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1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45769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04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124809</xdr:rowOff>
    </xdr:from>
    <xdr:to>
      <xdr:col>73</xdr:col>
      <xdr:colOff>44450</xdr:colOff>
      <xdr:row>61</xdr:row>
      <xdr:rowOff>54959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39736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9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107315</xdr:rowOff>
    </xdr:from>
    <xdr:to>
      <xdr:col>68</xdr:col>
      <xdr:colOff>203200</xdr:colOff>
      <xdr:row>61</xdr:row>
      <xdr:rowOff>37465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22242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81375</xdr:rowOff>
    </xdr:from>
    <xdr:to>
      <xdr:col>64</xdr:col>
      <xdr:colOff>152400</xdr:colOff>
      <xdr:row>61</xdr:row>
      <xdr:rowOff>11525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6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167752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5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令和６年度の元利償還金について、前年度と比べ</a:t>
          </a:r>
          <a:r>
            <a:rPr kumimoji="1" lang="en-US" altLang="ja-JP" sz="1300">
              <a:latin typeface="ＭＳ Ｐゴシック" panose="020B0600070205080204" pitchFamily="50" charset="-128"/>
              <a:ea typeface="ＭＳ Ｐゴシック" panose="020B0600070205080204" pitchFamily="50" charset="-128"/>
            </a:rPr>
            <a:t>26,490</a:t>
          </a:r>
          <a:r>
            <a:rPr kumimoji="1" lang="ja-JP" altLang="en-US" sz="1300">
              <a:latin typeface="ＭＳ Ｐゴシック" panose="020B0600070205080204" pitchFamily="50" charset="-128"/>
              <a:ea typeface="ＭＳ Ｐゴシック" panose="020B0600070205080204" pitchFamily="50" charset="-128"/>
            </a:rPr>
            <a:t>千円の減となっている。主な減少要因として、</a:t>
          </a:r>
          <a:r>
            <a:rPr kumimoji="1" lang="en-US" altLang="ja-JP" sz="1300">
              <a:latin typeface="ＭＳ Ｐゴシック" panose="020B0600070205080204" pitchFamily="50" charset="-128"/>
              <a:ea typeface="ＭＳ Ｐゴシック" panose="020B0600070205080204" pitchFamily="50" charset="-128"/>
            </a:rPr>
            <a:t>H15</a:t>
          </a:r>
          <a:r>
            <a:rPr kumimoji="1" lang="ja-JP" altLang="en-US" sz="1300">
              <a:latin typeface="ＭＳ Ｐゴシック" panose="020B0600070205080204" pitchFamily="50" charset="-128"/>
              <a:ea typeface="ＭＳ Ｐゴシック" panose="020B0600070205080204" pitchFamily="50" charset="-128"/>
            </a:rPr>
            <a:t>臨時財政対策債と</a:t>
          </a:r>
          <a:r>
            <a:rPr kumimoji="1" lang="en-US" altLang="ja-JP" sz="1300">
              <a:latin typeface="ＭＳ Ｐゴシック" panose="020B0600070205080204" pitchFamily="50" charset="-128"/>
              <a:ea typeface="ＭＳ Ｐゴシック" panose="020B0600070205080204" pitchFamily="50" charset="-128"/>
            </a:rPr>
            <a:t>H23</a:t>
          </a:r>
          <a:r>
            <a:rPr kumimoji="1" lang="ja-JP" altLang="en-US" sz="1300">
              <a:latin typeface="ＭＳ Ｐゴシック" panose="020B0600070205080204" pitchFamily="50" charset="-128"/>
              <a:ea typeface="ＭＳ Ｐゴシック" panose="020B0600070205080204" pitchFamily="50" charset="-128"/>
            </a:rPr>
            <a:t>過疎対策事業債（ハード・ソフト）の償還終了によることが挙げられる。昨年度よりも分子が減少したことで、単年度の実質公債費率も</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ポイント低下しているが、３ヵ年平均では</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となり令和５年度決算よりも上昇した。</a:t>
          </a:r>
        </a:p>
        <a:p>
          <a:r>
            <a:rPr kumimoji="1" lang="ja-JP" altLang="en-US" sz="1300">
              <a:latin typeface="ＭＳ Ｐゴシック" panose="020B0600070205080204" pitchFamily="50" charset="-128"/>
              <a:ea typeface="ＭＳ Ｐゴシック" panose="020B0600070205080204" pitchFamily="50" charset="-128"/>
            </a:rPr>
            <a:t>　今後も計画的に事業を行い、地方債発行の抑制、平準化を図るとともに、借入時には過疎債や辺地債の発行を優先的に行っていく。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59182</xdr:rowOff>
    </xdr:from>
    <xdr:to>
      <xdr:col>81</xdr:col>
      <xdr:colOff>44450</xdr:colOff>
      <xdr:row>42</xdr:row>
      <xdr:rowOff>83312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6008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6096</xdr:rowOff>
    </xdr:from>
    <xdr:to>
      <xdr:col>77</xdr:col>
      <xdr:colOff>44450</xdr:colOff>
      <xdr:row>42</xdr:row>
      <xdr:rowOff>59182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0699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129286</xdr:rowOff>
    </xdr:from>
    <xdr:to>
      <xdr:col>72</xdr:col>
      <xdr:colOff>203200</xdr:colOff>
      <xdr:row>42</xdr:row>
      <xdr:rowOff>6096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587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129286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15391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32512</xdr:rowOff>
    </xdr:from>
    <xdr:to>
      <xdr:col>81</xdr:col>
      <xdr:colOff>95250</xdr:colOff>
      <xdr:row>42</xdr:row>
      <xdr:rowOff>134112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4589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0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8382</xdr:rowOff>
    </xdr:from>
    <xdr:to>
      <xdr:col>77</xdr:col>
      <xdr:colOff>95250</xdr:colOff>
      <xdr:row>42</xdr:row>
      <xdr:rowOff>109982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94759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95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126746</xdr:rowOff>
    </xdr:from>
    <xdr:to>
      <xdr:col>73</xdr:col>
      <xdr:colOff>44450</xdr:colOff>
      <xdr:row>42</xdr:row>
      <xdr:rowOff>56896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41673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ポイント改善した。充当可能基金については、ふるさと納税収入の伸びによりふるさともがみ応援基金が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96,621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千円の増となったものの、令和６年７月豪雨災害対応により財政調整基金が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134,000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千円減額となり減少したため、基金全体では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18,955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千円の減となった。しかしその一方で、地方債の新規発行を抑制しつつ償還に注力することで、地方債残高が減少しているため、改善につながっている。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今後も町の人口は減少していくため、将来負担の平準化も考え、事業実施の適正化を図り、財政の健全化に努める。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134056</xdr:rowOff>
    </xdr:from>
    <xdr:to>
      <xdr:col>81</xdr:col>
      <xdr:colOff>44450</xdr:colOff>
      <xdr:row>15</xdr:row>
      <xdr:rowOff>158185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2705806"/>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158185</xdr:rowOff>
    </xdr:from>
    <xdr:to>
      <xdr:col>77</xdr:col>
      <xdr:colOff>44450</xdr:colOff>
      <xdr:row>16</xdr:row>
      <xdr:rowOff>141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72993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141</xdr:rowOff>
    </xdr:from>
    <xdr:to>
      <xdr:col>72</xdr:col>
      <xdr:colOff>203200</xdr:colOff>
      <xdr:row>16</xdr:row>
      <xdr:rowOff>41698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743341"/>
          <a:ext cx="889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41698</xdr:rowOff>
    </xdr:from>
    <xdr:to>
      <xdr:col>68</xdr:col>
      <xdr:colOff>152400</xdr:colOff>
      <xdr:row>17</xdr:row>
      <xdr:rowOff>40499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784898"/>
          <a:ext cx="889000" cy="17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83256</xdr:rowOff>
    </xdr:from>
    <xdr:to>
      <xdr:col>81</xdr:col>
      <xdr:colOff>95250</xdr:colOff>
      <xdr:row>16</xdr:row>
      <xdr:rowOff>13406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65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55333</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62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107385</xdr:rowOff>
    </xdr:from>
    <xdr:to>
      <xdr:col>77</xdr:col>
      <xdr:colOff>95250</xdr:colOff>
      <xdr:row>16</xdr:row>
      <xdr:rowOff>37535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6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22312</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765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120791</xdr:rowOff>
    </xdr:from>
    <xdr:to>
      <xdr:col>73</xdr:col>
      <xdr:colOff>44450</xdr:colOff>
      <xdr:row>16</xdr:row>
      <xdr:rowOff>50941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69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35718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77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162348</xdr:rowOff>
    </xdr:from>
    <xdr:to>
      <xdr:col>68</xdr:col>
      <xdr:colOff>203200</xdr:colOff>
      <xdr:row>16</xdr:row>
      <xdr:rowOff>92498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7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77275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82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161149</xdr:rowOff>
    </xdr:from>
    <xdr:to>
      <xdr:col>64</xdr:col>
      <xdr:colOff>152400</xdr:colOff>
      <xdr:row>17</xdr:row>
      <xdr:rowOff>91299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9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76076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山形県最上町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7,358
7,227
330.37
8,190,442
7,796,986
319,247
4,102,942
5,215,472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ポイント増となっている。要因として、給与表の改定により職員給与が増加した。</a:t>
          </a:r>
        </a:p>
        <a:p>
          <a:r>
            <a:rPr kumimoji="1" lang="ja-JP" altLang="en-US" sz="1300">
              <a:latin typeface="ＭＳ Ｐゴシック" panose="020B0600070205080204" pitchFamily="50" charset="-128"/>
              <a:ea typeface="ＭＳ Ｐゴシック" panose="020B0600070205080204" pitchFamily="50" charset="-128"/>
            </a:rPr>
            <a:t>　一般職員・会計年度任用職員共に、雇用を抑制し、人件費増加の抑制を図っていく。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138430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521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28702</xdr:rowOff>
    </xdr:from>
    <xdr:to>
      <xdr:col>19</xdr:col>
      <xdr:colOff>187325</xdr:colOff>
      <xdr:row>37</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72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72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6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149352</xdr:rowOff>
    </xdr:from>
    <xdr:to>
      <xdr:col>15</xdr:col>
      <xdr:colOff>149225</xdr:colOff>
      <xdr:row>37</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昨年度と比較し</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ポイント改善。支出額自体は</a:t>
          </a:r>
          <a:r>
            <a:rPr kumimoji="1" lang="en-US" altLang="ja-JP" sz="1200">
              <a:latin typeface="ＭＳ Ｐゴシック" panose="020B0600070205080204" pitchFamily="50" charset="-128"/>
              <a:ea typeface="ＭＳ Ｐゴシック" panose="020B0600070205080204" pitchFamily="50" charset="-128"/>
            </a:rPr>
            <a:t>3,539</a:t>
          </a:r>
          <a:r>
            <a:rPr kumimoji="1" lang="ja-JP" altLang="en-US" sz="1200">
              <a:latin typeface="ＭＳ Ｐゴシック" panose="020B0600070205080204" pitchFamily="50" charset="-128"/>
              <a:ea typeface="ＭＳ Ｐゴシック" panose="020B0600070205080204" pitchFamily="50" charset="-128"/>
            </a:rPr>
            <a:t>千円の減となっている。要因として、町民体育館の解体費用の皆減が挙げられるが、ふるさと納税の増額による事業費増もあり高止まりしている。</a:t>
          </a:r>
        </a:p>
        <a:p>
          <a:r>
            <a:rPr kumimoji="1" lang="ja-JP" altLang="en-US" sz="1200">
              <a:latin typeface="ＭＳ Ｐゴシック" panose="020B0600070205080204" pitchFamily="50" charset="-128"/>
              <a:ea typeface="ＭＳ Ｐゴシック" panose="020B0600070205080204" pitchFamily="50" charset="-128"/>
            </a:rPr>
            <a:t>　今後の経費削減手段として、赤倉スキー場、ゆけむり館への指定管理者制度導入を視野に入れている。また各公共施設の老朽化が進んでいるため、公共施設等総合管理計画・個別管理計画に従い、統廃合等、運営の見直し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138430</xdr:rowOff>
    </xdr:from>
    <xdr:to>
      <xdr:col>82</xdr:col>
      <xdr:colOff>107950</xdr:colOff>
      <xdr:row>14</xdr:row>
      <xdr:rowOff>144145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5387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144145</xdr:rowOff>
    </xdr:from>
    <xdr:to>
      <xdr:col>78</xdr:col>
      <xdr:colOff>69850</xdr:colOff>
      <xdr:row>15</xdr:row>
      <xdr:rowOff>64135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54444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35560</xdr:rowOff>
    </xdr:from>
    <xdr:to>
      <xdr:col>73</xdr:col>
      <xdr:colOff>180975</xdr:colOff>
      <xdr:row>15</xdr:row>
      <xdr:rowOff>64135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073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35560</xdr:rowOff>
    </xdr:from>
    <xdr:to>
      <xdr:col>69</xdr:col>
      <xdr:colOff>92075</xdr:colOff>
      <xdr:row>15</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073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87630</xdr:rowOff>
    </xdr:from>
    <xdr:to>
      <xdr:col>82</xdr:col>
      <xdr:colOff>158750</xdr:colOff>
      <xdr:row>15</xdr:row>
      <xdr:rowOff>17780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104157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3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93345</xdr:rowOff>
    </xdr:from>
    <xdr:to>
      <xdr:col>78</xdr:col>
      <xdr:colOff>120650</xdr:colOff>
      <xdr:row>15</xdr:row>
      <xdr:rowOff>23495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33672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62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xdr:rowOff>
    </xdr:from>
    <xdr:to>
      <xdr:col>74</xdr:col>
      <xdr:colOff>31750</xdr:colOff>
      <xdr:row>15</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99712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xdr:rowOff>
    </xdr:from>
    <xdr:to>
      <xdr:col>65</xdr:col>
      <xdr:colOff>53975</xdr:colOff>
      <xdr:row>15</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93997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6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と同値となり、類似団体・全国・山形県平均値よりも占める割合も低くなっている。事業としては医療費の無償化、身体障がい者への給付等を行っている。過疎対策事業債（ソフト事業分）や障がい者総合支援給付費負担金等の国庫支出金が財源であり、一般財源等の充当額が低いことが要因である。</a:t>
          </a:r>
        </a:p>
        <a:p>
          <a:r>
            <a:rPr kumimoji="1" lang="ja-JP" altLang="en-US" sz="1200">
              <a:latin typeface="ＭＳ Ｐゴシック" panose="020B0600070205080204" pitchFamily="50" charset="-128"/>
              <a:ea typeface="ＭＳ Ｐゴシック" panose="020B0600070205080204" pitchFamily="50" charset="-128"/>
            </a:rPr>
            <a:t>　サービスを必要としている住民が減少する中でも、サービスの拡充と財政の健全化を図りながら、住民満足度を上げていく必要がある。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175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156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156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38100</xdr:rowOff>
    </xdr:from>
    <xdr:to>
      <xdr:col>6</xdr:col>
      <xdr:colOff>171450</xdr:colOff>
      <xdr:row>53</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下水道会計の法適用化により、浄化槽、農業集落排水、下水道事業特別会計が統合され、一般会計からの繰出金が補助費へ移行したため、</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ポイントの大幅な改善となった。</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76708</xdr:rowOff>
    </xdr:from>
    <xdr:to>
      <xdr:col>82</xdr:col>
      <xdr:colOff>107950</xdr:colOff>
      <xdr:row>58</xdr:row>
      <xdr:rowOff>90424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77908"/>
          <a:ext cx="8382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53848</xdr:rowOff>
    </xdr:from>
    <xdr:to>
      <xdr:col>78</xdr:col>
      <xdr:colOff>69850</xdr:colOff>
      <xdr:row>58</xdr:row>
      <xdr:rowOff>90424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9979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60706</xdr:rowOff>
    </xdr:from>
    <xdr:to>
      <xdr:col>73</xdr:col>
      <xdr:colOff>180975</xdr:colOff>
      <xdr:row>58</xdr:row>
      <xdr:rowOff>53848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83335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60706</xdr:rowOff>
    </xdr:from>
    <xdr:to>
      <xdr:col>69</xdr:col>
      <xdr:colOff>92075</xdr:colOff>
      <xdr:row>57</xdr:row>
      <xdr:rowOff>143002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333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42435</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7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39624</xdr:rowOff>
    </xdr:from>
    <xdr:to>
      <xdr:col>78</xdr:col>
      <xdr:colOff>120650</xdr:colOff>
      <xdr:row>58</xdr:row>
      <xdr:rowOff>141224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xdr:rowOff>
    </xdr:from>
    <xdr:to>
      <xdr:col>74</xdr:col>
      <xdr:colOff>31750</xdr:colOff>
      <xdr:row>58</xdr:row>
      <xdr:rowOff>104648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89425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9906</xdr:rowOff>
    </xdr:from>
    <xdr:to>
      <xdr:col>69</xdr:col>
      <xdr:colOff>142875</xdr:colOff>
      <xdr:row>57</xdr:row>
      <xdr:rowOff>111506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121683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92202</xdr:rowOff>
    </xdr:from>
    <xdr:to>
      <xdr:col>65</xdr:col>
      <xdr:colOff>53975</xdr:colOff>
      <xdr:row>58</xdr:row>
      <xdr:rowOff>22352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32529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3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ポイント改善している。要因としては、国民スポーツ大会実行委員会補助金の皆減</a:t>
          </a:r>
          <a:r>
            <a:rPr kumimoji="1" lang="en-US" altLang="ja-JP" sz="1300">
              <a:latin typeface="ＭＳ Ｐゴシック" panose="020B0600070205080204" pitchFamily="50" charset="-128"/>
              <a:ea typeface="ＭＳ Ｐゴシック" panose="020B0600070205080204" pitchFamily="50" charset="-128"/>
            </a:rPr>
            <a:t>95,258</a:t>
          </a:r>
          <a:r>
            <a:rPr kumimoji="1" lang="ja-JP" altLang="en-US" sz="1300">
              <a:latin typeface="ＭＳ Ｐゴシック" panose="020B0600070205080204" pitchFamily="50" charset="-128"/>
              <a:ea typeface="ＭＳ Ｐゴシック" panose="020B0600070205080204" pitchFamily="50" charset="-128"/>
            </a:rPr>
            <a:t>千円が大きな要因と考えられる。今後企業会計に対する繰出金が増加傾向にあるため、適正な繰出金を行いつつ、今後の推移を注視していく。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65278</xdr:rowOff>
    </xdr:from>
    <xdr:to>
      <xdr:col>82</xdr:col>
      <xdr:colOff>107950</xdr:colOff>
      <xdr:row>39</xdr:row>
      <xdr:rowOff>165862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75182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165862</xdr:rowOff>
    </xdr:from>
    <xdr:to>
      <xdr:col>78</xdr:col>
      <xdr:colOff>69850</xdr:colOff>
      <xdr:row>40</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8524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19558</xdr:rowOff>
    </xdr:from>
    <xdr:to>
      <xdr:col>73</xdr:col>
      <xdr:colOff>180975</xdr:colOff>
      <xdr:row>40</xdr:row>
      <xdr:rowOff>17272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70610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1270</xdr:rowOff>
    </xdr:from>
    <xdr:to>
      <xdr:col>69</xdr:col>
      <xdr:colOff>92075</xdr:colOff>
      <xdr:row>39</xdr:row>
      <xdr:rowOff>19558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6878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14478</xdr:rowOff>
    </xdr:from>
    <xdr:to>
      <xdr:col>82</xdr:col>
      <xdr:colOff>158750</xdr:colOff>
      <xdr:row>39</xdr:row>
      <xdr:rowOff>116078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158005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115062</xdr:rowOff>
    </xdr:from>
    <xdr:to>
      <xdr:col>78</xdr:col>
      <xdr:colOff>120650</xdr:colOff>
      <xdr:row>40</xdr:row>
      <xdr:rowOff>45212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29989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88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137922</xdr:rowOff>
    </xdr:from>
    <xdr:to>
      <xdr:col>74</xdr:col>
      <xdr:colOff>31750</xdr:colOff>
      <xdr:row>40</xdr:row>
      <xdr:rowOff>68072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52849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91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140208</xdr:rowOff>
    </xdr:from>
    <xdr:to>
      <xdr:col>69</xdr:col>
      <xdr:colOff>142875</xdr:colOff>
      <xdr:row>39</xdr:row>
      <xdr:rowOff>70358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55135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121920</xdr:rowOff>
    </xdr:from>
    <xdr:to>
      <xdr:col>65</xdr:col>
      <xdr:colOff>53975</xdr:colOff>
      <xdr:row>39</xdr:row>
      <xdr:rowOff>52070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36847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年度に発行した臨時財政対策債や現年災害復旧事業債に係る償還が完了したため、令和６年度以降の公債費負担は減少していく。</a:t>
          </a:r>
        </a:p>
        <a:p>
          <a:r>
            <a:rPr kumimoji="1" lang="ja-JP" altLang="en-US" sz="1300">
              <a:latin typeface="ＭＳ Ｐゴシック" panose="020B0600070205080204" pitchFamily="50" charset="-128"/>
              <a:ea typeface="ＭＳ Ｐゴシック" panose="020B0600070205080204" pitchFamily="50" charset="-128"/>
            </a:rPr>
            <a:t>　今後も計画的に事業を行い、地方債発行の抑制、平準化を図るとともに、借入時には過疎債や辺地債の発行を優先的に行っていく。</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76</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1686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153670</xdr:rowOff>
    </xdr:from>
    <xdr:to>
      <xdr:col>19</xdr:col>
      <xdr:colOff>187325</xdr:colOff>
      <xdr:row>76</xdr:row>
      <xdr:rowOff>161289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1838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111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111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59707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110489</xdr:rowOff>
    </xdr:from>
    <xdr:to>
      <xdr:col>20</xdr:col>
      <xdr:colOff>38100</xdr:colOff>
      <xdr:row>77</xdr:row>
      <xdr:rowOff>40639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102870</xdr:rowOff>
    </xdr:from>
    <xdr:to>
      <xdr:col>15</xdr:col>
      <xdr:colOff>149225</xdr:colOff>
      <xdr:row>77</xdr:row>
      <xdr:rowOff>33020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ポイント改善しているが、個々の性質別歳出について、人件費、補助費等の比重が高いため、定員管理の徹底や、一部事務組合、公営企業会計への補助費等の縮減に努めていく。</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53848</xdr:rowOff>
    </xdr:from>
    <xdr:to>
      <xdr:col>82</xdr:col>
      <xdr:colOff>107950</xdr:colOff>
      <xdr:row>75</xdr:row>
      <xdr:rowOff>152146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912598"/>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76</xdr:row>
      <xdr:rowOff>5842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782800" y="1301089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76</xdr:row>
      <xdr:rowOff>5842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901168"/>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75</xdr:row>
      <xdr:rowOff>88138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9011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3048</xdr:rowOff>
    </xdr:from>
    <xdr:to>
      <xdr:col>82</xdr:col>
      <xdr:colOff>158750</xdr:colOff>
      <xdr:row>75</xdr:row>
      <xdr:rowOff>104648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146575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83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16273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4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126492</xdr:rowOff>
    </xdr:from>
    <xdr:to>
      <xdr:col>74</xdr:col>
      <xdr:colOff>31750</xdr:colOff>
      <xdr:row>76</xdr:row>
      <xdr:rowOff>56642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9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41419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7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163068</xdr:rowOff>
    </xdr:from>
    <xdr:to>
      <xdr:col>69</xdr:col>
      <xdr:colOff>142875</xdr:colOff>
      <xdr:row>75</xdr:row>
      <xdr:rowOff>93218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77995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37338</xdr:rowOff>
    </xdr:from>
    <xdr:to>
      <xdr:col>65</xdr:col>
      <xdr:colOff>53975</xdr:colOff>
      <xdr:row>75</xdr:row>
      <xdr:rowOff>138938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123714</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8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山形県最上町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81242</xdr:rowOff>
    </xdr:from>
    <xdr:to>
      <xdr:col>29</xdr:col>
      <xdr:colOff>127000</xdr:colOff>
      <xdr:row>17</xdr:row>
      <xdr:rowOff>50449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72067"/>
          <a:ext cx="647700" cy="140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50449</xdr:rowOff>
    </xdr:from>
    <xdr:to>
      <xdr:col>26</xdr:col>
      <xdr:colOff>50800</xdr:colOff>
      <xdr:row>17</xdr:row>
      <xdr:rowOff>107866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2724"/>
          <a:ext cx="698500" cy="57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107866</xdr:rowOff>
    </xdr:from>
    <xdr:to>
      <xdr:col>22</xdr:col>
      <xdr:colOff>114300</xdr:colOff>
      <xdr:row>17</xdr:row>
      <xdr:rowOff>155887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0141"/>
          <a:ext cx="698500" cy="48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155887</xdr:rowOff>
    </xdr:from>
    <xdr:to>
      <xdr:col>18</xdr:col>
      <xdr:colOff>177800</xdr:colOff>
      <xdr:row>18</xdr:row>
      <xdr:rowOff>59151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18162"/>
          <a:ext cx="698500" cy="74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30442</xdr:rowOff>
    </xdr:from>
    <xdr:to>
      <xdr:col>29</xdr:col>
      <xdr:colOff>177800</xdr:colOff>
      <xdr:row>16</xdr:row>
      <xdr:rowOff>132042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1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46969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66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171099</xdr:rowOff>
    </xdr:from>
    <xdr:to>
      <xdr:col>26</xdr:col>
      <xdr:colOff>101600</xdr:colOff>
      <xdr:row>17</xdr:row>
      <xdr:rowOff>101249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111426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3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57066</xdr:rowOff>
    </xdr:from>
    <xdr:to>
      <xdr:col>22</xdr:col>
      <xdr:colOff>165100</xdr:colOff>
      <xdr:row>17</xdr:row>
      <xdr:rowOff>158666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9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168843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8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105087</xdr:rowOff>
    </xdr:from>
    <xdr:to>
      <xdr:col>19</xdr:col>
      <xdr:colOff>38100</xdr:colOff>
      <xdr:row>18</xdr:row>
      <xdr:rowOff>35237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67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45414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3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8351</xdr:rowOff>
    </xdr:from>
    <xdr:to>
      <xdr:col>15</xdr:col>
      <xdr:colOff>101600</xdr:colOff>
      <xdr:row>18</xdr:row>
      <xdr:rowOff>109951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2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120128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165466</xdr:rowOff>
    </xdr:from>
    <xdr:to>
      <xdr:col>29</xdr:col>
      <xdr:colOff>127000</xdr:colOff>
      <xdr:row>35</xdr:row>
      <xdr:rowOff>201028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75816"/>
          <a:ext cx="647700" cy="35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163051</xdr:rowOff>
    </xdr:from>
    <xdr:to>
      <xdr:col>26</xdr:col>
      <xdr:colOff>50800</xdr:colOff>
      <xdr:row>35</xdr:row>
      <xdr:rowOff>165466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73401"/>
          <a:ext cx="698500" cy="2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163051</xdr:rowOff>
    </xdr:from>
    <xdr:to>
      <xdr:col>22</xdr:col>
      <xdr:colOff>114300</xdr:colOff>
      <xdr:row>35</xdr:row>
      <xdr:rowOff>277647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73401"/>
          <a:ext cx="698500" cy="114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277647</xdr:rowOff>
    </xdr:from>
    <xdr:to>
      <xdr:col>18</xdr:col>
      <xdr:colOff>177800</xdr:colOff>
      <xdr:row>35</xdr:row>
      <xdr:rowOff>310238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7997"/>
          <a:ext cx="698500" cy="32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150228</xdr:rowOff>
    </xdr:from>
    <xdr:to>
      <xdr:col>29</xdr:col>
      <xdr:colOff>177800</xdr:colOff>
      <xdr:row>35</xdr:row>
      <xdr:rowOff>251828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60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338205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0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114666</xdr:rowOff>
    </xdr:from>
    <xdr:to>
      <xdr:col>26</xdr:col>
      <xdr:colOff>101600</xdr:colOff>
      <xdr:row>35</xdr:row>
      <xdr:rowOff>216266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25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226443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93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112251</xdr:rowOff>
    </xdr:from>
    <xdr:to>
      <xdr:col>22</xdr:col>
      <xdr:colOff>165100</xdr:colOff>
      <xdr:row>35</xdr:row>
      <xdr:rowOff>213851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22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224028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9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226847</xdr:rowOff>
    </xdr:from>
    <xdr:to>
      <xdr:col>19</xdr:col>
      <xdr:colOff>38100</xdr:colOff>
      <xdr:row>35</xdr:row>
      <xdr:rowOff>328447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338624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0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259438</xdr:rowOff>
    </xdr:from>
    <xdr:to>
      <xdr:col>15</xdr:col>
      <xdr:colOff>101600</xdr:colOff>
      <xdr:row>36</xdr:row>
      <xdr:rowOff>18138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9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3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山形県最上町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7,358
7,227
330.37
8,190,442
7,796,986
319,247
4,102,942
5,215,472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24790</xdr:rowOff>
    </xdr:from>
    <xdr:to>
      <xdr:col>24</xdr:col>
      <xdr:colOff>63500</xdr:colOff>
      <xdr:row>36</xdr:row>
      <xdr:rowOff>159100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96990"/>
          <a:ext cx="838200" cy="13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159100</xdr:rowOff>
    </xdr:from>
    <xdr:to>
      <xdr:col>19</xdr:col>
      <xdr:colOff>177800</xdr:colOff>
      <xdr:row>37</xdr:row>
      <xdr:rowOff>30551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1300"/>
          <a:ext cx="8890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30551</xdr:rowOff>
    </xdr:from>
    <xdr:to>
      <xdr:col>15</xdr:col>
      <xdr:colOff>50800</xdr:colOff>
      <xdr:row>37</xdr:row>
      <xdr:rowOff>46934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4201"/>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46934</xdr:rowOff>
    </xdr:from>
    <xdr:to>
      <xdr:col>10</xdr:col>
      <xdr:colOff>114300</xdr:colOff>
      <xdr:row>37</xdr:row>
      <xdr:rowOff>127295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0584"/>
          <a:ext cx="889000" cy="8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145440</xdr:rowOff>
    </xdr:from>
    <xdr:to>
      <xdr:col>24</xdr:col>
      <xdr:colOff>114300</xdr:colOff>
      <xdr:row>36</xdr:row>
      <xdr:rowOff>75590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168317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108300</xdr:rowOff>
    </xdr:from>
    <xdr:to>
      <xdr:col>20</xdr:col>
      <xdr:colOff>38100</xdr:colOff>
      <xdr:row>37</xdr:row>
      <xdr:rowOff>38450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54977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5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151201</xdr:rowOff>
    </xdr:from>
    <xdr:to>
      <xdr:col>15</xdr:col>
      <xdr:colOff>101600</xdr:colOff>
      <xdr:row>37</xdr:row>
      <xdr:rowOff>81351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97878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9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167584</xdr:rowOff>
    </xdr:from>
    <xdr:to>
      <xdr:col>10</xdr:col>
      <xdr:colOff>165100</xdr:colOff>
      <xdr:row>37</xdr:row>
      <xdr:rowOff>97734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114261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1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76495</xdr:rowOff>
    </xdr:from>
    <xdr:to>
      <xdr:col>6</xdr:col>
      <xdr:colOff>38100</xdr:colOff>
      <xdr:row>38</xdr:row>
      <xdr:rowOff>6645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23172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9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95171</xdr:rowOff>
    </xdr:from>
    <xdr:to>
      <xdr:col>24</xdr:col>
      <xdr:colOff>63500</xdr:colOff>
      <xdr:row>58</xdr:row>
      <xdr:rowOff>97081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39271"/>
          <a:ext cx="8382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95171</xdr:rowOff>
    </xdr:from>
    <xdr:to>
      <xdr:col>19</xdr:col>
      <xdr:colOff>177800</xdr:colOff>
      <xdr:row>58</xdr:row>
      <xdr:rowOff>107759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9271"/>
          <a:ext cx="889000" cy="1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107759</xdr:rowOff>
    </xdr:from>
    <xdr:to>
      <xdr:col>15</xdr:col>
      <xdr:colOff>50800</xdr:colOff>
      <xdr:row>58</xdr:row>
      <xdr:rowOff>121243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1859"/>
          <a:ext cx="889000" cy="1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121243</xdr:rowOff>
    </xdr:from>
    <xdr:to>
      <xdr:col>10</xdr:col>
      <xdr:colOff>114300</xdr:colOff>
      <xdr:row>58</xdr:row>
      <xdr:rowOff>125452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5343"/>
          <a:ext cx="889000" cy="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46281</xdr:rowOff>
    </xdr:from>
    <xdr:to>
      <xdr:col>24</xdr:col>
      <xdr:colOff>114300</xdr:colOff>
      <xdr:row>58</xdr:row>
      <xdr:rowOff>147881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44371</xdr:rowOff>
    </xdr:from>
    <xdr:to>
      <xdr:col>20</xdr:col>
      <xdr:colOff>38100</xdr:colOff>
      <xdr:row>58</xdr:row>
      <xdr:rowOff>145971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162498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6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56959</xdr:rowOff>
    </xdr:from>
    <xdr:to>
      <xdr:col>15</xdr:col>
      <xdr:colOff>101600</xdr:colOff>
      <xdr:row>58</xdr:row>
      <xdr:rowOff>158559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149686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09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70443</xdr:rowOff>
    </xdr:from>
    <xdr:to>
      <xdr:col>10</xdr:col>
      <xdr:colOff>165100</xdr:colOff>
      <xdr:row>59</xdr:row>
      <xdr:rowOff>593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163170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0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74652</xdr:rowOff>
    </xdr:from>
    <xdr:to>
      <xdr:col>6</xdr:col>
      <xdr:colOff>38100</xdr:colOff>
      <xdr:row>59</xdr:row>
      <xdr:rowOff>4802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21329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27330</xdr:rowOff>
    </xdr:from>
    <xdr:to>
      <xdr:col>24</xdr:col>
      <xdr:colOff>63500</xdr:colOff>
      <xdr:row>77</xdr:row>
      <xdr:rowOff>72670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057530"/>
          <a:ext cx="838200" cy="21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88557</xdr:rowOff>
    </xdr:from>
    <xdr:to>
      <xdr:col>19</xdr:col>
      <xdr:colOff>177800</xdr:colOff>
      <xdr:row>77</xdr:row>
      <xdr:rowOff>72670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118757"/>
          <a:ext cx="889000" cy="15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29502</xdr:rowOff>
    </xdr:from>
    <xdr:to>
      <xdr:col>15</xdr:col>
      <xdr:colOff>50800</xdr:colOff>
      <xdr:row>76</xdr:row>
      <xdr:rowOff>88557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59702"/>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29502</xdr:rowOff>
    </xdr:from>
    <xdr:to>
      <xdr:col>10</xdr:col>
      <xdr:colOff>114300</xdr:colOff>
      <xdr:row>76</xdr:row>
      <xdr:rowOff>151918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059702"/>
          <a:ext cx="889000" cy="12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147980</xdr:rowOff>
    </xdr:from>
    <xdr:to>
      <xdr:col>24</xdr:col>
      <xdr:colOff>114300</xdr:colOff>
      <xdr:row>76</xdr:row>
      <xdr:rowOff>78130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170857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21870</xdr:rowOff>
    </xdr:from>
    <xdr:to>
      <xdr:col>20</xdr:col>
      <xdr:colOff>38100</xdr:colOff>
      <xdr:row>77</xdr:row>
      <xdr:rowOff>123470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139997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9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37757</xdr:rowOff>
    </xdr:from>
    <xdr:to>
      <xdr:col>15</xdr:col>
      <xdr:colOff>101600</xdr:colOff>
      <xdr:row>76</xdr:row>
      <xdr:rowOff>139357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6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155884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4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150152</xdr:rowOff>
    </xdr:from>
    <xdr:to>
      <xdr:col>10</xdr:col>
      <xdr:colOff>165100</xdr:colOff>
      <xdr:row>76</xdr:row>
      <xdr:rowOff>80302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0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96829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7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101118</xdr:rowOff>
    </xdr:from>
    <xdr:to>
      <xdr:col>6</xdr:col>
      <xdr:colOff>38100</xdr:colOff>
      <xdr:row>77</xdr:row>
      <xdr:rowOff>31268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47794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9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144207</xdr:rowOff>
    </xdr:from>
    <xdr:to>
      <xdr:col>24</xdr:col>
      <xdr:colOff>63500</xdr:colOff>
      <xdr:row>97</xdr:row>
      <xdr:rowOff>55401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03407"/>
          <a:ext cx="838200" cy="8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55401</xdr:rowOff>
    </xdr:from>
    <xdr:to>
      <xdr:col>19</xdr:col>
      <xdr:colOff>177800</xdr:colOff>
      <xdr:row>97</xdr:row>
      <xdr:rowOff>89474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86051"/>
          <a:ext cx="889000" cy="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138089</xdr:rowOff>
    </xdr:from>
    <xdr:to>
      <xdr:col>15</xdr:col>
      <xdr:colOff>50800</xdr:colOff>
      <xdr:row>97</xdr:row>
      <xdr:rowOff>89474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97289"/>
          <a:ext cx="889000" cy="1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138089</xdr:rowOff>
    </xdr:from>
    <xdr:to>
      <xdr:col>10</xdr:col>
      <xdr:colOff>114300</xdr:colOff>
      <xdr:row>98</xdr:row>
      <xdr:rowOff>44983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97289"/>
          <a:ext cx="889000" cy="24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93407</xdr:rowOff>
    </xdr:from>
    <xdr:to>
      <xdr:col>24</xdr:col>
      <xdr:colOff>114300</xdr:colOff>
      <xdr:row>97</xdr:row>
      <xdr:rowOff>23557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5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71834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3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4601</xdr:rowOff>
    </xdr:from>
    <xdr:to>
      <xdr:col>20</xdr:col>
      <xdr:colOff>38100</xdr:colOff>
      <xdr:row>97</xdr:row>
      <xdr:rowOff>106201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3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97328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38674</xdr:rowOff>
    </xdr:from>
    <xdr:to>
      <xdr:col>15</xdr:col>
      <xdr:colOff>101600</xdr:colOff>
      <xdr:row>97</xdr:row>
      <xdr:rowOff>140274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6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131401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6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87289</xdr:rowOff>
    </xdr:from>
    <xdr:to>
      <xdr:col>10</xdr:col>
      <xdr:colOff>165100</xdr:colOff>
      <xdr:row>97</xdr:row>
      <xdr:rowOff>17439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4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8566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165633</xdr:rowOff>
    </xdr:from>
    <xdr:to>
      <xdr:col>6</xdr:col>
      <xdr:colOff>38100</xdr:colOff>
      <xdr:row>98</xdr:row>
      <xdr:rowOff>95783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9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86910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8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83190</xdr:rowOff>
    </xdr:from>
    <xdr:to>
      <xdr:col>55</xdr:col>
      <xdr:colOff>0</xdr:colOff>
      <xdr:row>34</xdr:row>
      <xdr:rowOff>129074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12490"/>
          <a:ext cx="838200" cy="4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129074</xdr:rowOff>
    </xdr:from>
    <xdr:to>
      <xdr:col>50</xdr:col>
      <xdr:colOff>114300</xdr:colOff>
      <xdr:row>35</xdr:row>
      <xdr:rowOff>23754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58374"/>
          <a:ext cx="889000" cy="6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23754</xdr:rowOff>
    </xdr:from>
    <xdr:to>
      <xdr:col>45</xdr:col>
      <xdr:colOff>177800</xdr:colOff>
      <xdr:row>35</xdr:row>
      <xdr:rowOff>129619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24504"/>
          <a:ext cx="889000" cy="10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114859</xdr:rowOff>
    </xdr:from>
    <xdr:to>
      <xdr:col>41</xdr:col>
      <xdr:colOff>50800</xdr:colOff>
      <xdr:row>35</xdr:row>
      <xdr:rowOff>129619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72709"/>
          <a:ext cx="889000" cy="35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32390</xdr:rowOff>
    </xdr:from>
    <xdr:to>
      <xdr:col>55</xdr:col>
      <xdr:colOff>50800</xdr:colOff>
      <xdr:row>34</xdr:row>
      <xdr:rowOff>133990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55267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1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78274</xdr:rowOff>
    </xdr:from>
    <xdr:to>
      <xdr:col>50</xdr:col>
      <xdr:colOff>165100</xdr:colOff>
      <xdr:row>35</xdr:row>
      <xdr:rowOff>8424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24951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68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144404</xdr:rowOff>
    </xdr:from>
    <xdr:to>
      <xdr:col>46</xdr:col>
      <xdr:colOff>38100</xdr:colOff>
      <xdr:row>35</xdr:row>
      <xdr:rowOff>74554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7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91081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4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78819</xdr:rowOff>
    </xdr:from>
    <xdr:to>
      <xdr:col>41</xdr:col>
      <xdr:colOff>101600</xdr:colOff>
      <xdr:row>36</xdr:row>
      <xdr:rowOff>8969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7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25496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5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64059</xdr:rowOff>
    </xdr:from>
    <xdr:to>
      <xdr:col>36</xdr:col>
      <xdr:colOff>165100</xdr:colOff>
      <xdr:row>33</xdr:row>
      <xdr:rowOff>165659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2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10736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49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126159</xdr:rowOff>
    </xdr:from>
    <xdr:to>
      <xdr:col>55</xdr:col>
      <xdr:colOff>0</xdr:colOff>
      <xdr:row>59</xdr:row>
      <xdr:rowOff>1918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70259"/>
          <a:ext cx="838200" cy="4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126159</xdr:rowOff>
    </xdr:from>
    <xdr:to>
      <xdr:col>50</xdr:col>
      <xdr:colOff>114300</xdr:colOff>
      <xdr:row>58</xdr:row>
      <xdr:rowOff>150545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70259"/>
          <a:ext cx="889000" cy="2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150545</xdr:rowOff>
    </xdr:from>
    <xdr:to>
      <xdr:col>45</xdr:col>
      <xdr:colOff>177800</xdr:colOff>
      <xdr:row>59</xdr:row>
      <xdr:rowOff>4291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94645"/>
          <a:ext cx="889000" cy="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144376</xdr:rowOff>
    </xdr:from>
    <xdr:to>
      <xdr:col>41</xdr:col>
      <xdr:colOff>50800</xdr:colOff>
      <xdr:row>59</xdr:row>
      <xdr:rowOff>4291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88476"/>
          <a:ext cx="889000" cy="3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122568</xdr:rowOff>
    </xdr:from>
    <xdr:to>
      <xdr:col>55</xdr:col>
      <xdr:colOff>50800</xdr:colOff>
      <xdr:row>59</xdr:row>
      <xdr:rowOff>52718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75359</xdr:rowOff>
    </xdr:from>
    <xdr:to>
      <xdr:col>50</xdr:col>
      <xdr:colOff>165100</xdr:colOff>
      <xdr:row>59</xdr:row>
      <xdr:rowOff>5509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1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22036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9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99745</xdr:rowOff>
    </xdr:from>
    <xdr:to>
      <xdr:col>46</xdr:col>
      <xdr:colOff>38100</xdr:colOff>
      <xdr:row>59</xdr:row>
      <xdr:rowOff>29895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21022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1013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124941</xdr:rowOff>
    </xdr:from>
    <xdr:to>
      <xdr:col>41</xdr:col>
      <xdr:colOff>101600</xdr:colOff>
      <xdr:row>59</xdr:row>
      <xdr:rowOff>55091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6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46218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93576</xdr:rowOff>
    </xdr:from>
    <xdr:to>
      <xdr:col>36</xdr:col>
      <xdr:colOff>165100</xdr:colOff>
      <xdr:row>59</xdr:row>
      <xdr:rowOff>23726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3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14853</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3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789</xdr:rowOff>
    </xdr:from>
    <xdr:to>
      <xdr:col>55</xdr:col>
      <xdr:colOff>0</xdr:colOff>
      <xdr:row>78</xdr:row>
      <xdr:rowOff>133680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73889"/>
          <a:ext cx="838200" cy="13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789</xdr:rowOff>
    </xdr:from>
    <xdr:to>
      <xdr:col>50</xdr:col>
      <xdr:colOff>114300</xdr:colOff>
      <xdr:row>78</xdr:row>
      <xdr:rowOff>114325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73889"/>
          <a:ext cx="889000" cy="11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114325</xdr:rowOff>
    </xdr:from>
    <xdr:to>
      <xdr:col>45</xdr:col>
      <xdr:colOff>177800</xdr:colOff>
      <xdr:row>78</xdr:row>
      <xdr:rowOff>136785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87425"/>
          <a:ext cx="8890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107242</xdr:rowOff>
    </xdr:from>
    <xdr:to>
      <xdr:col>41</xdr:col>
      <xdr:colOff>50800</xdr:colOff>
      <xdr:row>78</xdr:row>
      <xdr:rowOff>136785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80342"/>
          <a:ext cx="889000" cy="2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82880</xdr:rowOff>
    </xdr:from>
    <xdr:to>
      <xdr:col>55</xdr:col>
      <xdr:colOff>50800</xdr:colOff>
      <xdr:row>79</xdr:row>
      <xdr:rowOff>13030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169257</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121439</xdr:rowOff>
    </xdr:from>
    <xdr:to>
      <xdr:col>50</xdr:col>
      <xdr:colOff>165100</xdr:colOff>
      <xdr:row>78</xdr:row>
      <xdr:rowOff>51589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2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68116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9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63525</xdr:rowOff>
    </xdr:from>
    <xdr:to>
      <xdr:col>46</xdr:col>
      <xdr:colOff>38100</xdr:colOff>
      <xdr:row>78</xdr:row>
      <xdr:rowOff>165125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156252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2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85985</xdr:rowOff>
    </xdr:from>
    <xdr:to>
      <xdr:col>41</xdr:col>
      <xdr:colOff>101600</xdr:colOff>
      <xdr:row>79</xdr:row>
      <xdr:rowOff>16135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7262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56442</xdr:rowOff>
    </xdr:from>
    <xdr:to>
      <xdr:col>36</xdr:col>
      <xdr:colOff>165100</xdr:colOff>
      <xdr:row>78</xdr:row>
      <xdr:rowOff>158042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149169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111255</xdr:rowOff>
    </xdr:from>
    <xdr:to>
      <xdr:col>55</xdr:col>
      <xdr:colOff>0</xdr:colOff>
      <xdr:row>98</xdr:row>
      <xdr:rowOff>139131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913355"/>
          <a:ext cx="838200" cy="2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98454</xdr:rowOff>
    </xdr:from>
    <xdr:to>
      <xdr:col>50</xdr:col>
      <xdr:colOff>114300</xdr:colOff>
      <xdr:row>98</xdr:row>
      <xdr:rowOff>139131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900554"/>
          <a:ext cx="889000" cy="4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98454</xdr:rowOff>
    </xdr:from>
    <xdr:to>
      <xdr:col>45</xdr:col>
      <xdr:colOff>177800</xdr:colOff>
      <xdr:row>98</xdr:row>
      <xdr:rowOff>106421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900554"/>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62967</xdr:rowOff>
    </xdr:from>
    <xdr:to>
      <xdr:col>41</xdr:col>
      <xdr:colOff>50800</xdr:colOff>
      <xdr:row>98</xdr:row>
      <xdr:rowOff>106421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65067"/>
          <a:ext cx="889000" cy="4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60455</xdr:rowOff>
    </xdr:from>
    <xdr:to>
      <xdr:col>55</xdr:col>
      <xdr:colOff>50800</xdr:colOff>
      <xdr:row>98</xdr:row>
      <xdr:rowOff>162055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6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88331</xdr:rowOff>
    </xdr:from>
    <xdr:to>
      <xdr:col>50</xdr:col>
      <xdr:colOff>165100</xdr:colOff>
      <xdr:row>99</xdr:row>
      <xdr:rowOff>18481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9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9608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8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47654</xdr:rowOff>
    </xdr:from>
    <xdr:to>
      <xdr:col>46</xdr:col>
      <xdr:colOff>38100</xdr:colOff>
      <xdr:row>98</xdr:row>
      <xdr:rowOff>149254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4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140381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4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55621</xdr:rowOff>
    </xdr:from>
    <xdr:to>
      <xdr:col>41</xdr:col>
      <xdr:colOff>101600</xdr:colOff>
      <xdr:row>98</xdr:row>
      <xdr:rowOff>157221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5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148348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5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12167</xdr:rowOff>
    </xdr:from>
    <xdr:to>
      <xdr:col>36</xdr:col>
      <xdr:colOff>165100</xdr:colOff>
      <xdr:row>98</xdr:row>
      <xdr:rowOff>113767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1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130294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8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118184</xdr:rowOff>
    </xdr:from>
    <xdr:to>
      <xdr:col>85</xdr:col>
      <xdr:colOff>127000</xdr:colOff>
      <xdr:row>38</xdr:row>
      <xdr:rowOff>135750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290384"/>
          <a:ext cx="838200" cy="36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110869</xdr:rowOff>
    </xdr:from>
    <xdr:to>
      <xdr:col>81</xdr:col>
      <xdr:colOff>50800</xdr:colOff>
      <xdr:row>38</xdr:row>
      <xdr:rowOff>135750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25969"/>
          <a:ext cx="889000" cy="2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110869</xdr:rowOff>
    </xdr:from>
    <xdr:to>
      <xdr:col>76</xdr:col>
      <xdr:colOff>114300</xdr:colOff>
      <xdr:row>38</xdr:row>
      <xdr:rowOff>139563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25969"/>
          <a:ext cx="889000" cy="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44748</xdr:rowOff>
    </xdr:from>
    <xdr:to>
      <xdr:col>71</xdr:col>
      <xdr:colOff>177800</xdr:colOff>
      <xdr:row>38</xdr:row>
      <xdr:rowOff>139563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59848"/>
          <a:ext cx="889000" cy="9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67384</xdr:rowOff>
    </xdr:from>
    <xdr:to>
      <xdr:col>85</xdr:col>
      <xdr:colOff>177800</xdr:colOff>
      <xdr:row>36</xdr:row>
      <xdr:rowOff>168984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2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90261</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09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84950</xdr:rowOff>
    </xdr:from>
    <xdr:to>
      <xdr:col>81</xdr:col>
      <xdr:colOff>101600</xdr:colOff>
      <xdr:row>39</xdr:row>
      <xdr:rowOff>15100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6227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692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60069</xdr:rowOff>
    </xdr:from>
    <xdr:to>
      <xdr:col>76</xdr:col>
      <xdr:colOff>165100</xdr:colOff>
      <xdr:row>38</xdr:row>
      <xdr:rowOff>161669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7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152796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6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88763</xdr:rowOff>
    </xdr:from>
    <xdr:to>
      <xdr:col>72</xdr:col>
      <xdr:colOff>38100</xdr:colOff>
      <xdr:row>39</xdr:row>
      <xdr:rowOff>18913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10040</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6965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165398</xdr:rowOff>
    </xdr:from>
    <xdr:to>
      <xdr:col>67</xdr:col>
      <xdr:colOff>101600</xdr:colOff>
      <xdr:row>38</xdr:row>
      <xdr:rowOff>95548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0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112076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8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143975</xdr:rowOff>
    </xdr:from>
    <xdr:to>
      <xdr:col>85</xdr:col>
      <xdr:colOff>127000</xdr:colOff>
      <xdr:row>74</xdr:row>
      <xdr:rowOff>145352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831275"/>
          <a:ext cx="83820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143975</xdr:rowOff>
    </xdr:from>
    <xdr:to>
      <xdr:col>81</xdr:col>
      <xdr:colOff>50800</xdr:colOff>
      <xdr:row>74</xdr:row>
      <xdr:rowOff>159222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831275"/>
          <a:ext cx="8890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159222</xdr:rowOff>
    </xdr:from>
    <xdr:to>
      <xdr:col>76</xdr:col>
      <xdr:colOff>114300</xdr:colOff>
      <xdr:row>75</xdr:row>
      <xdr:rowOff>49112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846522"/>
          <a:ext cx="889000" cy="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49112</xdr:rowOff>
    </xdr:from>
    <xdr:to>
      <xdr:col>71</xdr:col>
      <xdr:colOff>177800</xdr:colOff>
      <xdr:row>75</xdr:row>
      <xdr:rowOff>97735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907862"/>
          <a:ext cx="889000" cy="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94552</xdr:rowOff>
    </xdr:from>
    <xdr:to>
      <xdr:col>85</xdr:col>
      <xdr:colOff>177800</xdr:colOff>
      <xdr:row>75</xdr:row>
      <xdr:rowOff>24702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7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117429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63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93175</xdr:rowOff>
    </xdr:from>
    <xdr:to>
      <xdr:col>81</xdr:col>
      <xdr:colOff>101600</xdr:colOff>
      <xdr:row>75</xdr:row>
      <xdr:rowOff>23325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78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39852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55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108422</xdr:rowOff>
    </xdr:from>
    <xdr:to>
      <xdr:col>76</xdr:col>
      <xdr:colOff>165100</xdr:colOff>
      <xdr:row>75</xdr:row>
      <xdr:rowOff>38572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79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55099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5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169762</xdr:rowOff>
    </xdr:from>
    <xdr:to>
      <xdr:col>72</xdr:col>
      <xdr:colOff>38100</xdr:colOff>
      <xdr:row>75</xdr:row>
      <xdr:rowOff>99912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116439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3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46935</xdr:rowOff>
    </xdr:from>
    <xdr:to>
      <xdr:col>67</xdr:col>
      <xdr:colOff>101600</xdr:colOff>
      <xdr:row>75</xdr:row>
      <xdr:rowOff>148535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0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165062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8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142692</xdr:rowOff>
    </xdr:from>
    <xdr:to>
      <xdr:col>85</xdr:col>
      <xdr:colOff>127000</xdr:colOff>
      <xdr:row>98</xdr:row>
      <xdr:rowOff>152436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44792"/>
          <a:ext cx="838200" cy="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118125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920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152436</xdr:rowOff>
    </xdr:from>
    <xdr:to>
      <xdr:col>81</xdr:col>
      <xdr:colOff>50800</xdr:colOff>
      <xdr:row>99</xdr:row>
      <xdr:rowOff>43644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54536"/>
          <a:ext cx="889000" cy="6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160325</xdr:rowOff>
    </xdr:from>
    <xdr:to>
      <xdr:col>76</xdr:col>
      <xdr:colOff>114300</xdr:colOff>
      <xdr:row>99</xdr:row>
      <xdr:rowOff>43644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62425"/>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160325</xdr:rowOff>
    </xdr:from>
    <xdr:to>
      <xdr:col>71</xdr:col>
      <xdr:colOff>177800</xdr:colOff>
      <xdr:row>99</xdr:row>
      <xdr:rowOff>6359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2425"/>
          <a:ext cx="889000" cy="1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91892</xdr:rowOff>
    </xdr:from>
    <xdr:to>
      <xdr:col>85</xdr:col>
      <xdr:colOff>177800</xdr:colOff>
      <xdr:row>99</xdr:row>
      <xdr:rowOff>22042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9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51269</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8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101636</xdr:rowOff>
    </xdr:from>
    <xdr:to>
      <xdr:col>81</xdr:col>
      <xdr:colOff>101600</xdr:colOff>
      <xdr:row>99</xdr:row>
      <xdr:rowOff>31786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48313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67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164294</xdr:rowOff>
    </xdr:from>
    <xdr:to>
      <xdr:col>76</xdr:col>
      <xdr:colOff>165100</xdr:colOff>
      <xdr:row>99</xdr:row>
      <xdr:rowOff>94444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6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85571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5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109525</xdr:rowOff>
    </xdr:from>
    <xdr:to>
      <xdr:col>72</xdr:col>
      <xdr:colOff>38100</xdr:colOff>
      <xdr:row>99</xdr:row>
      <xdr:rowOff>39675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56202</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68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127009</xdr:rowOff>
    </xdr:from>
    <xdr:to>
      <xdr:col>67</xdr:col>
      <xdr:colOff>101600</xdr:colOff>
      <xdr:row>99</xdr:row>
      <xdr:rowOff>57159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73686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0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22295</xdr:rowOff>
    </xdr:from>
    <xdr:to>
      <xdr:col>116</xdr:col>
      <xdr:colOff>63500</xdr:colOff>
      <xdr:row>59</xdr:row>
      <xdr:rowOff>23914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7845"/>
          <a:ext cx="8382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23914</xdr:rowOff>
    </xdr:from>
    <xdr:to>
      <xdr:col>111</xdr:col>
      <xdr:colOff>177800</xdr:colOff>
      <xdr:row>59</xdr:row>
      <xdr:rowOff>26410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9464"/>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20256</xdr:rowOff>
    </xdr:from>
    <xdr:to>
      <xdr:col>107</xdr:col>
      <xdr:colOff>50800</xdr:colOff>
      <xdr:row>59</xdr:row>
      <xdr:rowOff>26410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35806"/>
          <a:ext cx="889000" cy="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14770</xdr:rowOff>
    </xdr:from>
    <xdr:to>
      <xdr:col>102</xdr:col>
      <xdr:colOff>114300</xdr:colOff>
      <xdr:row>59</xdr:row>
      <xdr:rowOff>20256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3032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142945</xdr:rowOff>
    </xdr:from>
    <xdr:to>
      <xdr:col>116</xdr:col>
      <xdr:colOff>114300</xdr:colOff>
      <xdr:row>59</xdr:row>
      <xdr:rowOff>73095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144564</xdr:rowOff>
    </xdr:from>
    <xdr:to>
      <xdr:col>112</xdr:col>
      <xdr:colOff>38100</xdr:colOff>
      <xdr:row>59</xdr:row>
      <xdr:rowOff>74714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65841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8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147060</xdr:rowOff>
    </xdr:from>
    <xdr:to>
      <xdr:col>107</xdr:col>
      <xdr:colOff>101600</xdr:colOff>
      <xdr:row>59</xdr:row>
      <xdr:rowOff>77210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68337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83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140906</xdr:rowOff>
    </xdr:from>
    <xdr:to>
      <xdr:col>102</xdr:col>
      <xdr:colOff>165100</xdr:colOff>
      <xdr:row>59</xdr:row>
      <xdr:rowOff>71056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62183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135420</xdr:rowOff>
    </xdr:from>
    <xdr:to>
      <xdr:col>98</xdr:col>
      <xdr:colOff>38100</xdr:colOff>
      <xdr:row>59</xdr:row>
      <xdr:rowOff>65570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56697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16860</xdr:rowOff>
    </xdr:from>
    <xdr:to>
      <xdr:col>116</xdr:col>
      <xdr:colOff>63500</xdr:colOff>
      <xdr:row>76</xdr:row>
      <xdr:rowOff>336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704160"/>
          <a:ext cx="838200" cy="32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16860</xdr:rowOff>
    </xdr:from>
    <xdr:to>
      <xdr:col>111</xdr:col>
      <xdr:colOff>177800</xdr:colOff>
      <xdr:row>74</xdr:row>
      <xdr:rowOff>78942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04160"/>
          <a:ext cx="889000" cy="6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78942</xdr:rowOff>
    </xdr:from>
    <xdr:to>
      <xdr:col>107</xdr:col>
      <xdr:colOff>50800</xdr:colOff>
      <xdr:row>74</xdr:row>
      <xdr:rowOff>162021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66242"/>
          <a:ext cx="889000" cy="8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162021</xdr:rowOff>
    </xdr:from>
    <xdr:to>
      <xdr:col>102</xdr:col>
      <xdr:colOff>114300</xdr:colOff>
      <xdr:row>75</xdr:row>
      <xdr:rowOff>40814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49321"/>
          <a:ext cx="889000" cy="5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120986</xdr:rowOff>
    </xdr:from>
    <xdr:to>
      <xdr:col>116</xdr:col>
      <xdr:colOff>114300</xdr:colOff>
      <xdr:row>76</xdr:row>
      <xdr:rowOff>51135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797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143863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3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137510</xdr:rowOff>
    </xdr:from>
    <xdr:to>
      <xdr:col>112</xdr:col>
      <xdr:colOff>38100</xdr:colOff>
      <xdr:row>74</xdr:row>
      <xdr:rowOff>67660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5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84187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2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28142</xdr:rowOff>
    </xdr:from>
    <xdr:to>
      <xdr:col>107</xdr:col>
      <xdr:colOff>101600</xdr:colOff>
      <xdr:row>74</xdr:row>
      <xdr:rowOff>129742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146269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9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111221</xdr:rowOff>
    </xdr:from>
    <xdr:to>
      <xdr:col>102</xdr:col>
      <xdr:colOff>165100</xdr:colOff>
      <xdr:row>75</xdr:row>
      <xdr:rowOff>41371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9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32498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89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161464</xdr:rowOff>
    </xdr:from>
    <xdr:to>
      <xdr:col>98</xdr:col>
      <xdr:colOff>38100</xdr:colOff>
      <xdr:row>75</xdr:row>
      <xdr:rowOff>91614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4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82741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94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物件費について、町民体育館の解体工事費の皆減による。</a:t>
          </a:r>
        </a:p>
        <a:p>
          <a:r>
            <a:rPr kumimoji="1" lang="ja-JP" altLang="en-US" sz="1300">
              <a:latin typeface="ＭＳ Ｐゴシック" panose="020B0600070205080204" pitchFamily="50" charset="-128"/>
              <a:ea typeface="ＭＳ Ｐゴシック" panose="020B0600070205080204" pitchFamily="50" charset="-128"/>
            </a:rPr>
            <a:t>普通建設事業費について、道の駅整備事業、赤倉温泉スキー場管理用道路整備事業の皆減によるものと、豪雨災害による災害復旧事業対応により、事業の減となった。</a:t>
          </a:r>
        </a:p>
        <a:p>
          <a:r>
            <a:rPr kumimoji="1" lang="ja-JP" altLang="en-US" sz="1300">
              <a:latin typeface="ＭＳ Ｐゴシック" panose="020B0600070205080204" pitchFamily="50" charset="-128"/>
              <a:ea typeface="ＭＳ Ｐゴシック" panose="020B0600070205080204" pitchFamily="50" charset="-128"/>
            </a:rPr>
            <a:t>維持補修費について、昨年の小雪が一転し豪雪となり、除排雪事業経費が増大したことによる。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災害復旧事業について、令和６年７月豪雨災害による。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下水道事業会計の統合と法適用化により、繰出金から補助費へ移行したことによる。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扶助費について、物価高騰対策支援給付金の増による。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山形県最上町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7,358
7,227
330.37
8,190,442
7,796,986
319,247
4,102,942
5,215,472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137922</xdr:rowOff>
    </xdr:from>
    <xdr:to>
      <xdr:col>24</xdr:col>
      <xdr:colOff>63500</xdr:colOff>
      <xdr:row>35</xdr:row>
      <xdr:rowOff>154559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8672"/>
          <a:ext cx="8382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154559</xdr:rowOff>
    </xdr:from>
    <xdr:to>
      <xdr:col>19</xdr:col>
      <xdr:colOff>177800</xdr:colOff>
      <xdr:row>36</xdr:row>
      <xdr:rowOff>4064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55309"/>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4064</xdr:rowOff>
    </xdr:from>
    <xdr:to>
      <xdr:col>15</xdr:col>
      <xdr:colOff>50800</xdr:colOff>
      <xdr:row>36</xdr:row>
      <xdr:rowOff>36576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6264"/>
          <a:ext cx="8890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36576</xdr:rowOff>
    </xdr:from>
    <xdr:to>
      <xdr:col>10</xdr:col>
      <xdr:colOff>114300</xdr:colOff>
      <xdr:row>36</xdr:row>
      <xdr:rowOff>79883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08776"/>
          <a:ext cx="8890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87122</xdr:rowOff>
    </xdr:from>
    <xdr:to>
      <xdr:col>24</xdr:col>
      <xdr:colOff>114300</xdr:colOff>
      <xdr:row>36</xdr:row>
      <xdr:rowOff>17272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109999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103759</xdr:rowOff>
    </xdr:from>
    <xdr:to>
      <xdr:col>20</xdr:col>
      <xdr:colOff>38100</xdr:colOff>
      <xdr:row>36</xdr:row>
      <xdr:rowOff>33909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50436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7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124714</xdr:rowOff>
    </xdr:from>
    <xdr:to>
      <xdr:col>15</xdr:col>
      <xdr:colOff>101600</xdr:colOff>
      <xdr:row>36</xdr:row>
      <xdr:rowOff>54864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71391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0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157226</xdr:rowOff>
    </xdr:from>
    <xdr:to>
      <xdr:col>10</xdr:col>
      <xdr:colOff>165100</xdr:colOff>
      <xdr:row>36</xdr:row>
      <xdr:rowOff>87376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103903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29083</xdr:rowOff>
    </xdr:from>
    <xdr:to>
      <xdr:col>6</xdr:col>
      <xdr:colOff>38100</xdr:colOff>
      <xdr:row>36</xdr:row>
      <xdr:rowOff>130683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147210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7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26019</xdr:rowOff>
    </xdr:from>
    <xdr:to>
      <xdr:col>24</xdr:col>
      <xdr:colOff>63500</xdr:colOff>
      <xdr:row>58</xdr:row>
      <xdr:rowOff>40584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70119"/>
          <a:ext cx="8382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40584</xdr:rowOff>
    </xdr:from>
    <xdr:to>
      <xdr:col>19</xdr:col>
      <xdr:colOff>177800</xdr:colOff>
      <xdr:row>58</xdr:row>
      <xdr:rowOff>67556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84684"/>
          <a:ext cx="889000" cy="2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53299</xdr:rowOff>
    </xdr:from>
    <xdr:to>
      <xdr:col>15</xdr:col>
      <xdr:colOff>50800</xdr:colOff>
      <xdr:row>58</xdr:row>
      <xdr:rowOff>67556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7399"/>
          <a:ext cx="889000" cy="1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168369</xdr:rowOff>
    </xdr:from>
    <xdr:to>
      <xdr:col>10</xdr:col>
      <xdr:colOff>114300</xdr:colOff>
      <xdr:row>58</xdr:row>
      <xdr:rowOff>53299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41019"/>
          <a:ext cx="889000" cy="5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146669</xdr:rowOff>
    </xdr:from>
    <xdr:to>
      <xdr:col>24</xdr:col>
      <xdr:colOff>114300</xdr:colOff>
      <xdr:row>58</xdr:row>
      <xdr:rowOff>76819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1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106046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0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161234</xdr:rowOff>
    </xdr:from>
    <xdr:to>
      <xdr:col>20</xdr:col>
      <xdr:colOff>38100</xdr:colOff>
      <xdr:row>58</xdr:row>
      <xdr:rowOff>91384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3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107911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0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16756</xdr:rowOff>
    </xdr:from>
    <xdr:to>
      <xdr:col>15</xdr:col>
      <xdr:colOff>101600</xdr:colOff>
      <xdr:row>58</xdr:row>
      <xdr:rowOff>118356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109483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2499</xdr:rowOff>
    </xdr:from>
    <xdr:to>
      <xdr:col>10</xdr:col>
      <xdr:colOff>165100</xdr:colOff>
      <xdr:row>58</xdr:row>
      <xdr:rowOff>104099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95226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3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117569</xdr:rowOff>
    </xdr:from>
    <xdr:to>
      <xdr:col>6</xdr:col>
      <xdr:colOff>38100</xdr:colOff>
      <xdr:row>58</xdr:row>
      <xdr:rowOff>47719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9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64246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6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108396</xdr:rowOff>
    </xdr:from>
    <xdr:to>
      <xdr:col>24</xdr:col>
      <xdr:colOff>63500</xdr:colOff>
      <xdr:row>77</xdr:row>
      <xdr:rowOff>70259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38596"/>
          <a:ext cx="838200" cy="13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70259</xdr:rowOff>
    </xdr:from>
    <xdr:to>
      <xdr:col>19</xdr:col>
      <xdr:colOff>177800</xdr:colOff>
      <xdr:row>77</xdr:row>
      <xdr:rowOff>147434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71909"/>
          <a:ext cx="889000" cy="7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108846</xdr:rowOff>
    </xdr:from>
    <xdr:to>
      <xdr:col>15</xdr:col>
      <xdr:colOff>50800</xdr:colOff>
      <xdr:row>77</xdr:row>
      <xdr:rowOff>147434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10496"/>
          <a:ext cx="889000" cy="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108846</xdr:rowOff>
    </xdr:from>
    <xdr:to>
      <xdr:col>10</xdr:col>
      <xdr:colOff>114300</xdr:colOff>
      <xdr:row>79</xdr:row>
      <xdr:rowOff>23746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10496"/>
          <a:ext cx="889000" cy="25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57596</xdr:rowOff>
    </xdr:from>
    <xdr:to>
      <xdr:col>24</xdr:col>
      <xdr:colOff>114300</xdr:colOff>
      <xdr:row>76</xdr:row>
      <xdr:rowOff>159196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80474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3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19459</xdr:rowOff>
    </xdr:from>
    <xdr:to>
      <xdr:col>20</xdr:col>
      <xdr:colOff>38100</xdr:colOff>
      <xdr:row>77</xdr:row>
      <xdr:rowOff>121059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137586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9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96634</xdr:rowOff>
    </xdr:from>
    <xdr:to>
      <xdr:col>15</xdr:col>
      <xdr:colOff>101600</xdr:colOff>
      <xdr:row>78</xdr:row>
      <xdr:rowOff>26784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17911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9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58046</xdr:rowOff>
    </xdr:from>
    <xdr:to>
      <xdr:col>10</xdr:col>
      <xdr:colOff>165100</xdr:colOff>
      <xdr:row>77</xdr:row>
      <xdr:rowOff>159646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150773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144396</xdr:rowOff>
    </xdr:from>
    <xdr:to>
      <xdr:col>6</xdr:col>
      <xdr:colOff>38100</xdr:colOff>
      <xdr:row>79</xdr:row>
      <xdr:rowOff>74546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1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27077</xdr:rowOff>
    </xdr:from>
    <xdr:to>
      <xdr:col>24</xdr:col>
      <xdr:colOff>63500</xdr:colOff>
      <xdr:row>95</xdr:row>
      <xdr:rowOff>52553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314827"/>
          <a:ext cx="838200" cy="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27077</xdr:rowOff>
    </xdr:from>
    <xdr:to>
      <xdr:col>19</xdr:col>
      <xdr:colOff>177800</xdr:colOff>
      <xdr:row>95</xdr:row>
      <xdr:rowOff>79907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314827"/>
          <a:ext cx="889000" cy="5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79907</xdr:rowOff>
    </xdr:from>
    <xdr:to>
      <xdr:col>15</xdr:col>
      <xdr:colOff>50800</xdr:colOff>
      <xdr:row>95</xdr:row>
      <xdr:rowOff>168348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367657"/>
          <a:ext cx="889000" cy="8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168348</xdr:rowOff>
    </xdr:from>
    <xdr:to>
      <xdr:col>10</xdr:col>
      <xdr:colOff>114300</xdr:colOff>
      <xdr:row>95</xdr:row>
      <xdr:rowOff>170593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456098"/>
          <a:ext cx="889000" cy="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1753</xdr:rowOff>
    </xdr:from>
    <xdr:to>
      <xdr:col>24</xdr:col>
      <xdr:colOff>114300</xdr:colOff>
      <xdr:row>95</xdr:row>
      <xdr:rowOff>103353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28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24630</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14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147727</xdr:rowOff>
    </xdr:from>
    <xdr:to>
      <xdr:col>20</xdr:col>
      <xdr:colOff>38100</xdr:colOff>
      <xdr:row>95</xdr:row>
      <xdr:rowOff>77877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26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94404</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03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29107</xdr:rowOff>
    </xdr:from>
    <xdr:to>
      <xdr:col>15</xdr:col>
      <xdr:colOff>101600</xdr:colOff>
      <xdr:row>95</xdr:row>
      <xdr:rowOff>130707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1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147234</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09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117548</xdr:rowOff>
    </xdr:from>
    <xdr:to>
      <xdr:col>10</xdr:col>
      <xdr:colOff>165100</xdr:colOff>
      <xdr:row>96</xdr:row>
      <xdr:rowOff>47698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0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64225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18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119793</xdr:rowOff>
    </xdr:from>
    <xdr:to>
      <xdr:col>6</xdr:col>
      <xdr:colOff>38100</xdr:colOff>
      <xdr:row>96</xdr:row>
      <xdr:rowOff>49943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66470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18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144272</xdr:rowOff>
    </xdr:from>
    <xdr:to>
      <xdr:col>55</xdr:col>
      <xdr:colOff>0</xdr:colOff>
      <xdr:row>36</xdr:row>
      <xdr:rowOff>163703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316472"/>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163703</xdr:rowOff>
    </xdr:from>
    <xdr:to>
      <xdr:col>50</xdr:col>
      <xdr:colOff>114300</xdr:colOff>
      <xdr:row>37</xdr:row>
      <xdr:rowOff>69215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335903"/>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69215</xdr:rowOff>
    </xdr:from>
    <xdr:to>
      <xdr:col>45</xdr:col>
      <xdr:colOff>177800</xdr:colOff>
      <xdr:row>37</xdr:row>
      <xdr:rowOff>72644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41286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72644</xdr:rowOff>
    </xdr:from>
    <xdr:to>
      <xdr:col>41</xdr:col>
      <xdr:colOff>50800</xdr:colOff>
      <xdr:row>37</xdr:row>
      <xdr:rowOff>103886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416294"/>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93472</xdr:rowOff>
    </xdr:from>
    <xdr:to>
      <xdr:col>55</xdr:col>
      <xdr:colOff>50800</xdr:colOff>
      <xdr:row>37</xdr:row>
      <xdr:rowOff>23622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116349</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11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112903</xdr:rowOff>
    </xdr:from>
    <xdr:to>
      <xdr:col>50</xdr:col>
      <xdr:colOff>165100</xdr:colOff>
      <xdr:row>37</xdr:row>
      <xdr:rowOff>43053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2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59580</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18415</xdr:rowOff>
    </xdr:from>
    <xdr:to>
      <xdr:col>46</xdr:col>
      <xdr:colOff>38100</xdr:colOff>
      <xdr:row>37</xdr:row>
      <xdr:rowOff>120015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136542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137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21844</xdr:rowOff>
    </xdr:from>
    <xdr:to>
      <xdr:col>41</xdr:col>
      <xdr:colOff>101600</xdr:colOff>
      <xdr:row>37</xdr:row>
      <xdr:rowOff>123444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139971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14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53086</xdr:rowOff>
    </xdr:from>
    <xdr:to>
      <xdr:col>36</xdr:col>
      <xdr:colOff>165100</xdr:colOff>
      <xdr:row>37</xdr:row>
      <xdr:rowOff>154686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171213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171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135006</xdr:rowOff>
    </xdr:from>
    <xdr:to>
      <xdr:col>55</xdr:col>
      <xdr:colOff>0</xdr:colOff>
      <xdr:row>56</xdr:row>
      <xdr:rowOff>163711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736206"/>
          <a:ext cx="8382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89759</xdr:rowOff>
    </xdr:from>
    <xdr:to>
      <xdr:col>50</xdr:col>
      <xdr:colOff>114300</xdr:colOff>
      <xdr:row>56</xdr:row>
      <xdr:rowOff>135006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690959"/>
          <a:ext cx="889000" cy="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89759</xdr:rowOff>
    </xdr:from>
    <xdr:to>
      <xdr:col>45</xdr:col>
      <xdr:colOff>177800</xdr:colOff>
      <xdr:row>56</xdr:row>
      <xdr:rowOff>130503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90959"/>
          <a:ext cx="889000" cy="4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130503</xdr:rowOff>
    </xdr:from>
    <xdr:to>
      <xdr:col>41</xdr:col>
      <xdr:colOff>50800</xdr:colOff>
      <xdr:row>57</xdr:row>
      <xdr:rowOff>59675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31703"/>
          <a:ext cx="889000" cy="10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112911</xdr:rowOff>
    </xdr:from>
    <xdr:to>
      <xdr:col>55</xdr:col>
      <xdr:colOff>50800</xdr:colOff>
      <xdr:row>57</xdr:row>
      <xdr:rowOff>43061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1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91338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9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84206</xdr:rowOff>
    </xdr:from>
    <xdr:to>
      <xdr:col>50</xdr:col>
      <xdr:colOff>165100</xdr:colOff>
      <xdr:row>57</xdr:row>
      <xdr:rowOff>14356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8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5483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77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38959</xdr:rowOff>
    </xdr:from>
    <xdr:to>
      <xdr:col>46</xdr:col>
      <xdr:colOff>38100</xdr:colOff>
      <xdr:row>56</xdr:row>
      <xdr:rowOff>140559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157086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41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79703</xdr:rowOff>
    </xdr:from>
    <xdr:to>
      <xdr:col>41</xdr:col>
      <xdr:colOff>101600</xdr:colOff>
      <xdr:row>57</xdr:row>
      <xdr:rowOff>9853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77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8875</xdr:rowOff>
    </xdr:from>
    <xdr:to>
      <xdr:col>36</xdr:col>
      <xdr:colOff>165100</xdr:colOff>
      <xdr:row>57</xdr:row>
      <xdr:rowOff>110475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8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101602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7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151127</xdr:rowOff>
    </xdr:from>
    <xdr:to>
      <xdr:col>55</xdr:col>
      <xdr:colOff>0</xdr:colOff>
      <xdr:row>78</xdr:row>
      <xdr:rowOff>161796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52777"/>
          <a:ext cx="838200" cy="18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151127</xdr:rowOff>
    </xdr:from>
    <xdr:to>
      <xdr:col>50</xdr:col>
      <xdr:colOff>114300</xdr:colOff>
      <xdr:row>78</xdr:row>
      <xdr:rowOff>95524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52777"/>
          <a:ext cx="889000" cy="11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95524</xdr:rowOff>
    </xdr:from>
    <xdr:to>
      <xdr:col>45</xdr:col>
      <xdr:colOff>177800</xdr:colOff>
      <xdr:row>78</xdr:row>
      <xdr:rowOff>137440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68624"/>
          <a:ext cx="889000" cy="4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137052</xdr:rowOff>
    </xdr:from>
    <xdr:to>
      <xdr:col>41</xdr:col>
      <xdr:colOff>50800</xdr:colOff>
      <xdr:row>78</xdr:row>
      <xdr:rowOff>137440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10152"/>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110996</xdr:rowOff>
    </xdr:from>
    <xdr:to>
      <xdr:col>55</xdr:col>
      <xdr:colOff>50800</xdr:colOff>
      <xdr:row>79</xdr:row>
      <xdr:rowOff>41146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8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100327</xdr:rowOff>
    </xdr:from>
    <xdr:to>
      <xdr:col>50</xdr:col>
      <xdr:colOff>165100</xdr:colOff>
      <xdr:row>78</xdr:row>
      <xdr:rowOff>30477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0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47004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7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44724</xdr:rowOff>
    </xdr:from>
    <xdr:to>
      <xdr:col>46</xdr:col>
      <xdr:colOff>38100</xdr:colOff>
      <xdr:row>78</xdr:row>
      <xdr:rowOff>146324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1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162851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9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86640</xdr:rowOff>
    </xdr:from>
    <xdr:to>
      <xdr:col>41</xdr:col>
      <xdr:colOff>101600</xdr:colOff>
      <xdr:row>79</xdr:row>
      <xdr:rowOff>16790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33317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3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86252</xdr:rowOff>
    </xdr:from>
    <xdr:to>
      <xdr:col>36</xdr:col>
      <xdr:colOff>165100</xdr:colOff>
      <xdr:row>79</xdr:row>
      <xdr:rowOff>16402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32929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3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63508</xdr:rowOff>
    </xdr:from>
    <xdr:to>
      <xdr:col>55</xdr:col>
      <xdr:colOff>0</xdr:colOff>
      <xdr:row>97</xdr:row>
      <xdr:rowOff>149513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94158"/>
          <a:ext cx="838200" cy="8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99994</xdr:rowOff>
    </xdr:from>
    <xdr:to>
      <xdr:col>50</xdr:col>
      <xdr:colOff>114300</xdr:colOff>
      <xdr:row>97</xdr:row>
      <xdr:rowOff>149513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30644"/>
          <a:ext cx="889000" cy="4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98961</xdr:rowOff>
    </xdr:from>
    <xdr:to>
      <xdr:col>45</xdr:col>
      <xdr:colOff>177800</xdr:colOff>
      <xdr:row>97</xdr:row>
      <xdr:rowOff>99994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29611"/>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98961</xdr:rowOff>
    </xdr:from>
    <xdr:to>
      <xdr:col>41</xdr:col>
      <xdr:colOff>50800</xdr:colOff>
      <xdr:row>97</xdr:row>
      <xdr:rowOff>129468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29611"/>
          <a:ext cx="889000" cy="3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xdr:rowOff>
    </xdr:from>
    <xdr:to>
      <xdr:col>55</xdr:col>
      <xdr:colOff>50800</xdr:colOff>
      <xdr:row>97</xdr:row>
      <xdr:rowOff>114308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4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35585</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9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98713</xdr:rowOff>
    </xdr:from>
    <xdr:to>
      <xdr:col>50</xdr:col>
      <xdr:colOff>165100</xdr:colOff>
      <xdr:row>98</xdr:row>
      <xdr:rowOff>28863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2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19990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49194</xdr:rowOff>
    </xdr:from>
    <xdr:to>
      <xdr:col>46</xdr:col>
      <xdr:colOff>38100</xdr:colOff>
      <xdr:row>97</xdr:row>
      <xdr:rowOff>150794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167321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45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48161</xdr:rowOff>
    </xdr:from>
    <xdr:to>
      <xdr:col>41</xdr:col>
      <xdr:colOff>101600</xdr:colOff>
      <xdr:row>97</xdr:row>
      <xdr:rowOff>149761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7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140888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7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78668</xdr:rowOff>
    </xdr:from>
    <xdr:to>
      <xdr:col>36</xdr:col>
      <xdr:colOff>165100</xdr:colOff>
      <xdr:row>98</xdr:row>
      <xdr:rowOff>8818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171395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150399</xdr:rowOff>
    </xdr:from>
    <xdr:to>
      <xdr:col>85</xdr:col>
      <xdr:colOff>127000</xdr:colOff>
      <xdr:row>38</xdr:row>
      <xdr:rowOff>12425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94049"/>
          <a:ext cx="838200" cy="3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xdr:rowOff>
    </xdr:from>
    <xdr:to>
      <xdr:col>81</xdr:col>
      <xdr:colOff>50800</xdr:colOff>
      <xdr:row>38</xdr:row>
      <xdr:rowOff>12425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517640"/>
          <a:ext cx="889000" cy="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xdr:rowOff>
    </xdr:from>
    <xdr:to>
      <xdr:col>76</xdr:col>
      <xdr:colOff>114300</xdr:colOff>
      <xdr:row>38</xdr:row>
      <xdr:rowOff>21568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17640"/>
          <a:ext cx="889000" cy="1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21568</xdr:rowOff>
    </xdr:from>
    <xdr:to>
      <xdr:col>71</xdr:col>
      <xdr:colOff>177800</xdr:colOff>
      <xdr:row>38</xdr:row>
      <xdr:rowOff>24316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36668"/>
          <a:ext cx="889000" cy="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99599</xdr:rowOff>
    </xdr:from>
    <xdr:to>
      <xdr:col>85</xdr:col>
      <xdr:colOff>177800</xdr:colOff>
      <xdr:row>38</xdr:row>
      <xdr:rowOff>29749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133075</xdr:rowOff>
    </xdr:from>
    <xdr:to>
      <xdr:col>81</xdr:col>
      <xdr:colOff>101600</xdr:colOff>
      <xdr:row>38</xdr:row>
      <xdr:rowOff>63225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7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54352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6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123190</xdr:rowOff>
    </xdr:from>
    <xdr:to>
      <xdr:col>76</xdr:col>
      <xdr:colOff>165100</xdr:colOff>
      <xdr:row>38</xdr:row>
      <xdr:rowOff>53340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44467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142219</xdr:rowOff>
    </xdr:from>
    <xdr:to>
      <xdr:col>72</xdr:col>
      <xdr:colOff>38100</xdr:colOff>
      <xdr:row>38</xdr:row>
      <xdr:rowOff>72369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8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63495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7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144966</xdr:rowOff>
    </xdr:from>
    <xdr:to>
      <xdr:col>67</xdr:col>
      <xdr:colOff>101600</xdr:colOff>
      <xdr:row>38</xdr:row>
      <xdr:rowOff>75116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8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66243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40018</xdr:rowOff>
    </xdr:from>
    <xdr:to>
      <xdr:col>85</xdr:col>
      <xdr:colOff>127000</xdr:colOff>
      <xdr:row>57</xdr:row>
      <xdr:rowOff>144086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812668"/>
          <a:ext cx="838200" cy="10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40018</xdr:rowOff>
    </xdr:from>
    <xdr:to>
      <xdr:col>81</xdr:col>
      <xdr:colOff>50800</xdr:colOff>
      <xdr:row>57</xdr:row>
      <xdr:rowOff>129903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12668"/>
          <a:ext cx="889000" cy="8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129903</xdr:rowOff>
    </xdr:from>
    <xdr:to>
      <xdr:col>76</xdr:col>
      <xdr:colOff>114300</xdr:colOff>
      <xdr:row>57</xdr:row>
      <xdr:rowOff>143103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02553"/>
          <a:ext cx="889000" cy="1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143103</xdr:rowOff>
    </xdr:from>
    <xdr:to>
      <xdr:col>71</xdr:col>
      <xdr:colOff>177800</xdr:colOff>
      <xdr:row>57</xdr:row>
      <xdr:rowOff>163876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915753"/>
          <a:ext cx="889000" cy="2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93286</xdr:rowOff>
    </xdr:from>
    <xdr:to>
      <xdr:col>85</xdr:col>
      <xdr:colOff>177800</xdr:colOff>
      <xdr:row>58</xdr:row>
      <xdr:rowOff>23436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6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71713</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160668</xdr:rowOff>
    </xdr:from>
    <xdr:to>
      <xdr:col>81</xdr:col>
      <xdr:colOff>101600</xdr:colOff>
      <xdr:row>57</xdr:row>
      <xdr:rowOff>90818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6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107345</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53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79103</xdr:rowOff>
    </xdr:from>
    <xdr:to>
      <xdr:col>76</xdr:col>
      <xdr:colOff>165100</xdr:colOff>
      <xdr:row>58</xdr:row>
      <xdr:rowOff>9253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25780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2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92303</xdr:rowOff>
    </xdr:from>
    <xdr:to>
      <xdr:col>72</xdr:col>
      <xdr:colOff>38100</xdr:colOff>
      <xdr:row>58</xdr:row>
      <xdr:rowOff>22453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6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38980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64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113076</xdr:rowOff>
    </xdr:from>
    <xdr:to>
      <xdr:col>67</xdr:col>
      <xdr:colOff>101600</xdr:colOff>
      <xdr:row>58</xdr:row>
      <xdr:rowOff>43226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8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59753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118183</xdr:rowOff>
    </xdr:from>
    <xdr:to>
      <xdr:col>85</xdr:col>
      <xdr:colOff>127000</xdr:colOff>
      <xdr:row>78</xdr:row>
      <xdr:rowOff>135750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148383"/>
          <a:ext cx="838200" cy="36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110869</xdr:rowOff>
    </xdr:from>
    <xdr:to>
      <xdr:col>81</xdr:col>
      <xdr:colOff>50800</xdr:colOff>
      <xdr:row>78</xdr:row>
      <xdr:rowOff>135750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483969"/>
          <a:ext cx="889000" cy="2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110869</xdr:rowOff>
    </xdr:from>
    <xdr:to>
      <xdr:col>76</xdr:col>
      <xdr:colOff>114300</xdr:colOff>
      <xdr:row>78</xdr:row>
      <xdr:rowOff>139564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483969"/>
          <a:ext cx="889000" cy="2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44749</xdr:rowOff>
    </xdr:from>
    <xdr:to>
      <xdr:col>71</xdr:col>
      <xdr:colOff>177800</xdr:colOff>
      <xdr:row>78</xdr:row>
      <xdr:rowOff>139564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17849"/>
          <a:ext cx="889000" cy="9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67383</xdr:rowOff>
    </xdr:from>
    <xdr:to>
      <xdr:col>85</xdr:col>
      <xdr:colOff>177800</xdr:colOff>
      <xdr:row>76</xdr:row>
      <xdr:rowOff>168983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09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90261</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94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84950</xdr:rowOff>
    </xdr:from>
    <xdr:to>
      <xdr:col>81</xdr:col>
      <xdr:colOff>101600</xdr:colOff>
      <xdr:row>79</xdr:row>
      <xdr:rowOff>15100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5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6227</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550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60069</xdr:rowOff>
    </xdr:from>
    <xdr:to>
      <xdr:col>76</xdr:col>
      <xdr:colOff>165100</xdr:colOff>
      <xdr:row>78</xdr:row>
      <xdr:rowOff>161669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3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152796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2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88764</xdr:rowOff>
    </xdr:from>
    <xdr:to>
      <xdr:col>72</xdr:col>
      <xdr:colOff>38100</xdr:colOff>
      <xdr:row>79</xdr:row>
      <xdr:rowOff>18914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10041</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46333" y="13554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165399</xdr:rowOff>
    </xdr:from>
    <xdr:to>
      <xdr:col>67</xdr:col>
      <xdr:colOff>101600</xdr:colOff>
      <xdr:row>78</xdr:row>
      <xdr:rowOff>95549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6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112076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1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143974</xdr:rowOff>
    </xdr:from>
    <xdr:to>
      <xdr:col>85</xdr:col>
      <xdr:colOff>127000</xdr:colOff>
      <xdr:row>94</xdr:row>
      <xdr:rowOff>145352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260274"/>
          <a:ext cx="8382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143974</xdr:rowOff>
    </xdr:from>
    <xdr:to>
      <xdr:col>81</xdr:col>
      <xdr:colOff>50800</xdr:colOff>
      <xdr:row>94</xdr:row>
      <xdr:rowOff>159223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260274"/>
          <a:ext cx="889000" cy="1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159223</xdr:rowOff>
    </xdr:from>
    <xdr:to>
      <xdr:col>76</xdr:col>
      <xdr:colOff>114300</xdr:colOff>
      <xdr:row>95</xdr:row>
      <xdr:rowOff>49112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275523"/>
          <a:ext cx="889000" cy="6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49112</xdr:rowOff>
    </xdr:from>
    <xdr:to>
      <xdr:col>71</xdr:col>
      <xdr:colOff>177800</xdr:colOff>
      <xdr:row>95</xdr:row>
      <xdr:rowOff>97735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336862"/>
          <a:ext cx="889000" cy="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94552</xdr:rowOff>
    </xdr:from>
    <xdr:to>
      <xdr:col>85</xdr:col>
      <xdr:colOff>177800</xdr:colOff>
      <xdr:row>95</xdr:row>
      <xdr:rowOff>24702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1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117429</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06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93174</xdr:rowOff>
    </xdr:from>
    <xdr:to>
      <xdr:col>81</xdr:col>
      <xdr:colOff>101600</xdr:colOff>
      <xdr:row>95</xdr:row>
      <xdr:rowOff>23324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39851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108423</xdr:rowOff>
    </xdr:from>
    <xdr:to>
      <xdr:col>76</xdr:col>
      <xdr:colOff>165100</xdr:colOff>
      <xdr:row>95</xdr:row>
      <xdr:rowOff>38573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22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55100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99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169762</xdr:rowOff>
    </xdr:from>
    <xdr:to>
      <xdr:col>72</xdr:col>
      <xdr:colOff>38100</xdr:colOff>
      <xdr:row>95</xdr:row>
      <xdr:rowOff>99912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8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116439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46935</xdr:rowOff>
    </xdr:from>
    <xdr:to>
      <xdr:col>67</xdr:col>
      <xdr:colOff>101600</xdr:colOff>
      <xdr:row>95</xdr:row>
      <xdr:rowOff>148535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165062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0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教育費について、町民体育館の解体事業、国民スポーツ大会町実行委員会補助金の減による。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民生費について、児童手当の拡充と物価高騰対策支援給付金による増。</a:t>
          </a:r>
        </a:p>
        <a:p>
          <a:r>
            <a:rPr kumimoji="1" lang="ja-JP" altLang="en-US" sz="1300">
              <a:latin typeface="ＭＳ Ｐゴシック" panose="020B0600070205080204" pitchFamily="50" charset="-128"/>
              <a:ea typeface="ＭＳ Ｐゴシック" panose="020B0600070205080204" pitchFamily="50" charset="-128"/>
            </a:rPr>
            <a:t>商工費について、堺田分水嶺トイレ設置事業、道の駅整備事業の減による。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災害復旧費について令和６年７月豪雨災害による増。</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山形県最上町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実質単年度収支について、当初予算編成において財政調整基金より</a:t>
          </a:r>
          <a:r>
            <a:rPr kumimoji="1" lang="en-US" altLang="ja-JP" sz="1300">
              <a:latin typeface="ＭＳ ゴシック" pitchFamily="49" charset="-128"/>
              <a:ea typeface="ＭＳ ゴシック" pitchFamily="49" charset="-128"/>
            </a:rPr>
            <a:t>530,000</a:t>
          </a:r>
          <a:r>
            <a:rPr kumimoji="1" lang="ja-JP" altLang="en-US" sz="1300">
              <a:latin typeface="ＭＳ ゴシック" pitchFamily="49" charset="-128"/>
              <a:ea typeface="ＭＳ ゴシック" pitchFamily="49" charset="-128"/>
            </a:rPr>
            <a:t>千円の繰入を行ったことと、７月に発生した豪雨災害への対応と豪雪の影響のため基金からの取崩をしたことで、令和５年度より</a:t>
          </a:r>
          <a:r>
            <a:rPr kumimoji="1" lang="en-US" altLang="ja-JP" sz="1300">
              <a:latin typeface="ＭＳ ゴシック" pitchFamily="49" charset="-128"/>
              <a:ea typeface="ＭＳ ゴシック" pitchFamily="49" charset="-128"/>
            </a:rPr>
            <a:t>134,000</a:t>
          </a:r>
          <a:r>
            <a:rPr kumimoji="1" lang="ja-JP" altLang="en-US" sz="1300">
              <a:latin typeface="ＭＳ ゴシック" pitchFamily="49" charset="-128"/>
              <a:ea typeface="ＭＳ ゴシック" pitchFamily="49" charset="-128"/>
            </a:rPr>
            <a:t>千円の減となっている。公債費は令和５年度に償還のピークを迎えたため、翌年度以降は減少していく見込み。</a:t>
          </a:r>
        </a:p>
        <a:p>
          <a:r>
            <a:rPr kumimoji="1" lang="ja-JP" altLang="en-US" sz="1300">
              <a:latin typeface="ＭＳ ゴシック" pitchFamily="49" charset="-128"/>
              <a:ea typeface="ＭＳ ゴシック" pitchFamily="49" charset="-128"/>
            </a:rPr>
            <a:t>　今後の町政運営にあたり、災害と豪雪が重なっても運営が行えるよう、財政調整基金の積み増しに努め、事業の見直し・縮減を行うとともに、地方債発行の抑制・平準化に努める。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山形県最上町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令和６年度も連結実質赤字比率において赤字は無かった。</a:t>
          </a:r>
        </a:p>
        <a:p>
          <a:r>
            <a:rPr kumimoji="1" lang="ja-JP" altLang="en-US" sz="1400">
              <a:latin typeface="ＭＳ ゴシック" pitchFamily="49" charset="-128"/>
              <a:ea typeface="ＭＳ ゴシック" pitchFamily="49" charset="-128"/>
            </a:rPr>
            <a:t>　国民健康保険事業について、令和６年度末の基金残高は</a:t>
          </a:r>
          <a:r>
            <a:rPr kumimoji="1" lang="en-US" altLang="ja-JP" sz="1400">
              <a:latin typeface="ＭＳ ゴシック" pitchFamily="49" charset="-128"/>
              <a:ea typeface="ＭＳ ゴシック" pitchFamily="49" charset="-128"/>
            </a:rPr>
            <a:t>191,421</a:t>
          </a:r>
          <a:r>
            <a:rPr kumimoji="1" lang="ja-JP" altLang="en-US" sz="1400">
              <a:latin typeface="ＭＳ ゴシック" pitchFamily="49" charset="-128"/>
              <a:ea typeface="ＭＳ ゴシック" pitchFamily="49" charset="-128"/>
            </a:rPr>
            <a:t>千円となっている。予算規模が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億円を超える会計だが、基金も整備されているため、突発的な支出にも対応できると考えている。</a:t>
          </a:r>
        </a:p>
        <a:p>
          <a:r>
            <a:rPr kumimoji="1" lang="ja-JP" altLang="en-US" sz="1400">
              <a:latin typeface="ＭＳ ゴシック" pitchFamily="49" charset="-128"/>
              <a:ea typeface="ＭＳ ゴシック" pitchFamily="49" charset="-128"/>
            </a:rPr>
            <a:t>　水道、下水道事業については、建設当初から処理施設等の大規模改修を行っていないため、令和４年度より更新等整備を計画的に行っている。財源である地方債は元利償還金が繰出基準となってはいるものの、運営費は増加する一方である。人口が減少していることもあり、現在の料金収入では賄うことが難しいため、料金改定や支出の見直しをし健全化を図る必要がある。</a:t>
          </a:r>
        </a:p>
        <a:p>
          <a:r>
            <a:rPr kumimoji="1" lang="ja-JP" altLang="en-US" sz="1400">
              <a:latin typeface="ＭＳ ゴシック" pitchFamily="49" charset="-128"/>
              <a:ea typeface="ＭＳ ゴシック" pitchFamily="49" charset="-128"/>
            </a:rPr>
            <a:t>　病院事業について、一見黒字収支となっているが、多額の繰出金によるものであり、これは一般会計を圧迫している要因のひとつである。令和５年度に策定した経営強化プランに基づき、早急な経営改善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8190442</v>
      </c>
      <c r="BO4" s="436"/>
      <c r="BP4" s="436"/>
      <c r="BQ4" s="436"/>
      <c r="BR4" s="436"/>
      <c r="BS4" s="436"/>
      <c r="BT4" s="436"/>
      <c r="BU4" s="437"/>
      <c r="BV4" s="435">
        <v>8106865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7.8</v>
      </c>
      <c r="CU4" s="576"/>
      <c r="CV4" s="576"/>
      <c r="CW4" s="576"/>
      <c r="CX4" s="576"/>
      <c r="CY4" s="576"/>
      <c r="CZ4" s="576"/>
      <c r="DA4" s="577"/>
      <c r="DB4" s="575">
        <v>7.1</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7796986</v>
      </c>
      <c r="BO5" s="407"/>
      <c r="BP5" s="407"/>
      <c r="BQ5" s="407"/>
      <c r="BR5" s="407"/>
      <c r="BS5" s="407"/>
      <c r="BT5" s="407"/>
      <c r="BU5" s="408"/>
      <c r="BV5" s="406">
        <v>7781781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91.6</v>
      </c>
      <c r="CU5" s="404"/>
      <c r="CV5" s="404"/>
      <c r="CW5" s="404"/>
      <c r="CX5" s="404"/>
      <c r="CY5" s="404"/>
      <c r="CZ5" s="404"/>
      <c r="DA5" s="405"/>
      <c r="DB5" s="403">
        <v>96.5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393456</v>
      </c>
      <c r="BO6" s="407"/>
      <c r="BP6" s="407"/>
      <c r="BQ6" s="407"/>
      <c r="BR6" s="407"/>
      <c r="BS6" s="407"/>
      <c r="BT6" s="407"/>
      <c r="BU6" s="408"/>
      <c r="BV6" s="406">
        <v>325084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91.7</v>
      </c>
      <c r="CU6" s="550"/>
      <c r="CV6" s="550"/>
      <c r="CW6" s="550"/>
      <c r="CX6" s="550"/>
      <c r="CY6" s="550"/>
      <c r="CZ6" s="550"/>
      <c r="DA6" s="551"/>
      <c r="DB6" s="549">
        <v>96.9</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74209</v>
      </c>
      <c r="BO7" s="407"/>
      <c r="BP7" s="407"/>
      <c r="BQ7" s="407"/>
      <c r="BR7" s="407"/>
      <c r="BS7" s="407"/>
      <c r="BT7" s="407"/>
      <c r="BU7" s="408"/>
      <c r="BV7" s="406">
        <v>31271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4102942</v>
      </c>
      <c r="CU7" s="407"/>
      <c r="CV7" s="407"/>
      <c r="CW7" s="407"/>
      <c r="CX7" s="407"/>
      <c r="CY7" s="407"/>
      <c r="CZ7" s="407"/>
      <c r="DA7" s="408"/>
      <c r="DB7" s="406">
        <v>4109631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319247</v>
      </c>
      <c r="BO8" s="407"/>
      <c r="BP8" s="407"/>
      <c r="BQ8" s="407"/>
      <c r="BR8" s="407"/>
      <c r="BS8" s="407"/>
      <c r="BT8" s="407"/>
      <c r="BU8" s="408"/>
      <c r="BV8" s="406">
        <v>293813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0.22</v>
      </c>
      <c r="CU8" s="510"/>
      <c r="CV8" s="510"/>
      <c r="CW8" s="510"/>
      <c r="CX8" s="510"/>
      <c r="CY8" s="510"/>
      <c r="CZ8" s="510"/>
      <c r="DA8" s="511"/>
      <c r="DB8" s="509">
        <v>0.22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8080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25434</v>
      </c>
      <c r="BO9" s="407"/>
      <c r="BP9" s="407"/>
      <c r="BQ9" s="407"/>
      <c r="BR9" s="407"/>
      <c r="BS9" s="407"/>
      <c r="BT9" s="407"/>
      <c r="BU9" s="408"/>
      <c r="BV9" s="406">
        <v>-46484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11.8</v>
      </c>
      <c r="CU9" s="404"/>
      <c r="CV9" s="404"/>
      <c r="CW9" s="404"/>
      <c r="CX9" s="404"/>
      <c r="CY9" s="404"/>
      <c r="CZ9" s="404"/>
      <c r="DA9" s="405"/>
      <c r="DB9" s="403">
        <v>12.6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8902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615423</v>
      </c>
      <c r="BO10" s="407"/>
      <c r="BP10" s="407"/>
      <c r="BQ10" s="407"/>
      <c r="BR10" s="407"/>
      <c r="BS10" s="407"/>
      <c r="BT10" s="407"/>
      <c r="BU10" s="408"/>
      <c r="BV10" s="406">
        <v>510000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7358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749423</v>
      </c>
      <c r="BO12" s="407"/>
      <c r="BP12" s="407"/>
      <c r="BQ12" s="407"/>
      <c r="BR12" s="407"/>
      <c r="BS12" s="407"/>
      <c r="BT12" s="407"/>
      <c r="BU12" s="408"/>
      <c r="BV12" s="406">
        <v>470000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7227</v>
      </c>
      <c r="S13" s="494"/>
      <c r="T13" s="494"/>
      <c r="U13" s="494"/>
      <c r="V13" s="495"/>
      <c r="W13" s="496" t="s">
        <v>131</v>
      </c>
      <c r="X13" s="392"/>
      <c r="Y13" s="392"/>
      <c r="Z13" s="392"/>
      <c r="AA13" s="392"/>
      <c r="AB13" s="393"/>
      <c r="AC13" s="359">
        <v>773</v>
      </c>
      <c r="AD13" s="360"/>
      <c r="AE13" s="360"/>
      <c r="AF13" s="360"/>
      <c r="AG13" s="361"/>
      <c r="AH13" s="359">
        <v>813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-108566</v>
      </c>
      <c r="BO13" s="407"/>
      <c r="BP13" s="407"/>
      <c r="BQ13" s="407"/>
      <c r="BR13" s="407"/>
      <c r="BS13" s="407"/>
      <c r="BT13" s="407"/>
      <c r="BU13" s="408"/>
      <c r="BV13" s="406">
        <v>-6484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11.2</v>
      </c>
      <c r="CU13" s="404"/>
      <c r="CV13" s="404"/>
      <c r="CW13" s="404"/>
      <c r="CX13" s="404"/>
      <c r="CY13" s="404"/>
      <c r="CZ13" s="404"/>
      <c r="DA13" s="405"/>
      <c r="DB13" s="403">
        <v>10.7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7607</v>
      </c>
      <c r="S14" s="494"/>
      <c r="T14" s="494"/>
      <c r="U14" s="494"/>
      <c r="V14" s="495"/>
      <c r="W14" s="497"/>
      <c r="X14" s="395"/>
      <c r="Y14" s="395"/>
      <c r="Z14" s="395"/>
      <c r="AA14" s="395"/>
      <c r="AB14" s="396"/>
      <c r="AC14" s="486">
        <v>18.2</v>
      </c>
      <c r="AD14" s="487"/>
      <c r="AE14" s="487"/>
      <c r="AF14" s="487"/>
      <c r="AG14" s="488"/>
      <c r="AH14" s="486">
        <v>17.7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25</v>
      </c>
      <c r="CU14" s="504"/>
      <c r="CV14" s="504"/>
      <c r="CW14" s="504"/>
      <c r="CX14" s="504"/>
      <c r="CY14" s="504"/>
      <c r="CZ14" s="504"/>
      <c r="DA14" s="505"/>
      <c r="DB14" s="503">
        <v>26.8</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7495</v>
      </c>
      <c r="S15" s="494"/>
      <c r="T15" s="494"/>
      <c r="U15" s="494"/>
      <c r="V15" s="495"/>
      <c r="W15" s="496" t="s">
        <v>137</v>
      </c>
      <c r="X15" s="392"/>
      <c r="Y15" s="392"/>
      <c r="Z15" s="392"/>
      <c r="AA15" s="392"/>
      <c r="AB15" s="393"/>
      <c r="AC15" s="359">
        <v>1418</v>
      </c>
      <c r="AD15" s="360"/>
      <c r="AE15" s="360"/>
      <c r="AF15" s="360"/>
      <c r="AG15" s="361"/>
      <c r="AH15" s="359">
        <v>1626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867520</v>
      </c>
      <c r="BO15" s="436"/>
      <c r="BP15" s="436"/>
      <c r="BQ15" s="436"/>
      <c r="BR15" s="436"/>
      <c r="BS15" s="436"/>
      <c r="BT15" s="436"/>
      <c r="BU15" s="437"/>
      <c r="BV15" s="435">
        <v>860000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33.4</v>
      </c>
      <c r="AD16" s="487"/>
      <c r="AE16" s="487"/>
      <c r="AF16" s="487"/>
      <c r="AG16" s="488"/>
      <c r="AH16" s="486">
        <v>35.4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3886688</v>
      </c>
      <c r="BO16" s="407"/>
      <c r="BP16" s="407"/>
      <c r="BQ16" s="407"/>
      <c r="BR16" s="407"/>
      <c r="BS16" s="407"/>
      <c r="BT16" s="407"/>
      <c r="BU16" s="408"/>
      <c r="BV16" s="406">
        <v>3884488</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2050</v>
      </c>
      <c r="AD17" s="360"/>
      <c r="AE17" s="360"/>
      <c r="AF17" s="360"/>
      <c r="AG17" s="361"/>
      <c r="AH17" s="359">
        <v>2150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1075962</v>
      </c>
      <c r="BO17" s="407"/>
      <c r="BP17" s="407"/>
      <c r="BQ17" s="407"/>
      <c r="BR17" s="407"/>
      <c r="BS17" s="407"/>
      <c r="BT17" s="407"/>
      <c r="BU17" s="408"/>
      <c r="BV17" s="406">
        <v>1067989</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330.37</v>
      </c>
      <c r="M18" s="459"/>
      <c r="N18" s="459"/>
      <c r="O18" s="459"/>
      <c r="P18" s="459"/>
      <c r="Q18" s="459"/>
      <c r="R18" s="460"/>
      <c r="S18" s="460"/>
      <c r="T18" s="460"/>
      <c r="U18" s="460"/>
      <c r="V18" s="461"/>
      <c r="W18" s="477"/>
      <c r="X18" s="478"/>
      <c r="Y18" s="478"/>
      <c r="Z18" s="478"/>
      <c r="AA18" s="478"/>
      <c r="AB18" s="502"/>
      <c r="AC18" s="376">
        <v>48.3</v>
      </c>
      <c r="AD18" s="377"/>
      <c r="AE18" s="377"/>
      <c r="AF18" s="377"/>
      <c r="AG18" s="462"/>
      <c r="AH18" s="376">
        <v>46.9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3781911</v>
      </c>
      <c r="BO18" s="407"/>
      <c r="BP18" s="407"/>
      <c r="BQ18" s="407"/>
      <c r="BR18" s="407"/>
      <c r="BS18" s="407"/>
      <c r="BT18" s="407"/>
      <c r="BU18" s="408"/>
      <c r="BV18" s="406">
        <v>3987709</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6074668</v>
      </c>
      <c r="BO19" s="407"/>
      <c r="BP19" s="407"/>
      <c r="BQ19" s="407"/>
      <c r="BR19" s="407"/>
      <c r="BS19" s="407"/>
      <c r="BT19" s="407"/>
      <c r="BU19" s="408"/>
      <c r="BV19" s="406">
        <v>5886875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2596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5215472</v>
      </c>
      <c r="BO22" s="436"/>
      <c r="BP22" s="436"/>
      <c r="BQ22" s="436"/>
      <c r="BR22" s="436"/>
      <c r="BS22" s="436"/>
      <c r="BT22" s="436"/>
      <c r="BU22" s="437"/>
      <c r="BV22" s="435">
        <v>5637612</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4782948</v>
      </c>
      <c r="BO23" s="407"/>
      <c r="BP23" s="407"/>
      <c r="BQ23" s="407"/>
      <c r="BR23" s="407"/>
      <c r="BS23" s="407"/>
      <c r="BT23" s="407"/>
      <c r="BU23" s="408"/>
      <c r="BV23" s="406">
        <v>5134869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8200</v>
      </c>
      <c r="R24" s="360"/>
      <c r="S24" s="360"/>
      <c r="T24" s="360"/>
      <c r="U24" s="360"/>
      <c r="V24" s="361"/>
      <c r="W24" s="449"/>
      <c r="X24" s="386"/>
      <c r="Y24" s="387"/>
      <c r="Z24" s="362" t="s">
        <v>162</v>
      </c>
      <c r="AA24" s="363"/>
      <c r="AB24" s="363"/>
      <c r="AC24" s="363"/>
      <c r="AD24" s="363"/>
      <c r="AE24" s="363"/>
      <c r="AF24" s="363"/>
      <c r="AG24" s="364"/>
      <c r="AH24" s="359">
        <v>111</v>
      </c>
      <c r="AI24" s="360"/>
      <c r="AJ24" s="360"/>
      <c r="AK24" s="360"/>
      <c r="AL24" s="361"/>
      <c r="AM24" s="359">
        <v>350982</v>
      </c>
      <c r="AN24" s="360"/>
      <c r="AO24" s="360"/>
      <c r="AP24" s="360"/>
      <c r="AQ24" s="360"/>
      <c r="AR24" s="361"/>
      <c r="AS24" s="359">
        <v>3162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3658430</v>
      </c>
      <c r="BO24" s="407"/>
      <c r="BP24" s="407"/>
      <c r="BQ24" s="407"/>
      <c r="BR24" s="407"/>
      <c r="BS24" s="407"/>
      <c r="BT24" s="407"/>
      <c r="BU24" s="408"/>
      <c r="BV24" s="406">
        <v>3881778</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6200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365987</v>
      </c>
      <c r="BO25" s="436"/>
      <c r="BP25" s="436"/>
      <c r="BQ25" s="436"/>
      <c r="BR25" s="436"/>
      <c r="BS25" s="436"/>
      <c r="BT25" s="436"/>
      <c r="BU25" s="437"/>
      <c r="BV25" s="435">
        <v>389903</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5750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3400</v>
      </c>
      <c r="R27" s="360"/>
      <c r="S27" s="360"/>
      <c r="T27" s="360"/>
      <c r="U27" s="360"/>
      <c r="V27" s="361"/>
      <c r="W27" s="449"/>
      <c r="X27" s="386"/>
      <c r="Y27" s="387"/>
      <c r="Z27" s="362" t="s">
        <v>172</v>
      </c>
      <c r="AA27" s="363"/>
      <c r="AB27" s="363"/>
      <c r="AC27" s="363"/>
      <c r="AD27" s="363"/>
      <c r="AE27" s="363"/>
      <c r="AF27" s="363"/>
      <c r="AG27" s="364"/>
      <c r="AH27" s="359">
        <v>1</v>
      </c>
      <c r="AI27" s="360"/>
      <c r="AJ27" s="360"/>
      <c r="AK27" s="360"/>
      <c r="AL27" s="361"/>
      <c r="AM27" s="359" t="s">
        <v>169</v>
      </c>
      <c r="AN27" s="360"/>
      <c r="AO27" s="360"/>
      <c r="AP27" s="360"/>
      <c r="AQ27" s="360"/>
      <c r="AR27" s="361"/>
      <c r="AS27" s="359" t="s">
        <v>169</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2800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866000</v>
      </c>
      <c r="BO28" s="436"/>
      <c r="BP28" s="436"/>
      <c r="BQ28" s="436"/>
      <c r="BR28" s="436"/>
      <c r="BS28" s="436"/>
      <c r="BT28" s="436"/>
      <c r="BU28" s="437"/>
      <c r="BV28" s="435">
        <v>1000000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8</v>
      </c>
      <c r="M29" s="360"/>
      <c r="N29" s="360"/>
      <c r="O29" s="360"/>
      <c r="P29" s="361"/>
      <c r="Q29" s="359">
        <v>2650</v>
      </c>
      <c r="R29" s="360"/>
      <c r="S29" s="360"/>
      <c r="T29" s="360"/>
      <c r="U29" s="360"/>
      <c r="V29" s="361"/>
      <c r="W29" s="450"/>
      <c r="X29" s="451"/>
      <c r="Y29" s="452"/>
      <c r="Z29" s="362" t="s">
        <v>178</v>
      </c>
      <c r="AA29" s="363"/>
      <c r="AB29" s="363"/>
      <c r="AC29" s="363"/>
      <c r="AD29" s="363"/>
      <c r="AE29" s="363"/>
      <c r="AF29" s="363"/>
      <c r="AG29" s="364"/>
      <c r="AH29" s="359">
        <v>112</v>
      </c>
      <c r="AI29" s="360"/>
      <c r="AJ29" s="360"/>
      <c r="AK29" s="360"/>
      <c r="AL29" s="361"/>
      <c r="AM29" s="359">
        <v>355374</v>
      </c>
      <c r="AN29" s="360"/>
      <c r="AO29" s="360"/>
      <c r="AP29" s="360"/>
      <c r="AQ29" s="360"/>
      <c r="AR29" s="361"/>
      <c r="AS29" s="359">
        <v>3173</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203106</v>
      </c>
      <c r="BO29" s="407"/>
      <c r="BP29" s="407"/>
      <c r="BQ29" s="407"/>
      <c r="BR29" s="407"/>
      <c r="BS29" s="407"/>
      <c r="BT29" s="407"/>
      <c r="BU29" s="408"/>
      <c r="BV29" s="406">
        <v>199614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100.4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336386</v>
      </c>
      <c r="BO30" s="441"/>
      <c r="BP30" s="441"/>
      <c r="BQ30" s="441"/>
      <c r="BR30" s="441"/>
      <c r="BS30" s="441"/>
      <c r="BT30" s="441"/>
      <c r="BU30" s="442"/>
      <c r="BV30" s="440">
        <v>248516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水道事業特別会計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IF('各会計、関係団体の財政状況及び健全化判断比率'!B35="","",'各会計、関係団体の財政状況及び健全化判断比率'!B35)</f>
        <v>瀬見温泉管理事業特別会計</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山形県消防補償等組合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最上町地域振興公社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下水道事業特別会計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山形県自治会館管理組合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病院事業特別会計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山形県市町村職員退職手当組合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8</v>
      </c>
      <c r="AN37" s="354"/>
      <c r="AO37" s="355" t="str">
        <f>IF('各会計、関係団体の財政状況及び健全化判断比率'!B34="","",'各会計、関係団体の財政状況及び健全化判断比率'!B34)</f>
        <v>介護老人保健施設事業特別会計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山形県市町村交通災害共済組合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最上広域市町村圏事務組合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山形県後期高齢者医療広域連合（普通会計分）</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山形県後期高齢者医療広域連合（事業会計分）</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oSAuZbJRLyNq+IV7w8Gg3XUTwx7HDR09OBs98cAZ7HGVhqL6rBdRlT5mDXHNvSHn7Qf+LWbSq43wj++toAOwvQ==" saltValue="A21RrYN/x61xNOy3/spyE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537</v>
      </c>
      <c r="D34" s="1136"/>
      <c r="E34" s="1137"/>
      <c r="F34" s="32">
        <v>7.64</v>
      </c>
      <c r="G34" s="33">
        <v>6.41</v>
      </c>
      <c r="H34" s="33">
        <v>8.27</v>
      </c>
      <c r="I34" s="33">
        <v>7.14</v>
      </c>
      <c r="J34" s="34">
        <v>7.78</v>
      </c>
      <c r="K34" s="22"/>
      <c r="L34" s="22"/>
      <c r="M34" s="22"/>
      <c r="N34" s="22"/>
      <c r="O34" s="22"/>
      <c r="P34" s="22"/>
    </row>
    <row r="35" spans="1:16" ht="39" customHeight="1" x14ac:dyDescent="0.15">
      <c r="A35" s="22"/>
      <c r="B35" s="35"/>
      <c r="C35" s="1132" t="s">
        <v>538</v>
      </c>
      <c r="D35" s="1132"/>
      <c r="E35" s="1133"/>
      <c r="F35" s="36">
        <v>2.66</v>
      </c>
      <c r="G35" s="37">
        <v>1.18</v>
      </c>
      <c r="H35" s="37">
        <v>2.34</v>
      </c>
      <c r="I35" s="37">
        <v>2.88</v>
      </c>
      <c r="J35" s="38">
        <v>3.66</v>
      </c>
      <c r="K35" s="22"/>
      <c r="L35" s="22"/>
      <c r="M35" s="22"/>
      <c r="N35" s="22"/>
      <c r="O35" s="22"/>
      <c r="P35" s="22"/>
    </row>
    <row r="36" spans="1:16" ht="39" customHeight="1" x14ac:dyDescent="0.15">
      <c r="A36" s="22"/>
      <c r="B36" s="35"/>
      <c r="C36" s="1132" t="s">
        <v>539</v>
      </c>
      <c r="D36" s="1132"/>
      <c r="E36" s="1133"/>
      <c r="F36" s="36">
        <v>6.97</v>
      </c>
      <c r="G36" s="37">
        <v>5.96</v>
      </c>
      <c r="H36" s="37">
        <v>5.34</v>
      </c>
      <c r="I36" s="37">
        <v>4.29</v>
      </c>
      <c r="J36" s="38">
        <v>3.45</v>
      </c>
      <c r="K36" s="22"/>
      <c r="L36" s="22"/>
      <c r="M36" s="22"/>
      <c r="N36" s="22"/>
      <c r="O36" s="22"/>
      <c r="P36" s="22"/>
    </row>
    <row r="37" spans="1:16" ht="39" customHeight="1" x14ac:dyDescent="0.15">
      <c r="A37" s="22"/>
      <c r="B37" s="35"/>
      <c r="C37" s="1132" t="s">
        <v>540</v>
      </c>
      <c r="D37" s="1132"/>
      <c r="E37" s="1133"/>
      <c r="F37" s="36">
        <v>2.12</v>
      </c>
      <c r="G37" s="37">
        <v>1.52</v>
      </c>
      <c r="H37" s="37">
        <v>1.85</v>
      </c>
      <c r="I37" s="37">
        <v>1.81</v>
      </c>
      <c r="J37" s="38">
        <v>2.5299999999999998</v>
      </c>
      <c r="K37" s="22"/>
      <c r="L37" s="22"/>
      <c r="M37" s="22"/>
      <c r="N37" s="22"/>
      <c r="O37" s="22"/>
      <c r="P37" s="22"/>
    </row>
    <row r="38" spans="1:16" ht="39" customHeight="1" x14ac:dyDescent="0.15">
      <c r="A38" s="22"/>
      <c r="B38" s="35"/>
      <c r="C38" s="1132" t="s">
        <v>541</v>
      </c>
      <c r="D38" s="1132"/>
      <c r="E38" s="1133"/>
      <c r="F38" s="36">
        <v>0.15</v>
      </c>
      <c r="G38" s="37">
        <v>0.19</v>
      </c>
      <c r="H38" s="37">
        <v>0.39</v>
      </c>
      <c r="I38" s="37">
        <v>0.78</v>
      </c>
      <c r="J38" s="38">
        <v>1.1100000000000001</v>
      </c>
      <c r="K38" s="22"/>
      <c r="L38" s="22"/>
      <c r="M38" s="22"/>
      <c r="N38" s="22"/>
      <c r="O38" s="22"/>
      <c r="P38" s="22"/>
    </row>
    <row r="39" spans="1:16" ht="39" customHeight="1" x14ac:dyDescent="0.15">
      <c r="A39" s="22"/>
      <c r="B39" s="35"/>
      <c r="C39" s="1132" t="s">
        <v>542</v>
      </c>
      <c r="D39" s="1132"/>
      <c r="E39" s="1133"/>
      <c r="F39" s="36">
        <v>1.5</v>
      </c>
      <c r="G39" s="37">
        <v>1.24</v>
      </c>
      <c r="H39" s="37">
        <v>1.1399999999999999</v>
      </c>
      <c r="I39" s="37">
        <v>0.85</v>
      </c>
      <c r="J39" s="38">
        <v>0.91</v>
      </c>
      <c r="K39" s="22"/>
      <c r="L39" s="22"/>
      <c r="M39" s="22"/>
      <c r="N39" s="22"/>
      <c r="O39" s="22"/>
      <c r="P39" s="22"/>
    </row>
    <row r="40" spans="1:16" ht="39" customHeight="1" x14ac:dyDescent="0.15">
      <c r="A40" s="22"/>
      <c r="B40" s="35"/>
      <c r="C40" s="1132" t="s">
        <v>543</v>
      </c>
      <c r="D40" s="1132"/>
      <c r="E40" s="1133"/>
      <c r="F40" s="36">
        <v>1.95</v>
      </c>
      <c r="G40" s="37">
        <v>1.57</v>
      </c>
      <c r="H40" s="37">
        <v>0.94</v>
      </c>
      <c r="I40" s="37">
        <v>1.1000000000000001</v>
      </c>
      <c r="J40" s="38">
        <v>0.27</v>
      </c>
      <c r="K40" s="22"/>
      <c r="L40" s="22"/>
      <c r="M40" s="22"/>
      <c r="N40" s="22"/>
      <c r="O40" s="22"/>
      <c r="P40" s="22"/>
    </row>
    <row r="41" spans="1:16" ht="39" customHeight="1" x14ac:dyDescent="0.15">
      <c r="A41" s="22"/>
      <c r="B41" s="35"/>
      <c r="C41" s="1132" t="s">
        <v>544</v>
      </c>
      <c r="D41" s="1132"/>
      <c r="E41" s="1133"/>
      <c r="F41" s="36">
        <v>0.02</v>
      </c>
      <c r="G41" s="37">
        <v>0.03</v>
      </c>
      <c r="H41" s="37">
        <v>0.01</v>
      </c>
      <c r="I41" s="37">
        <v>0.02</v>
      </c>
      <c r="J41" s="38">
        <v>0.04</v>
      </c>
      <c r="K41" s="22"/>
      <c r="L41" s="22"/>
      <c r="M41" s="22"/>
      <c r="N41" s="22"/>
      <c r="O41" s="22"/>
      <c r="P41" s="22"/>
    </row>
    <row r="42" spans="1:16" ht="39" customHeight="1" x14ac:dyDescent="0.15">
      <c r="A42" s="22"/>
      <c r="B42" s="39"/>
      <c r="C42" s="1132" t="s">
        <v>545</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546</v>
      </c>
      <c r="D43" s="1134"/>
      <c r="E43" s="1135"/>
      <c r="F43" s="41">
        <v>7.0000000000000007E-2</v>
      </c>
      <c r="G43" s="42">
        <v>0.1</v>
      </c>
      <c r="H43" s="42">
        <v>0.06</v>
      </c>
      <c r="I43" s="42">
        <v>0.32</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fr+Ir92PzUQIKb56/8QUWed3AkIyPxHpOl9wCAKlyq+tRdka5wvegExZ1wRCymQQh0krR+o9XSnieQ5lXUhzw==" saltValue="39Xht+XBzEgFSKSfpLWM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640</v>
      </c>
      <c r="L45" s="58">
        <v>689</v>
      </c>
      <c r="M45" s="58">
        <v>753</v>
      </c>
      <c r="N45" s="58">
        <v>755</v>
      </c>
      <c r="O45" s="59">
        <v>729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296</v>
      </c>
      <c r="L48" s="62">
        <v>296</v>
      </c>
      <c r="M48" s="62">
        <v>341</v>
      </c>
      <c r="N48" s="62">
        <v>333</v>
      </c>
      <c r="O48" s="63">
        <v>234</v>
      </c>
      <c r="P48" s="46"/>
      <c r="Q48" s="46"/>
      <c r="R48" s="46"/>
      <c r="S48" s="46"/>
      <c r="T48" s="46"/>
      <c r="U48" s="46"/>
    </row>
    <row r="49" spans="1:21" ht="30.75" customHeight="1" x14ac:dyDescent="0.15">
      <c r="A49" s="46"/>
      <c r="B49" s="1163"/>
      <c r="C49" s="1164"/>
      <c r="D49" s="60"/>
      <c r="E49" s="1140" t="s">
        <v>14</v>
      </c>
      <c r="F49" s="1140"/>
      <c r="G49" s="1140"/>
      <c r="H49" s="1140"/>
      <c r="I49" s="1140"/>
      <c r="J49" s="1141"/>
      <c r="K49" s="61">
        <v>10</v>
      </c>
      <c r="L49" s="62">
        <v>9</v>
      </c>
      <c r="M49" s="62">
        <v>12</v>
      </c>
      <c r="N49" s="62">
        <v>12</v>
      </c>
      <c r="O49" s="63">
        <v>8</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491</v>
      </c>
      <c r="L50" s="62" t="s">
        <v>491</v>
      </c>
      <c r="M50" s="62" t="s">
        <v>491</v>
      </c>
      <c r="N50" s="62" t="s">
        <v>491</v>
      </c>
      <c r="O50" s="63" t="s">
        <v>491</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670</v>
      </c>
      <c r="L52" s="62">
        <v>693</v>
      </c>
      <c r="M52" s="62">
        <v>694</v>
      </c>
      <c r="N52" s="62">
        <v>701</v>
      </c>
      <c r="O52" s="63">
        <v>620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276</v>
      </c>
      <c r="L53" s="67">
        <v>301</v>
      </c>
      <c r="M53" s="67">
        <v>412</v>
      </c>
      <c r="N53" s="67">
        <v>399</v>
      </c>
      <c r="O53" s="68">
        <v>351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567</v>
      </c>
      <c r="L58" s="82" t="s">
        <v>567</v>
      </c>
      <c r="M58" s="82" t="s">
        <v>567</v>
      </c>
      <c r="N58" s="82" t="s">
        <v>567</v>
      </c>
      <c r="O58" s="83" t="s">
        <v>567</v>
      </c>
    </row>
    <row r="59" spans="1:21" ht="31.5" customHeight="1" x14ac:dyDescent="0.15">
      <c r="B59" s="1148"/>
      <c r="C59" s="1149"/>
      <c r="D59" s="1155" t="s">
        <v>26</v>
      </c>
      <c r="E59" s="1156"/>
      <c r="F59" s="1156"/>
      <c r="G59" s="1156"/>
      <c r="H59" s="1156"/>
      <c r="I59" s="1156"/>
      <c r="J59" s="1157"/>
      <c r="K59" s="84" t="s">
        <v>567</v>
      </c>
      <c r="L59" s="85" t="s">
        <v>567</v>
      </c>
      <c r="M59" s="85" t="s">
        <v>567</v>
      </c>
      <c r="N59" s="85" t="s">
        <v>567</v>
      </c>
      <c r="O59" s="86" t="s">
        <v>567</v>
      </c>
    </row>
    <row r="60" spans="1:21" ht="31.5" customHeight="1" thickBot="1" x14ac:dyDescent="0.2">
      <c r="B60" s="1150"/>
      <c r="C60" s="1151"/>
      <c r="D60" s="1158" t="s">
        <v>27</v>
      </c>
      <c r="E60" s="1159"/>
      <c r="F60" s="1159"/>
      <c r="G60" s="1159"/>
      <c r="H60" s="1159"/>
      <c r="I60" s="1159"/>
      <c r="J60" s="1160"/>
      <c r="K60" s="87" t="s">
        <v>567</v>
      </c>
      <c r="L60" s="88" t="s">
        <v>567</v>
      </c>
      <c r="M60" s="88" t="s">
        <v>567</v>
      </c>
      <c r="N60" s="88" t="s">
        <v>567</v>
      </c>
      <c r="O60" s="89" t="s">
        <v>567</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Mnsub+MZANQgQpRE9Objlqp87SivlP0Z/Hfa1cf+OoWRFwE6K5XrqfcdDc1gsCgAUQ1d77pu8Xjf/M0I9adhQ==" saltValue="fV8bpPzPgzXEwG375ccck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30">
        <v>6603</v>
      </c>
      <c r="J41" s="331">
        <v>6366</v>
      </c>
      <c r="K41" s="331">
        <v>5991</v>
      </c>
      <c r="L41" s="331">
        <v>5638</v>
      </c>
      <c r="M41" s="332">
        <v>5215</v>
      </c>
    </row>
    <row r="42" spans="2:13" ht="27.75" customHeight="1" x14ac:dyDescent="0.15">
      <c r="B42" s="1171"/>
      <c r="C42" s="1172"/>
      <c r="D42" s="104"/>
      <c r="E42" s="1175" t="s">
        <v>32</v>
      </c>
      <c r="F42" s="1175"/>
      <c r="G42" s="1175"/>
      <c r="H42" s="1176"/>
      <c r="I42" s="333" t="s">
        <v>491</v>
      </c>
      <c r="J42" s="334" t="s">
        <v>491</v>
      </c>
      <c r="K42" s="334" t="s">
        <v>491</v>
      </c>
      <c r="L42" s="334" t="s">
        <v>491</v>
      </c>
      <c r="M42" s="335" t="s">
        <v>491</v>
      </c>
    </row>
    <row r="43" spans="2:13" ht="27.75" customHeight="1" x14ac:dyDescent="0.15">
      <c r="B43" s="1171"/>
      <c r="C43" s="1172"/>
      <c r="D43" s="104"/>
      <c r="E43" s="1175" t="s">
        <v>33</v>
      </c>
      <c r="F43" s="1175"/>
      <c r="G43" s="1175"/>
      <c r="H43" s="1176"/>
      <c r="I43" s="333">
        <v>2458</v>
      </c>
      <c r="J43" s="334">
        <v>2401</v>
      </c>
      <c r="K43" s="334">
        <v>2307</v>
      </c>
      <c r="L43" s="334">
        <v>2148</v>
      </c>
      <c r="M43" s="335">
        <v>2078</v>
      </c>
    </row>
    <row r="44" spans="2:13" ht="27.75" customHeight="1" x14ac:dyDescent="0.15">
      <c r="B44" s="1171"/>
      <c r="C44" s="1172"/>
      <c r="D44" s="104"/>
      <c r="E44" s="1175" t="s">
        <v>34</v>
      </c>
      <c r="F44" s="1175"/>
      <c r="G44" s="1175"/>
      <c r="H44" s="1176"/>
      <c r="I44" s="333">
        <v>12</v>
      </c>
      <c r="J44" s="334">
        <v>11</v>
      </c>
      <c r="K44" s="334" t="s">
        <v>491</v>
      </c>
      <c r="L44" s="334" t="s">
        <v>491</v>
      </c>
      <c r="M44" s="335">
        <v>12</v>
      </c>
    </row>
    <row r="45" spans="2:13" ht="27.75" customHeight="1" x14ac:dyDescent="0.15">
      <c r="B45" s="1171"/>
      <c r="C45" s="1172"/>
      <c r="D45" s="104"/>
      <c r="E45" s="1175" t="s">
        <v>35</v>
      </c>
      <c r="F45" s="1175"/>
      <c r="G45" s="1175"/>
      <c r="H45" s="1176"/>
      <c r="I45" s="333">
        <v>616</v>
      </c>
      <c r="J45" s="334">
        <v>562</v>
      </c>
      <c r="K45" s="334">
        <v>556</v>
      </c>
      <c r="L45" s="334">
        <v>544</v>
      </c>
      <c r="M45" s="335">
        <v>554</v>
      </c>
    </row>
    <row r="46" spans="2:13" ht="27.75" customHeight="1" x14ac:dyDescent="0.15">
      <c r="B46" s="1171"/>
      <c r="C46" s="1172"/>
      <c r="D46" s="105"/>
      <c r="E46" s="1175" t="s">
        <v>36</v>
      </c>
      <c r="F46" s="1175"/>
      <c r="G46" s="1175"/>
      <c r="H46" s="1176"/>
      <c r="I46" s="333" t="s">
        <v>491</v>
      </c>
      <c r="J46" s="334" t="s">
        <v>491</v>
      </c>
      <c r="K46" s="334" t="s">
        <v>491</v>
      </c>
      <c r="L46" s="334" t="s">
        <v>491</v>
      </c>
      <c r="M46" s="335" t="s">
        <v>491</v>
      </c>
    </row>
    <row r="47" spans="2:13" ht="27.75" customHeight="1" x14ac:dyDescent="0.15">
      <c r="B47" s="1171"/>
      <c r="C47" s="1172"/>
      <c r="D47" s="106"/>
      <c r="E47" s="1185" t="s">
        <v>37</v>
      </c>
      <c r="F47" s="1186"/>
      <c r="G47" s="1186"/>
      <c r="H47" s="1187"/>
      <c r="I47" s="333" t="s">
        <v>491</v>
      </c>
      <c r="J47" s="334" t="s">
        <v>491</v>
      </c>
      <c r="K47" s="334" t="s">
        <v>491</v>
      </c>
      <c r="L47" s="334" t="s">
        <v>491</v>
      </c>
      <c r="M47" s="335" t="s">
        <v>491</v>
      </c>
    </row>
    <row r="48" spans="2:13" ht="27.75" customHeight="1" x14ac:dyDescent="0.15">
      <c r="B48" s="1171"/>
      <c r="C48" s="1172"/>
      <c r="D48" s="104"/>
      <c r="E48" s="1175" t="s">
        <v>38</v>
      </c>
      <c r="F48" s="1175"/>
      <c r="G48" s="1175"/>
      <c r="H48" s="1176"/>
      <c r="I48" s="333" t="s">
        <v>491</v>
      </c>
      <c r="J48" s="334" t="s">
        <v>491</v>
      </c>
      <c r="K48" s="334" t="s">
        <v>491</v>
      </c>
      <c r="L48" s="334" t="s">
        <v>491</v>
      </c>
      <c r="M48" s="335" t="s">
        <v>491</v>
      </c>
    </row>
    <row r="49" spans="2:13" ht="27.75" customHeight="1" x14ac:dyDescent="0.15">
      <c r="B49" s="1173"/>
      <c r="C49" s="1174"/>
      <c r="D49" s="104"/>
      <c r="E49" s="1175" t="s">
        <v>39</v>
      </c>
      <c r="F49" s="1175"/>
      <c r="G49" s="1175"/>
      <c r="H49" s="1176"/>
      <c r="I49" s="333" t="s">
        <v>491</v>
      </c>
      <c r="J49" s="334" t="s">
        <v>491</v>
      </c>
      <c r="K49" s="334" t="s">
        <v>491</v>
      </c>
      <c r="L49" s="334" t="s">
        <v>491</v>
      </c>
      <c r="M49" s="335" t="s">
        <v>491</v>
      </c>
    </row>
    <row r="50" spans="2:13" ht="27.75" customHeight="1" x14ac:dyDescent="0.15">
      <c r="B50" s="1169" t="s">
        <v>40</v>
      </c>
      <c r="C50" s="1170"/>
      <c r="D50" s="107"/>
      <c r="E50" s="1175" t="s">
        <v>41</v>
      </c>
      <c r="F50" s="1175"/>
      <c r="G50" s="1175"/>
      <c r="H50" s="1176"/>
      <c r="I50" s="333">
        <v>1777</v>
      </c>
      <c r="J50" s="334">
        <v>2136</v>
      </c>
      <c r="K50" s="334">
        <v>1935</v>
      </c>
      <c r="L50" s="334">
        <v>1814</v>
      </c>
      <c r="M50" s="335">
        <v>1795</v>
      </c>
    </row>
    <row r="51" spans="2:13" ht="27.75" customHeight="1" x14ac:dyDescent="0.15">
      <c r="B51" s="1171"/>
      <c r="C51" s="1172"/>
      <c r="D51" s="104"/>
      <c r="E51" s="1175" t="s">
        <v>42</v>
      </c>
      <c r="F51" s="1175"/>
      <c r="G51" s="1175"/>
      <c r="H51" s="1176"/>
      <c r="I51" s="333">
        <v>231</v>
      </c>
      <c r="J51" s="334">
        <v>213</v>
      </c>
      <c r="K51" s="334">
        <v>196</v>
      </c>
      <c r="L51" s="334">
        <v>184</v>
      </c>
      <c r="M51" s="335">
        <v>171</v>
      </c>
    </row>
    <row r="52" spans="2:13" ht="27.75" customHeight="1" x14ac:dyDescent="0.15">
      <c r="B52" s="1173"/>
      <c r="C52" s="1174"/>
      <c r="D52" s="104"/>
      <c r="E52" s="1175" t="s">
        <v>43</v>
      </c>
      <c r="F52" s="1175"/>
      <c r="G52" s="1175"/>
      <c r="H52" s="1176"/>
      <c r="I52" s="333">
        <v>6257</v>
      </c>
      <c r="J52" s="334">
        <v>5905</v>
      </c>
      <c r="K52" s="334">
        <v>5767</v>
      </c>
      <c r="L52" s="334">
        <v>5411</v>
      </c>
      <c r="M52" s="335">
        <v>5014</v>
      </c>
    </row>
    <row r="53" spans="2:13" ht="27.75" customHeight="1" thickBot="1" x14ac:dyDescent="0.2">
      <c r="B53" s="1177" t="s">
        <v>19</v>
      </c>
      <c r="C53" s="1178"/>
      <c r="D53" s="108"/>
      <c r="E53" s="1179" t="s">
        <v>44</v>
      </c>
      <c r="F53" s="1179"/>
      <c r="G53" s="1179"/>
      <c r="H53" s="1180"/>
      <c r="I53" s="336">
        <v>1424</v>
      </c>
      <c r="J53" s="337">
        <v>1086</v>
      </c>
      <c r="K53" s="337">
        <v>956</v>
      </c>
      <c r="L53" s="337">
        <v>921</v>
      </c>
      <c r="M53" s="338">
        <v>878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wVM4EfmRxEarRgJ7Vp/J/9Tze0cwyTSqBa9NtOS/gFYTT4vIkzekVObuY30fV258tEwE/MRQTBrJ2XKF/eO4w==" saltValue="XWM4h0oWRO5Pvh18rlDo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960</v>
      </c>
      <c r="G55" s="339">
        <v>1000</v>
      </c>
      <c r="H55" s="340">
        <v>866</v>
      </c>
    </row>
    <row r="56" spans="2:8" ht="52.5" customHeight="1" x14ac:dyDescent="0.15">
      <c r="B56" s="120"/>
      <c r="C56" s="1198" t="s">
        <v>47</v>
      </c>
      <c r="D56" s="1198"/>
      <c r="E56" s="1199"/>
      <c r="F56" s="341">
        <v>225</v>
      </c>
      <c r="G56" s="341">
        <v>200</v>
      </c>
      <c r="H56" s="342">
        <v>203</v>
      </c>
    </row>
    <row r="57" spans="2:8" ht="53.25" customHeight="1" x14ac:dyDescent="0.15">
      <c r="B57" s="120"/>
      <c r="C57" s="1200" t="s">
        <v>48</v>
      </c>
      <c r="D57" s="1200"/>
      <c r="E57" s="1201"/>
      <c r="F57" s="343">
        <v>388</v>
      </c>
      <c r="G57" s="343">
        <v>249</v>
      </c>
      <c r="H57" s="344">
        <v>336</v>
      </c>
    </row>
    <row r="58" spans="2:8" ht="45.75" customHeight="1" x14ac:dyDescent="0.15">
      <c r="B58" s="121"/>
      <c r="C58" s="1188" t="s">
        <v>562</v>
      </c>
      <c r="D58" s="1189"/>
      <c r="E58" s="1190"/>
      <c r="F58" s="345">
        <v>63</v>
      </c>
      <c r="G58" s="345">
        <v>116</v>
      </c>
      <c r="H58" s="346">
        <v>213</v>
      </c>
    </row>
    <row r="59" spans="2:8" ht="45.75" customHeight="1" x14ac:dyDescent="0.15">
      <c r="B59" s="121"/>
      <c r="C59" s="1188" t="s">
        <v>566</v>
      </c>
      <c r="D59" s="1189"/>
      <c r="E59" s="1190"/>
      <c r="F59" s="345">
        <v>90</v>
      </c>
      <c r="G59" s="345">
        <v>10</v>
      </c>
      <c r="H59" s="346">
        <v>30</v>
      </c>
    </row>
    <row r="60" spans="2:8" ht="45.75" customHeight="1" x14ac:dyDescent="0.15">
      <c r="B60" s="121"/>
      <c r="C60" s="1188" t="s">
        <v>563</v>
      </c>
      <c r="D60" s="1189"/>
      <c r="E60" s="1190"/>
      <c r="F60" s="345">
        <v>24</v>
      </c>
      <c r="G60" s="345">
        <v>26</v>
      </c>
      <c r="H60" s="346">
        <v>28</v>
      </c>
    </row>
    <row r="61" spans="2:8" ht="45.75" customHeight="1" x14ac:dyDescent="0.15">
      <c r="B61" s="121"/>
      <c r="C61" s="1188" t="s">
        <v>564</v>
      </c>
      <c r="D61" s="1189"/>
      <c r="E61" s="1190"/>
      <c r="F61" s="345">
        <v>66</v>
      </c>
      <c r="G61" s="345">
        <v>16</v>
      </c>
      <c r="H61" s="346">
        <v>10</v>
      </c>
    </row>
    <row r="62" spans="2:8" ht="45.75" customHeight="1" thickBot="1" x14ac:dyDescent="0.2">
      <c r="B62" s="122"/>
      <c r="C62" s="1191" t="s">
        <v>565</v>
      </c>
      <c r="D62" s="1192"/>
      <c r="E62" s="1193"/>
      <c r="F62" s="347">
        <v>35</v>
      </c>
      <c r="G62" s="347">
        <v>15</v>
      </c>
      <c r="H62" s="348">
        <v>10</v>
      </c>
    </row>
    <row r="63" spans="2:8" ht="52.5" customHeight="1" thickBot="1" x14ac:dyDescent="0.2">
      <c r="B63" s="123"/>
      <c r="C63" s="1194" t="s">
        <v>49</v>
      </c>
      <c r="D63" s="1194"/>
      <c r="E63" s="1195"/>
      <c r="F63" s="349">
        <v>1573</v>
      </c>
      <c r="G63" s="349">
        <v>1448</v>
      </c>
      <c r="H63" s="350">
        <v>1405</v>
      </c>
    </row>
    <row r="64" spans="2:8" x14ac:dyDescent="0.15"/>
  </sheetData>
  <sheetProtection algorithmName="SHA-512" hashValue="MAfSKZ7TLJu3GRpvxI/Kx30o1nkPIsssUyJMRPH0YaMf3wFmnWyPogye/iq4BXzi1kiomuwMCYXp/86UDZv0hg==" saltValue="WDr711ZSQRfy+SY21uEZ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115704</v>
      </c>
      <c r="E3" s="142"/>
      <c r="F3" s="143">
        <v>126525</v>
      </c>
      <c r="G3" s="144"/>
      <c r="H3" s="145"/>
    </row>
    <row r="4" spans="1:8" x14ac:dyDescent="0.15">
      <c r="A4" s="146"/>
      <c r="B4" s="147"/>
      <c r="C4" s="148"/>
      <c r="D4" s="149">
        <v>78978</v>
      </c>
      <c r="E4" s="150"/>
      <c r="F4" s="151">
        <v>67052</v>
      </c>
      <c r="G4" s="152"/>
      <c r="H4" s="153"/>
    </row>
    <row r="5" spans="1:8" x14ac:dyDescent="0.15">
      <c r="A5" s="134" t="s">
        <v>523</v>
      </c>
      <c r="B5" s="139"/>
      <c r="C5" s="140"/>
      <c r="D5" s="141">
        <v>86891</v>
      </c>
      <c r="E5" s="142"/>
      <c r="F5" s="143">
        <v>122054</v>
      </c>
      <c r="G5" s="144"/>
      <c r="H5" s="145"/>
    </row>
    <row r="6" spans="1:8" x14ac:dyDescent="0.15">
      <c r="A6" s="146"/>
      <c r="B6" s="147"/>
      <c r="C6" s="148"/>
      <c r="D6" s="149">
        <v>44580</v>
      </c>
      <c r="E6" s="150"/>
      <c r="F6" s="151">
        <v>68298</v>
      </c>
      <c r="G6" s="152"/>
      <c r="H6" s="153"/>
    </row>
    <row r="7" spans="1:8" x14ac:dyDescent="0.15">
      <c r="A7" s="134" t="s">
        <v>524</v>
      </c>
      <c r="B7" s="139"/>
      <c r="C7" s="140"/>
      <c r="D7" s="141">
        <v>110037</v>
      </c>
      <c r="E7" s="142"/>
      <c r="F7" s="143">
        <v>111644</v>
      </c>
      <c r="G7" s="144"/>
      <c r="H7" s="145"/>
    </row>
    <row r="8" spans="1:8" x14ac:dyDescent="0.15">
      <c r="A8" s="146"/>
      <c r="B8" s="147"/>
      <c r="C8" s="148"/>
      <c r="D8" s="149">
        <v>42937</v>
      </c>
      <c r="E8" s="150"/>
      <c r="F8" s="151">
        <v>66606</v>
      </c>
      <c r="G8" s="152"/>
      <c r="H8" s="153"/>
    </row>
    <row r="9" spans="1:8" x14ac:dyDescent="0.15">
      <c r="A9" s="134" t="s">
        <v>525</v>
      </c>
      <c r="B9" s="139"/>
      <c r="C9" s="140"/>
      <c r="D9" s="141">
        <v>132439</v>
      </c>
      <c r="E9" s="142"/>
      <c r="F9" s="143">
        <v>127917</v>
      </c>
      <c r="G9" s="144"/>
      <c r="H9" s="145"/>
    </row>
    <row r="10" spans="1:8" x14ac:dyDescent="0.15">
      <c r="A10" s="146"/>
      <c r="B10" s="147"/>
      <c r="C10" s="148"/>
      <c r="D10" s="149">
        <v>46677</v>
      </c>
      <c r="E10" s="150"/>
      <c r="F10" s="151">
        <v>69746</v>
      </c>
      <c r="G10" s="152"/>
      <c r="H10" s="153"/>
    </row>
    <row r="11" spans="1:8" x14ac:dyDescent="0.15">
      <c r="A11" s="134" t="s">
        <v>526</v>
      </c>
      <c r="B11" s="139"/>
      <c r="C11" s="140"/>
      <c r="D11" s="141">
        <v>89071</v>
      </c>
      <c r="E11" s="142"/>
      <c r="F11" s="143">
        <v>135931</v>
      </c>
      <c r="G11" s="144"/>
      <c r="H11" s="145"/>
    </row>
    <row r="12" spans="1:8" x14ac:dyDescent="0.15">
      <c r="A12" s="146"/>
      <c r="B12" s="147"/>
      <c r="C12" s="154"/>
      <c r="D12" s="149">
        <v>32253</v>
      </c>
      <c r="E12" s="150"/>
      <c r="F12" s="151">
        <v>75320</v>
      </c>
      <c r="G12" s="152"/>
      <c r="H12" s="153"/>
    </row>
    <row r="13" spans="1:8" x14ac:dyDescent="0.15">
      <c r="A13" s="134"/>
      <c r="B13" s="139"/>
      <c r="C13" s="140"/>
      <c r="D13" s="141">
        <v>106828</v>
      </c>
      <c r="E13" s="142"/>
      <c r="F13" s="143">
        <v>124814</v>
      </c>
      <c r="G13" s="155"/>
      <c r="H13" s="145"/>
    </row>
    <row r="14" spans="1:8" x14ac:dyDescent="0.15">
      <c r="A14" s="146"/>
      <c r="B14" s="147"/>
      <c r="C14" s="148"/>
      <c r="D14" s="149">
        <v>49085</v>
      </c>
      <c r="E14" s="150"/>
      <c r="F14" s="151">
        <v>69404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7.64</v>
      </c>
      <c r="C19" s="156">
        <f>ROUND(VALUE(SUBSTITUTE(実質収支比率等に係る経年分析!G$48,"▲","-")),2)</f>
        <v>6.41</v>
      </c>
      <c r="D19" s="156">
        <f>ROUND(VALUE(SUBSTITUTE(実質収支比率等に係る経年分析!H$48,"▲","-")),2)</f>
        <v>8.27</v>
      </c>
      <c r="E19" s="156">
        <f>ROUND(VALUE(SUBSTITUTE(実質収支比率等に係る経年分析!I$48,"▲","-")),2)</f>
        <v>7.15</v>
      </c>
      <c r="F19" s="156">
        <f>ROUND(VALUE(SUBSTITUTE(実質収支比率等に係る経年分析!J$48,"▲","-")),2)</f>
        <v>7.78</v>
      </c>
    </row>
    <row r="20" spans="1:11" x14ac:dyDescent="0.15">
      <c r="A20" s="156" t="s">
        <v>53</v>
      </c>
      <c r="B20" s="156">
        <f>ROUND(VALUE(SUBSTITUTE(実質収支比率等に係る経年分析!F$47,"▲","-")),2)</f>
        <v>26.34</v>
      </c>
      <c r="C20" s="156">
        <f>ROUND(VALUE(SUBSTITUTE(実質収支比率等に係る経年分析!G$47,"▲","-")),2)</f>
        <v>27</v>
      </c>
      <c r="D20" s="156">
        <f>ROUND(VALUE(SUBSTITUTE(実質収支比率等に係る経年分析!H$47,"▲","-")),2)</f>
        <v>23.33</v>
      </c>
      <c r="E20" s="156">
        <f>ROUND(VALUE(SUBSTITUTE(実質収支比率等に係る経年分析!I$47,"▲","-")),2)</f>
        <v>24.33</v>
      </c>
      <c r="F20" s="156">
        <f>ROUND(VALUE(SUBSTITUTE(実質収支比率等に係る経年分析!J$47,"▲","-")),2)</f>
        <v>21.11</v>
      </c>
    </row>
    <row r="21" spans="1:11" x14ac:dyDescent="0.15">
      <c r="A21" s="156" t="s">
        <v>54</v>
      </c>
      <c r="B21" s="156">
        <f>IF(ISNUMBER(VALUE(SUBSTITUTE(実質収支比率等に係る経年分析!F$49,"▲","-"))),ROUND(VALUE(SUBSTITUTE(実質収支比率等に係る経年分析!F$49,"▲","-")),2),NA())</f>
        <v>3.44</v>
      </c>
      <c r="C21" s="156">
        <f>IF(ISNUMBER(VALUE(SUBSTITUTE(実質収支比率等に係る経年分析!G$49,"▲","-"))),ROUND(VALUE(SUBSTITUTE(実質収支比率等に係る経年分析!G$49,"▲","-")),2),NA())</f>
        <v>1.66</v>
      </c>
      <c r="D21" s="156">
        <f>IF(ISNUMBER(VALUE(SUBSTITUTE(実質収支比率等に係る経年分析!H$49,"▲","-"))),ROUND(VALUE(SUBSTITUTE(実質収支比率等に係る経年分析!H$49,"▲","-")),2),NA())</f>
        <v>-2.38</v>
      </c>
      <c r="E21" s="156">
        <f>IF(ISNUMBER(VALUE(SUBSTITUTE(実質収支比率等に係る経年分析!I$49,"▲","-"))),ROUND(VALUE(SUBSTITUTE(実質収支比率等に係る経年分析!I$49,"▲","-")),2),NA())</f>
        <v>-0.16</v>
      </c>
      <c r="F21" s="156">
        <f>IF(ISNUMBER(VALUE(SUBSTITUTE(実質収支比率等に係る経年分析!J$49,"▲","-"))),ROUND(VALUE(SUBSTITUTE(実質収支比率等に係る経年分析!J$49,"▲","-")),2),NA())</f>
        <v>-2.65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7.0000000000000007E-2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15">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1.95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1.57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0.94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1.1000000000000001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0.27</v>
      </c>
    </row>
    <row r="31" spans="1:11" x14ac:dyDescent="0.15">
      <c r="A31" s="157" t="str">
        <f>IF(連結実質赤字比率に係る赤字・黒字の構成分析!C$39="",NA(),連結実質赤字比率に係る赤字・黒字の構成分析!C$39)</f>
        <v>介護老人保健施設事業特別会計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1.24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1.1399999999999999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0.85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0.91</v>
      </c>
    </row>
    <row r="32" spans="1:11" x14ac:dyDescent="0.15">
      <c r="A32" s="157" t="str">
        <f>IF(連結実質赤字比率に係る赤字・黒字の構成分析!C$38="",NA(),連結実質赤字比率に係る赤字・黒字の構成分析!C$38)</f>
        <v>下水道事業特別会計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1.1100000000000001</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2.12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1.85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2.5299999999999998</v>
      </c>
    </row>
    <row r="34" spans="1:16" x14ac:dyDescent="0.15">
      <c r="A34" s="157" t="str">
        <f>IF(連結実質赤字比率に係る赤字・黒字の構成分析!C$36="",NA(),連結実質赤字比率に係る赤字・黒字の構成分析!C$36)</f>
        <v>水道事業特別会計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6.97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5.34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4.29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3.45</v>
      </c>
    </row>
    <row r="35" spans="1:16" x14ac:dyDescent="0.15">
      <c r="A35" s="157" t="str">
        <f>IF(連結実質赤字比率に係る赤字・黒字の構成分析!C$35="",NA(),連結実質赤字比率に係る赤字・黒字の構成分析!C$35)</f>
        <v>病院事業特別会計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2.66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2.34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2.88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3.66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7.64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6.41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8.27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7.14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7.78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670</v>
      </c>
      <c r="E42" s="158"/>
      <c r="F42" s="158"/>
      <c r="G42" s="158">
        <f>'実質公債費比率（分子）の構造'!L$52</f>
        <v>693</v>
      </c>
      <c r="H42" s="158"/>
      <c r="I42" s="158"/>
      <c r="J42" s="158">
        <f>'実質公債費比率（分子）の構造'!M$52</f>
        <v>694</v>
      </c>
      <c r="K42" s="158"/>
      <c r="L42" s="158"/>
      <c r="M42" s="158">
        <f>'実質公債費比率（分子）の構造'!N$52</f>
        <v>701</v>
      </c>
      <c r="N42" s="158"/>
      <c r="O42" s="158"/>
      <c r="P42" s="158">
        <f>'実質公債費比率（分子）の構造'!O$52</f>
        <v>620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10</v>
      </c>
      <c r="C45" s="158"/>
      <c r="D45" s="158"/>
      <c r="E45" s="158">
        <f>'実質公債費比率（分子）の構造'!L$49</f>
        <v>9</v>
      </c>
      <c r="F45" s="158"/>
      <c r="G45" s="158"/>
      <c r="H45" s="158">
        <f>'実質公債費比率（分子）の構造'!M$49</f>
        <v>12</v>
      </c>
      <c r="I45" s="158"/>
      <c r="J45" s="158"/>
      <c r="K45" s="158">
        <f>'実質公債費比率（分子）の構造'!N$49</f>
        <v>12</v>
      </c>
      <c r="L45" s="158"/>
      <c r="M45" s="158"/>
      <c r="N45" s="158">
        <f>'実質公債費比率（分子）の構造'!O$49</f>
        <v>8</v>
      </c>
      <c r="O45" s="158"/>
      <c r="P45" s="158"/>
    </row>
    <row r="46" spans="1:16" x14ac:dyDescent="0.15">
      <c r="A46" s="158" t="s">
        <v>64</v>
      </c>
      <c r="B46" s="158">
        <f>'実質公債費比率（分子）の構造'!K$48</f>
        <v>296</v>
      </c>
      <c r="C46" s="158"/>
      <c r="D46" s="158"/>
      <c r="E46" s="158">
        <f>'実質公債費比率（分子）の構造'!L$48</f>
        <v>296</v>
      </c>
      <c r="F46" s="158"/>
      <c r="G46" s="158"/>
      <c r="H46" s="158">
        <f>'実質公債費比率（分子）の構造'!M$48</f>
        <v>341</v>
      </c>
      <c r="I46" s="158"/>
      <c r="J46" s="158"/>
      <c r="K46" s="158">
        <f>'実質公債費比率（分子）の構造'!N$48</f>
        <v>333</v>
      </c>
      <c r="L46" s="158"/>
      <c r="M46" s="158"/>
      <c r="N46" s="158">
        <f>'実質公債費比率（分子）の構造'!O$48</f>
        <v>234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640</v>
      </c>
      <c r="C49" s="158"/>
      <c r="D49" s="158"/>
      <c r="E49" s="158">
        <f>'実質公債費比率（分子）の構造'!L$45</f>
        <v>689</v>
      </c>
      <c r="F49" s="158"/>
      <c r="G49" s="158"/>
      <c r="H49" s="158">
        <f>'実質公債費比率（分子）の構造'!M$45</f>
        <v>753</v>
      </c>
      <c r="I49" s="158"/>
      <c r="J49" s="158"/>
      <c r="K49" s="158">
        <f>'実質公債費比率（分子）の構造'!N$45</f>
        <v>755</v>
      </c>
      <c r="L49" s="158"/>
      <c r="M49" s="158"/>
      <c r="N49" s="158">
        <f>'実質公債費比率（分子）の構造'!O$45</f>
        <v>729</v>
      </c>
      <c r="O49" s="158"/>
      <c r="P49" s="158"/>
    </row>
    <row r="50" spans="1:16" x14ac:dyDescent="0.15">
      <c r="A50" s="158" t="s">
        <v>67</v>
      </c>
      <c r="B50" s="158" t="e">
        <f>NA()</f>
        <v>#N/A</v>
      </c>
      <c r="C50" s="158">
        <f>IF(ISNUMBER('実質公債費比率（分子）の構造'!K$53),'実質公債費比率（分子）の構造'!K$53,NA())</f>
        <v>276</v>
      </c>
      <c r="D50" s="158" t="e">
        <f>NA()</f>
        <v>#N/A</v>
      </c>
      <c r="E50" s="158" t="e">
        <f>NA()</f>
        <v>#N/A</v>
      </c>
      <c r="F50" s="158">
        <f>IF(ISNUMBER('実質公債費比率（分子）の構造'!L$53),'実質公債費比率（分子）の構造'!L$53,NA())</f>
        <v>301</v>
      </c>
      <c r="G50" s="158" t="e">
        <f>NA()</f>
        <v>#N/A</v>
      </c>
      <c r="H50" s="158" t="e">
        <f>NA()</f>
        <v>#N/A</v>
      </c>
      <c r="I50" s="158">
        <f>IF(ISNUMBER('実質公債費比率（分子）の構造'!M$53),'実質公債費比率（分子）の構造'!M$53,NA())</f>
        <v>412</v>
      </c>
      <c r="J50" s="158" t="e">
        <f>NA()</f>
        <v>#N/A</v>
      </c>
      <c r="K50" s="158" t="e">
        <f>NA()</f>
        <v>#N/A</v>
      </c>
      <c r="L50" s="158">
        <f>IF(ISNUMBER('実質公債費比率（分子）の構造'!N$53),'実質公債費比率（分子）の構造'!N$53,NA())</f>
        <v>399</v>
      </c>
      <c r="M50" s="158" t="e">
        <f>NA()</f>
        <v>#N/A</v>
      </c>
      <c r="N50" s="158" t="e">
        <f>NA()</f>
        <v>#N/A</v>
      </c>
      <c r="O50" s="158">
        <f>IF(ISNUMBER('実質公債費比率（分子）の構造'!O$53),'実質公債費比率（分子）の構造'!O$53,NA())</f>
        <v>351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6257</v>
      </c>
      <c r="E56" s="157"/>
      <c r="F56" s="157"/>
      <c r="G56" s="157">
        <f>'将来負担比率（分子）の構造'!J$52</f>
        <v>5905</v>
      </c>
      <c r="H56" s="157"/>
      <c r="I56" s="157"/>
      <c r="J56" s="157">
        <f>'将来負担比率（分子）の構造'!K$52</f>
        <v>5767</v>
      </c>
      <c r="K56" s="157"/>
      <c r="L56" s="157"/>
      <c r="M56" s="157">
        <f>'将来負担比率（分子）の構造'!L$52</f>
        <v>5411</v>
      </c>
      <c r="N56" s="157"/>
      <c r="O56" s="157"/>
      <c r="P56" s="157">
        <f>'将来負担比率（分子）の構造'!M$52</f>
        <v>5014</v>
      </c>
    </row>
    <row r="57" spans="1:16" x14ac:dyDescent="0.15">
      <c r="A57" s="157" t="s">
        <v>42</v>
      </c>
      <c r="B57" s="157"/>
      <c r="C57" s="157"/>
      <c r="D57" s="157">
        <f>'将来負担比率（分子）の構造'!I$51</f>
        <v>231</v>
      </c>
      <c r="E57" s="157"/>
      <c r="F57" s="157"/>
      <c r="G57" s="157">
        <f>'将来負担比率（分子）の構造'!J$51</f>
        <v>213</v>
      </c>
      <c r="H57" s="157"/>
      <c r="I57" s="157"/>
      <c r="J57" s="157">
        <f>'将来負担比率（分子）の構造'!K$51</f>
        <v>196</v>
      </c>
      <c r="K57" s="157"/>
      <c r="L57" s="157"/>
      <c r="M57" s="157">
        <f>'将来負担比率（分子）の構造'!L$51</f>
        <v>184</v>
      </c>
      <c r="N57" s="157"/>
      <c r="O57" s="157"/>
      <c r="P57" s="157">
        <f>'将来負担比率（分子）の構造'!M$51</f>
        <v>171</v>
      </c>
    </row>
    <row r="58" spans="1:16" x14ac:dyDescent="0.15">
      <c r="A58" s="157" t="s">
        <v>41</v>
      </c>
      <c r="B58" s="157"/>
      <c r="C58" s="157"/>
      <c r="D58" s="157">
        <f>'将来負担比率（分子）の構造'!I$50</f>
        <v>1777</v>
      </c>
      <c r="E58" s="157"/>
      <c r="F58" s="157"/>
      <c r="G58" s="157">
        <f>'将来負担比率（分子）の構造'!J$50</f>
        <v>2136</v>
      </c>
      <c r="H58" s="157"/>
      <c r="I58" s="157"/>
      <c r="J58" s="157">
        <f>'将来負担比率（分子）の構造'!K$50</f>
        <v>1935</v>
      </c>
      <c r="K58" s="157"/>
      <c r="L58" s="157"/>
      <c r="M58" s="157">
        <f>'将来負担比率（分子）の構造'!L$50</f>
        <v>1814</v>
      </c>
      <c r="N58" s="157"/>
      <c r="O58" s="157"/>
      <c r="P58" s="157">
        <f>'将来負担比率（分子）の構造'!M$50</f>
        <v>1795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616</v>
      </c>
      <c r="C62" s="157"/>
      <c r="D62" s="157"/>
      <c r="E62" s="157">
        <f>'将来負担比率（分子）の構造'!J$45</f>
        <v>562</v>
      </c>
      <c r="F62" s="157"/>
      <c r="G62" s="157"/>
      <c r="H62" s="157">
        <f>'将来負担比率（分子）の構造'!K$45</f>
        <v>556</v>
      </c>
      <c r="I62" s="157"/>
      <c r="J62" s="157"/>
      <c r="K62" s="157">
        <f>'将来負担比率（分子）の構造'!L$45</f>
        <v>544</v>
      </c>
      <c r="L62" s="157"/>
      <c r="M62" s="157"/>
      <c r="N62" s="157">
        <f>'将来負担比率（分子）の構造'!M$45</f>
        <v>554</v>
      </c>
      <c r="O62" s="157"/>
      <c r="P62" s="157"/>
    </row>
    <row r="63" spans="1:16" x14ac:dyDescent="0.15">
      <c r="A63" s="157" t="s">
        <v>34</v>
      </c>
      <c r="B63" s="157">
        <f>'将来負担比率（分子）の構造'!I$44</f>
        <v>12</v>
      </c>
      <c r="C63" s="157"/>
      <c r="D63" s="157"/>
      <c r="E63" s="157">
        <f>'将来負担比率（分子）の構造'!J$44</f>
        <v>11</v>
      </c>
      <c r="F63" s="157"/>
      <c r="G63" s="157"/>
      <c r="H63" s="157" t="str">
        <f>'将来負担比率（分子）の構造'!K$44</f>
        <v>-</v>
      </c>
      <c r="I63" s="157"/>
      <c r="J63" s="157"/>
      <c r="K63" s="157" t="str">
        <f>'将来負担比率（分子）の構造'!L$44</f>
        <v>-</v>
      </c>
      <c r="L63" s="157"/>
      <c r="M63" s="157"/>
      <c r="N63" s="157">
        <f>'将来負担比率（分子）の構造'!M$44</f>
        <v>12</v>
      </c>
      <c r="O63" s="157"/>
      <c r="P63" s="157"/>
    </row>
    <row r="64" spans="1:16" x14ac:dyDescent="0.15">
      <c r="A64" s="157" t="s">
        <v>33</v>
      </c>
      <c r="B64" s="157">
        <f>'将来負担比率（分子）の構造'!I$43</f>
        <v>2458</v>
      </c>
      <c r="C64" s="157"/>
      <c r="D64" s="157"/>
      <c r="E64" s="157">
        <f>'将来負担比率（分子）の構造'!J$43</f>
        <v>2401</v>
      </c>
      <c r="F64" s="157"/>
      <c r="G64" s="157"/>
      <c r="H64" s="157">
        <f>'将来負担比率（分子）の構造'!K$43</f>
        <v>2307</v>
      </c>
      <c r="I64" s="157"/>
      <c r="J64" s="157"/>
      <c r="K64" s="157">
        <f>'将来負担比率（分子）の構造'!L$43</f>
        <v>2148</v>
      </c>
      <c r="L64" s="157"/>
      <c r="M64" s="157"/>
      <c r="N64" s="157">
        <f>'将来負担比率（分子）の構造'!M$43</f>
        <v>2078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6603</v>
      </c>
      <c r="C66" s="157"/>
      <c r="D66" s="157"/>
      <c r="E66" s="157">
        <f>'将来負担比率（分子）の構造'!J$41</f>
        <v>6366</v>
      </c>
      <c r="F66" s="157"/>
      <c r="G66" s="157"/>
      <c r="H66" s="157">
        <f>'将来負担比率（分子）の構造'!K$41</f>
        <v>5991</v>
      </c>
      <c r="I66" s="157"/>
      <c r="J66" s="157"/>
      <c r="K66" s="157">
        <f>'将来負担比率（分子）の構造'!L$41</f>
        <v>5638</v>
      </c>
      <c r="L66" s="157"/>
      <c r="M66" s="157"/>
      <c r="N66" s="157">
        <f>'将来負担比率（分子）の構造'!M$41</f>
        <v>5215</v>
      </c>
      <c r="O66" s="157"/>
      <c r="P66" s="157"/>
    </row>
    <row r="67" spans="1:16" x14ac:dyDescent="0.15">
      <c r="A67" s="157" t="s">
        <v>71</v>
      </c>
      <c r="B67" s="157" t="e">
        <f>NA()</f>
        <v>#N/A</v>
      </c>
      <c r="C67" s="157">
        <f>IF(ISNUMBER('将来負担比率（分子）の構造'!I$53), IF('将来負担比率（分子）の構造'!I$53 &lt; 0, 0, '将来負担比率（分子）の構造'!I$53), NA())</f>
        <v>1424</v>
      </c>
      <c r="D67" s="157" t="e">
        <f>NA()</f>
        <v>#N/A</v>
      </c>
      <c r="E67" s="157" t="e">
        <f>NA()</f>
        <v>#N/A</v>
      </c>
      <c r="F67" s="157">
        <f>IF(ISNUMBER('将来負担比率（分子）の構造'!J$53), IF('将来負担比率（分子）の構造'!J$53 &lt; 0, 0, '将来負担比率（分子）の構造'!J$53), NA())</f>
        <v>1086</v>
      </c>
      <c r="G67" s="157" t="e">
        <f>NA()</f>
        <v>#N/A</v>
      </c>
      <c r="H67" s="157" t="e">
        <f>NA()</f>
        <v>#N/A</v>
      </c>
      <c r="I67" s="157">
        <f>IF(ISNUMBER('将来負担比率（分子）の構造'!K$53), IF('将来負担比率（分子）の構造'!K$53 &lt; 0, 0, '将来負担比率（分子）の構造'!K$53), NA())</f>
        <v>956</v>
      </c>
      <c r="J67" s="157" t="e">
        <f>NA()</f>
        <v>#N/A</v>
      </c>
      <c r="K67" s="157" t="e">
        <f>NA()</f>
        <v>#N/A</v>
      </c>
      <c r="L67" s="157">
        <f>IF(ISNUMBER('将来負担比率（分子）の構造'!L$53), IF('将来負担比率（分子）の構造'!L$53 &lt; 0, 0, '将来負担比率（分子）の構造'!L$53), NA())</f>
        <v>921</v>
      </c>
      <c r="M67" s="157" t="e">
        <f>NA()</f>
        <v>#N/A</v>
      </c>
      <c r="N67" s="157" t="e">
        <f>NA()</f>
        <v>#N/A</v>
      </c>
      <c r="O67" s="157">
        <f>IF(ISNUMBER('将来負担比率（分子）の構造'!M$53), IF('将来負担比率（分子）の構造'!M$53 &lt; 0, 0, '将来負担比率（分子）の構造'!M$53), NA())</f>
        <v>878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960</v>
      </c>
      <c r="C72" s="161">
        <f>基金残高に係る経年分析!G55</f>
        <v>1000</v>
      </c>
      <c r="D72" s="161">
        <f>基金残高に係る経年分析!H55</f>
        <v>866</v>
      </c>
    </row>
    <row r="73" spans="1:16" x14ac:dyDescent="0.15">
      <c r="A73" s="160" t="s">
        <v>74</v>
      </c>
      <c r="B73" s="161">
        <f>基金残高に係る経年分析!F56</f>
        <v>225</v>
      </c>
      <c r="C73" s="161">
        <f>基金残高に係る経年分析!G56</f>
        <v>200</v>
      </c>
      <c r="D73" s="161">
        <f>基金残高に係る経年分析!H56</f>
        <v>203</v>
      </c>
    </row>
    <row r="74" spans="1:16" x14ac:dyDescent="0.15">
      <c r="A74" s="160" t="s">
        <v>75</v>
      </c>
      <c r="B74" s="161">
        <f>基金残高に係る経年分析!F57</f>
        <v>388</v>
      </c>
      <c r="C74" s="161">
        <f>基金残高に係る経年分析!G57</f>
        <v>249</v>
      </c>
      <c r="D74" s="161">
        <f>基金残高に係る経年分析!H57</f>
        <v>336</v>
      </c>
    </row>
  </sheetData>
  <sheetProtection algorithmName="SHA-512" hashValue="uBxllDi+MZBjoGZs/R6vRcodwnml4A3n0xTgxdUFZok6eJboBPDkf/tFf02Dz0KEgrNf98W5ZIzlakbzCUKgBA==" saltValue="1j+sPh7+K2O9zpk0Q6m9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773910</v>
      </c>
      <c r="S5" s="664"/>
      <c r="T5" s="664"/>
      <c r="U5" s="664"/>
      <c r="V5" s="664"/>
      <c r="W5" s="664"/>
      <c r="X5" s="664"/>
      <c r="Y5" s="689"/>
      <c r="Z5" s="702">
        <v>9.4</v>
      </c>
      <c r="AA5" s="702"/>
      <c r="AB5" s="702"/>
      <c r="AC5" s="702"/>
      <c r="AD5" s="703">
        <v>773910</v>
      </c>
      <c r="AE5" s="703"/>
      <c r="AF5" s="703"/>
      <c r="AG5" s="703"/>
      <c r="AH5" s="703"/>
      <c r="AI5" s="703"/>
      <c r="AJ5" s="703"/>
      <c r="AK5" s="703"/>
      <c r="AL5" s="690">
        <v>18.8</v>
      </c>
      <c r="AM5" s="672"/>
      <c r="AN5" s="672"/>
      <c r="AO5" s="691"/>
      <c r="AP5" s="666" t="s">
        <v>217</v>
      </c>
      <c r="AQ5" s="667"/>
      <c r="AR5" s="667"/>
      <c r="AS5" s="667"/>
      <c r="AT5" s="667"/>
      <c r="AU5" s="667"/>
      <c r="AV5" s="667"/>
      <c r="AW5" s="667"/>
      <c r="AX5" s="667"/>
      <c r="AY5" s="667"/>
      <c r="AZ5" s="667"/>
      <c r="BA5" s="667"/>
      <c r="BB5" s="667"/>
      <c r="BC5" s="667"/>
      <c r="BD5" s="667"/>
      <c r="BE5" s="667"/>
      <c r="BF5" s="668"/>
      <c r="BG5" s="608">
        <v>761698</v>
      </c>
      <c r="BH5" s="609"/>
      <c r="BI5" s="609"/>
      <c r="BJ5" s="609"/>
      <c r="BK5" s="609"/>
      <c r="BL5" s="609"/>
      <c r="BM5" s="609"/>
      <c r="BN5" s="610"/>
      <c r="BO5" s="646">
        <v>98.4</v>
      </c>
      <c r="BP5" s="646"/>
      <c r="BQ5" s="646"/>
      <c r="BR5" s="646"/>
      <c r="BS5" s="647">
        <v>4887</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68883</v>
      </c>
      <c r="S6" s="609"/>
      <c r="T6" s="609"/>
      <c r="U6" s="609"/>
      <c r="V6" s="609"/>
      <c r="W6" s="609"/>
      <c r="X6" s="609"/>
      <c r="Y6" s="610"/>
      <c r="Z6" s="646">
        <v>0.8</v>
      </c>
      <c r="AA6" s="646"/>
      <c r="AB6" s="646"/>
      <c r="AC6" s="646"/>
      <c r="AD6" s="647">
        <v>68883</v>
      </c>
      <c r="AE6" s="647"/>
      <c r="AF6" s="647"/>
      <c r="AG6" s="647"/>
      <c r="AH6" s="647"/>
      <c r="AI6" s="647"/>
      <c r="AJ6" s="647"/>
      <c r="AK6" s="647"/>
      <c r="AL6" s="611">
        <v>1.7</v>
      </c>
      <c r="AM6" s="612"/>
      <c r="AN6" s="612"/>
      <c r="AO6" s="648"/>
      <c r="AP6" s="605" t="s">
        <v>222</v>
      </c>
      <c r="AQ6" s="606"/>
      <c r="AR6" s="606"/>
      <c r="AS6" s="606"/>
      <c r="AT6" s="606"/>
      <c r="AU6" s="606"/>
      <c r="AV6" s="606"/>
      <c r="AW6" s="606"/>
      <c r="AX6" s="606"/>
      <c r="AY6" s="606"/>
      <c r="AZ6" s="606"/>
      <c r="BA6" s="606"/>
      <c r="BB6" s="606"/>
      <c r="BC6" s="606"/>
      <c r="BD6" s="606"/>
      <c r="BE6" s="606"/>
      <c r="BF6" s="607"/>
      <c r="BG6" s="608">
        <v>761698</v>
      </c>
      <c r="BH6" s="609"/>
      <c r="BI6" s="609"/>
      <c r="BJ6" s="609"/>
      <c r="BK6" s="609"/>
      <c r="BL6" s="609"/>
      <c r="BM6" s="609"/>
      <c r="BN6" s="610"/>
      <c r="BO6" s="646">
        <v>98.4</v>
      </c>
      <c r="BP6" s="646"/>
      <c r="BQ6" s="646"/>
      <c r="BR6" s="646"/>
      <c r="BS6" s="647">
        <v>4887</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78466</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78466</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274</v>
      </c>
      <c r="S7" s="609"/>
      <c r="T7" s="609"/>
      <c r="U7" s="609"/>
      <c r="V7" s="609"/>
      <c r="W7" s="609"/>
      <c r="X7" s="609"/>
      <c r="Y7" s="610"/>
      <c r="Z7" s="646">
        <v>0</v>
      </c>
      <c r="AA7" s="646"/>
      <c r="AB7" s="646"/>
      <c r="AC7" s="646"/>
      <c r="AD7" s="647">
        <v>274</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286316</v>
      </c>
      <c r="BH7" s="609"/>
      <c r="BI7" s="609"/>
      <c r="BJ7" s="609"/>
      <c r="BK7" s="609"/>
      <c r="BL7" s="609"/>
      <c r="BM7" s="609"/>
      <c r="BN7" s="610"/>
      <c r="BO7" s="646">
        <v>37</v>
      </c>
      <c r="BP7" s="646"/>
      <c r="BQ7" s="646"/>
      <c r="BR7" s="646"/>
      <c r="BS7" s="647">
        <v>4887</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1829535</v>
      </c>
      <c r="CS7" s="609"/>
      <c r="CT7" s="609"/>
      <c r="CU7" s="609"/>
      <c r="CV7" s="609"/>
      <c r="CW7" s="609"/>
      <c r="CX7" s="609"/>
      <c r="CY7" s="610"/>
      <c r="CZ7" s="646">
        <v>23.5</v>
      </c>
      <c r="DA7" s="646"/>
      <c r="DB7" s="646"/>
      <c r="DC7" s="646"/>
      <c r="DD7" s="614">
        <v>20323</v>
      </c>
      <c r="DE7" s="609"/>
      <c r="DF7" s="609"/>
      <c r="DG7" s="609"/>
      <c r="DH7" s="609"/>
      <c r="DI7" s="609"/>
      <c r="DJ7" s="609"/>
      <c r="DK7" s="609"/>
      <c r="DL7" s="609"/>
      <c r="DM7" s="609"/>
      <c r="DN7" s="609"/>
      <c r="DO7" s="609"/>
      <c r="DP7" s="610"/>
      <c r="DQ7" s="614">
        <v>1623893</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3622</v>
      </c>
      <c r="S8" s="609"/>
      <c r="T8" s="609"/>
      <c r="U8" s="609"/>
      <c r="V8" s="609"/>
      <c r="W8" s="609"/>
      <c r="X8" s="609"/>
      <c r="Y8" s="610"/>
      <c r="Z8" s="646">
        <v>0</v>
      </c>
      <c r="AA8" s="646"/>
      <c r="AB8" s="646"/>
      <c r="AC8" s="646"/>
      <c r="AD8" s="647">
        <v>3622</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11194</v>
      </c>
      <c r="BH8" s="609"/>
      <c r="BI8" s="609"/>
      <c r="BJ8" s="609"/>
      <c r="BK8" s="609"/>
      <c r="BL8" s="609"/>
      <c r="BM8" s="609"/>
      <c r="BN8" s="610"/>
      <c r="BO8" s="646">
        <v>1.4</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1538616</v>
      </c>
      <c r="CS8" s="609"/>
      <c r="CT8" s="609"/>
      <c r="CU8" s="609"/>
      <c r="CV8" s="609"/>
      <c r="CW8" s="609"/>
      <c r="CX8" s="609"/>
      <c r="CY8" s="610"/>
      <c r="CZ8" s="646">
        <v>19.7</v>
      </c>
      <c r="DA8" s="646"/>
      <c r="DB8" s="646"/>
      <c r="DC8" s="646"/>
      <c r="DD8" s="614">
        <v>11817</v>
      </c>
      <c r="DE8" s="609"/>
      <c r="DF8" s="609"/>
      <c r="DG8" s="609"/>
      <c r="DH8" s="609"/>
      <c r="DI8" s="609"/>
      <c r="DJ8" s="609"/>
      <c r="DK8" s="609"/>
      <c r="DL8" s="609"/>
      <c r="DM8" s="609"/>
      <c r="DN8" s="609"/>
      <c r="DO8" s="609"/>
      <c r="DP8" s="610"/>
      <c r="DQ8" s="614">
        <v>1031184</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5288</v>
      </c>
      <c r="S9" s="609"/>
      <c r="T9" s="609"/>
      <c r="U9" s="609"/>
      <c r="V9" s="609"/>
      <c r="W9" s="609"/>
      <c r="X9" s="609"/>
      <c r="Y9" s="610"/>
      <c r="Z9" s="646">
        <v>0.1</v>
      </c>
      <c r="AA9" s="646"/>
      <c r="AB9" s="646"/>
      <c r="AC9" s="646"/>
      <c r="AD9" s="647">
        <v>5288</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244068</v>
      </c>
      <c r="BH9" s="609"/>
      <c r="BI9" s="609"/>
      <c r="BJ9" s="609"/>
      <c r="BK9" s="609"/>
      <c r="BL9" s="609"/>
      <c r="BM9" s="609"/>
      <c r="BN9" s="610"/>
      <c r="BO9" s="646">
        <v>31.5</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968027</v>
      </c>
      <c r="CS9" s="609"/>
      <c r="CT9" s="609"/>
      <c r="CU9" s="609"/>
      <c r="CV9" s="609"/>
      <c r="CW9" s="609"/>
      <c r="CX9" s="609"/>
      <c r="CY9" s="610"/>
      <c r="CZ9" s="646">
        <v>12.4</v>
      </c>
      <c r="DA9" s="646"/>
      <c r="DB9" s="646"/>
      <c r="DC9" s="646"/>
      <c r="DD9" s="614">
        <v>417</v>
      </c>
      <c r="DE9" s="609"/>
      <c r="DF9" s="609"/>
      <c r="DG9" s="609"/>
      <c r="DH9" s="609"/>
      <c r="DI9" s="609"/>
      <c r="DJ9" s="609"/>
      <c r="DK9" s="609"/>
      <c r="DL9" s="609"/>
      <c r="DM9" s="609"/>
      <c r="DN9" s="609"/>
      <c r="DO9" s="609"/>
      <c r="DP9" s="610"/>
      <c r="DQ9" s="614">
        <v>659232</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13895</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v>8009</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1009</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200842</v>
      </c>
      <c r="S11" s="609"/>
      <c r="T11" s="609"/>
      <c r="U11" s="609"/>
      <c r="V11" s="609"/>
      <c r="W11" s="609"/>
      <c r="X11" s="609"/>
      <c r="Y11" s="610"/>
      <c r="Z11" s="611">
        <v>2.5</v>
      </c>
      <c r="AA11" s="612"/>
      <c r="AB11" s="612"/>
      <c r="AC11" s="613"/>
      <c r="AD11" s="614">
        <v>200842</v>
      </c>
      <c r="AE11" s="609"/>
      <c r="AF11" s="609"/>
      <c r="AG11" s="609"/>
      <c r="AH11" s="609"/>
      <c r="AI11" s="609"/>
      <c r="AJ11" s="609"/>
      <c r="AK11" s="610"/>
      <c r="AL11" s="611">
        <v>4.9000000000000004</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17159</v>
      </c>
      <c r="BH11" s="609"/>
      <c r="BI11" s="609"/>
      <c r="BJ11" s="609"/>
      <c r="BK11" s="609"/>
      <c r="BL11" s="609"/>
      <c r="BM11" s="609"/>
      <c r="BN11" s="610"/>
      <c r="BO11" s="646">
        <v>2.2000000000000002</v>
      </c>
      <c r="BP11" s="646"/>
      <c r="BQ11" s="646"/>
      <c r="BR11" s="646"/>
      <c r="BS11" s="647">
        <v>4887</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381507</v>
      </c>
      <c r="CS11" s="609"/>
      <c r="CT11" s="609"/>
      <c r="CU11" s="609"/>
      <c r="CV11" s="609"/>
      <c r="CW11" s="609"/>
      <c r="CX11" s="609"/>
      <c r="CY11" s="610"/>
      <c r="CZ11" s="646">
        <v>4.9000000000000004</v>
      </c>
      <c r="DA11" s="646"/>
      <c r="DB11" s="646"/>
      <c r="DC11" s="646"/>
      <c r="DD11" s="614">
        <v>219720</v>
      </c>
      <c r="DE11" s="609"/>
      <c r="DF11" s="609"/>
      <c r="DG11" s="609"/>
      <c r="DH11" s="609"/>
      <c r="DI11" s="609"/>
      <c r="DJ11" s="609"/>
      <c r="DK11" s="609"/>
      <c r="DL11" s="609"/>
      <c r="DM11" s="609"/>
      <c r="DN11" s="609"/>
      <c r="DO11" s="609"/>
      <c r="DP11" s="610"/>
      <c r="DQ11" s="614">
        <v>152003</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387663</v>
      </c>
      <c r="BH12" s="609"/>
      <c r="BI12" s="609"/>
      <c r="BJ12" s="609"/>
      <c r="BK12" s="609"/>
      <c r="BL12" s="609"/>
      <c r="BM12" s="609"/>
      <c r="BN12" s="610"/>
      <c r="BO12" s="646">
        <v>50.1</v>
      </c>
      <c r="BP12" s="646"/>
      <c r="BQ12" s="646"/>
      <c r="BR12" s="646"/>
      <c r="BS12" s="647" t="s">
        <v>122</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244539</v>
      </c>
      <c r="CS12" s="609"/>
      <c r="CT12" s="609"/>
      <c r="CU12" s="609"/>
      <c r="CV12" s="609"/>
      <c r="CW12" s="609"/>
      <c r="CX12" s="609"/>
      <c r="CY12" s="610"/>
      <c r="CZ12" s="646">
        <v>3.1</v>
      </c>
      <c r="DA12" s="646"/>
      <c r="DB12" s="646"/>
      <c r="DC12" s="646"/>
      <c r="DD12" s="614">
        <v>17792</v>
      </c>
      <c r="DE12" s="609"/>
      <c r="DF12" s="609"/>
      <c r="DG12" s="609"/>
      <c r="DH12" s="609"/>
      <c r="DI12" s="609"/>
      <c r="DJ12" s="609"/>
      <c r="DK12" s="609"/>
      <c r="DL12" s="609"/>
      <c r="DM12" s="609"/>
      <c r="DN12" s="609"/>
      <c r="DO12" s="609"/>
      <c r="DP12" s="610"/>
      <c r="DQ12" s="614">
        <v>139105</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360358</v>
      </c>
      <c r="BH13" s="609"/>
      <c r="BI13" s="609"/>
      <c r="BJ13" s="609"/>
      <c r="BK13" s="609"/>
      <c r="BL13" s="609"/>
      <c r="BM13" s="609"/>
      <c r="BN13" s="610"/>
      <c r="BO13" s="646">
        <v>46.6</v>
      </c>
      <c r="BP13" s="646"/>
      <c r="BQ13" s="646"/>
      <c r="BR13" s="646"/>
      <c r="BS13" s="647" t="s">
        <v>122</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797092</v>
      </c>
      <c r="CS13" s="609"/>
      <c r="CT13" s="609"/>
      <c r="CU13" s="609"/>
      <c r="CV13" s="609"/>
      <c r="CW13" s="609"/>
      <c r="CX13" s="609"/>
      <c r="CY13" s="610"/>
      <c r="CZ13" s="646">
        <v>10.199999999999999</v>
      </c>
      <c r="DA13" s="646"/>
      <c r="DB13" s="646"/>
      <c r="DC13" s="646"/>
      <c r="DD13" s="614">
        <v>295401</v>
      </c>
      <c r="DE13" s="609"/>
      <c r="DF13" s="609"/>
      <c r="DG13" s="609"/>
      <c r="DH13" s="609"/>
      <c r="DI13" s="609"/>
      <c r="DJ13" s="609"/>
      <c r="DK13" s="609"/>
      <c r="DL13" s="609"/>
      <c r="DM13" s="609"/>
      <c r="DN13" s="609"/>
      <c r="DO13" s="609"/>
      <c r="DP13" s="610"/>
      <c r="DQ13" s="614">
        <v>485199</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33249</v>
      </c>
      <c r="BH14" s="609"/>
      <c r="BI14" s="609"/>
      <c r="BJ14" s="609"/>
      <c r="BK14" s="609"/>
      <c r="BL14" s="609"/>
      <c r="BM14" s="609"/>
      <c r="BN14" s="610"/>
      <c r="BO14" s="646">
        <v>4.3</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258707</v>
      </c>
      <c r="CS14" s="609"/>
      <c r="CT14" s="609"/>
      <c r="CU14" s="609"/>
      <c r="CV14" s="609"/>
      <c r="CW14" s="609"/>
      <c r="CX14" s="609"/>
      <c r="CY14" s="610"/>
      <c r="CZ14" s="646">
        <v>3.3</v>
      </c>
      <c r="DA14" s="646"/>
      <c r="DB14" s="646"/>
      <c r="DC14" s="646"/>
      <c r="DD14" s="614">
        <v>33567</v>
      </c>
      <c r="DE14" s="609"/>
      <c r="DF14" s="609"/>
      <c r="DG14" s="609"/>
      <c r="DH14" s="609"/>
      <c r="DI14" s="609"/>
      <c r="DJ14" s="609"/>
      <c r="DK14" s="609"/>
      <c r="DL14" s="609"/>
      <c r="DM14" s="609"/>
      <c r="DN14" s="609"/>
      <c r="DO14" s="609"/>
      <c r="DP14" s="610"/>
      <c r="DQ14" s="614">
        <v>226727</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4721</v>
      </c>
      <c r="S15" s="609"/>
      <c r="T15" s="609"/>
      <c r="U15" s="609"/>
      <c r="V15" s="609"/>
      <c r="W15" s="609"/>
      <c r="X15" s="609"/>
      <c r="Y15" s="610"/>
      <c r="Z15" s="646">
        <v>0.1</v>
      </c>
      <c r="AA15" s="646"/>
      <c r="AB15" s="646"/>
      <c r="AC15" s="646"/>
      <c r="AD15" s="647">
        <v>4721</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54470</v>
      </c>
      <c r="BH15" s="609"/>
      <c r="BI15" s="609"/>
      <c r="BJ15" s="609"/>
      <c r="BK15" s="609"/>
      <c r="BL15" s="609"/>
      <c r="BM15" s="609"/>
      <c r="BN15" s="610"/>
      <c r="BO15" s="646">
        <v>7</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670732</v>
      </c>
      <c r="CS15" s="609"/>
      <c r="CT15" s="609"/>
      <c r="CU15" s="609"/>
      <c r="CV15" s="609"/>
      <c r="CW15" s="609"/>
      <c r="CX15" s="609"/>
      <c r="CY15" s="610"/>
      <c r="CZ15" s="646">
        <v>8.6</v>
      </c>
      <c r="DA15" s="646"/>
      <c r="DB15" s="646"/>
      <c r="DC15" s="646"/>
      <c r="DD15" s="614">
        <v>56350</v>
      </c>
      <c r="DE15" s="609"/>
      <c r="DF15" s="609"/>
      <c r="DG15" s="609"/>
      <c r="DH15" s="609"/>
      <c r="DI15" s="609"/>
      <c r="DJ15" s="609"/>
      <c r="DK15" s="609"/>
      <c r="DL15" s="609"/>
      <c r="DM15" s="609"/>
      <c r="DN15" s="609"/>
      <c r="DO15" s="609"/>
      <c r="DP15" s="610"/>
      <c r="DQ15" s="614">
        <v>387834</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10738</v>
      </c>
      <c r="S16" s="609"/>
      <c r="T16" s="609"/>
      <c r="U16" s="609"/>
      <c r="V16" s="609"/>
      <c r="W16" s="609"/>
      <c r="X16" s="609"/>
      <c r="Y16" s="610"/>
      <c r="Z16" s="646">
        <v>0.1</v>
      </c>
      <c r="AA16" s="646"/>
      <c r="AB16" s="646"/>
      <c r="AC16" s="646"/>
      <c r="AD16" s="647">
        <v>10738</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v>293235</v>
      </c>
      <c r="CS16" s="609"/>
      <c r="CT16" s="609"/>
      <c r="CU16" s="609"/>
      <c r="CV16" s="609"/>
      <c r="CW16" s="609"/>
      <c r="CX16" s="609"/>
      <c r="CY16" s="610"/>
      <c r="CZ16" s="646">
        <v>3.8</v>
      </c>
      <c r="DA16" s="646"/>
      <c r="DB16" s="646"/>
      <c r="DC16" s="646"/>
      <c r="DD16" s="614" t="s">
        <v>122</v>
      </c>
      <c r="DE16" s="609"/>
      <c r="DF16" s="609"/>
      <c r="DG16" s="609"/>
      <c r="DH16" s="609"/>
      <c r="DI16" s="609"/>
      <c r="DJ16" s="609"/>
      <c r="DK16" s="609"/>
      <c r="DL16" s="609"/>
      <c r="DM16" s="609"/>
      <c r="DN16" s="609"/>
      <c r="DO16" s="609"/>
      <c r="DP16" s="610"/>
      <c r="DQ16" s="614">
        <v>182497</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32878</v>
      </c>
      <c r="S17" s="609"/>
      <c r="T17" s="609"/>
      <c r="U17" s="609"/>
      <c r="V17" s="609"/>
      <c r="W17" s="609"/>
      <c r="X17" s="609"/>
      <c r="Y17" s="610"/>
      <c r="Z17" s="646">
        <v>0.4</v>
      </c>
      <c r="AA17" s="646"/>
      <c r="AB17" s="646"/>
      <c r="AC17" s="646"/>
      <c r="AD17" s="647">
        <v>32878</v>
      </c>
      <c r="AE17" s="647"/>
      <c r="AF17" s="647"/>
      <c r="AG17" s="647"/>
      <c r="AH17" s="647"/>
      <c r="AI17" s="647"/>
      <c r="AJ17" s="647"/>
      <c r="AK17" s="647"/>
      <c r="AL17" s="611">
        <v>0.8</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728521</v>
      </c>
      <c r="CS17" s="609"/>
      <c r="CT17" s="609"/>
      <c r="CU17" s="609"/>
      <c r="CV17" s="609"/>
      <c r="CW17" s="609"/>
      <c r="CX17" s="609"/>
      <c r="CY17" s="610"/>
      <c r="CZ17" s="646">
        <v>9.3000000000000007</v>
      </c>
      <c r="DA17" s="646"/>
      <c r="DB17" s="646"/>
      <c r="DC17" s="646"/>
      <c r="DD17" s="614" t="s">
        <v>122</v>
      </c>
      <c r="DE17" s="609"/>
      <c r="DF17" s="609"/>
      <c r="DG17" s="609"/>
      <c r="DH17" s="609"/>
      <c r="DI17" s="609"/>
      <c r="DJ17" s="609"/>
      <c r="DK17" s="609"/>
      <c r="DL17" s="609"/>
      <c r="DM17" s="609"/>
      <c r="DN17" s="609"/>
      <c r="DO17" s="609"/>
      <c r="DP17" s="610"/>
      <c r="DQ17" s="614">
        <v>714063</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3366</v>
      </c>
      <c r="S18" s="609"/>
      <c r="T18" s="609"/>
      <c r="U18" s="609"/>
      <c r="V18" s="609"/>
      <c r="W18" s="609"/>
      <c r="X18" s="609"/>
      <c r="Y18" s="610"/>
      <c r="Z18" s="646">
        <v>0</v>
      </c>
      <c r="AA18" s="646"/>
      <c r="AB18" s="646"/>
      <c r="AC18" s="646"/>
      <c r="AD18" s="647">
        <v>3366</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29512</v>
      </c>
      <c r="S19" s="609"/>
      <c r="T19" s="609"/>
      <c r="U19" s="609"/>
      <c r="V19" s="609"/>
      <c r="W19" s="609"/>
      <c r="X19" s="609"/>
      <c r="Y19" s="610"/>
      <c r="Z19" s="646">
        <v>0.4</v>
      </c>
      <c r="AA19" s="646"/>
      <c r="AB19" s="646"/>
      <c r="AC19" s="646"/>
      <c r="AD19" s="647">
        <v>29512</v>
      </c>
      <c r="AE19" s="647"/>
      <c r="AF19" s="647"/>
      <c r="AG19" s="647"/>
      <c r="AH19" s="647"/>
      <c r="AI19" s="647"/>
      <c r="AJ19" s="647"/>
      <c r="AK19" s="647"/>
      <c r="AL19" s="611">
        <v>0.7</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12212</v>
      </c>
      <c r="BH19" s="609"/>
      <c r="BI19" s="609"/>
      <c r="BJ19" s="609"/>
      <c r="BK19" s="609"/>
      <c r="BL19" s="609"/>
      <c r="BM19" s="609"/>
      <c r="BN19" s="610"/>
      <c r="BO19" s="646">
        <v>1.6</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12212</v>
      </c>
      <c r="BH20" s="609"/>
      <c r="BI20" s="609"/>
      <c r="BJ20" s="609"/>
      <c r="BK20" s="609"/>
      <c r="BL20" s="609"/>
      <c r="BM20" s="609"/>
      <c r="BN20" s="610"/>
      <c r="BO20" s="646">
        <v>1.6</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7796986</v>
      </c>
      <c r="CS20" s="609"/>
      <c r="CT20" s="609"/>
      <c r="CU20" s="609"/>
      <c r="CV20" s="609"/>
      <c r="CW20" s="609"/>
      <c r="CX20" s="609"/>
      <c r="CY20" s="610"/>
      <c r="CZ20" s="646">
        <v>100</v>
      </c>
      <c r="DA20" s="646"/>
      <c r="DB20" s="646"/>
      <c r="DC20" s="646"/>
      <c r="DD20" s="614">
        <v>655387</v>
      </c>
      <c r="DE20" s="609"/>
      <c r="DF20" s="609"/>
      <c r="DG20" s="609"/>
      <c r="DH20" s="609"/>
      <c r="DI20" s="609"/>
      <c r="DJ20" s="609"/>
      <c r="DK20" s="609"/>
      <c r="DL20" s="609"/>
      <c r="DM20" s="609"/>
      <c r="DN20" s="609"/>
      <c r="DO20" s="609"/>
      <c r="DP20" s="610"/>
      <c r="DQ20" s="614">
        <v>5681212</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3704356</v>
      </c>
      <c r="S21" s="609"/>
      <c r="T21" s="609"/>
      <c r="U21" s="609"/>
      <c r="V21" s="609"/>
      <c r="W21" s="609"/>
      <c r="X21" s="609"/>
      <c r="Y21" s="610"/>
      <c r="Z21" s="646">
        <v>45.2</v>
      </c>
      <c r="AA21" s="646"/>
      <c r="AB21" s="646"/>
      <c r="AC21" s="646"/>
      <c r="AD21" s="647">
        <v>3019168</v>
      </c>
      <c r="AE21" s="647"/>
      <c r="AF21" s="647"/>
      <c r="AG21" s="647"/>
      <c r="AH21" s="647"/>
      <c r="AI21" s="647"/>
      <c r="AJ21" s="647"/>
      <c r="AK21" s="647"/>
      <c r="AL21" s="611">
        <v>73.2</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12212</v>
      </c>
      <c r="BH21" s="609"/>
      <c r="BI21" s="609"/>
      <c r="BJ21" s="609"/>
      <c r="BK21" s="609"/>
      <c r="BL21" s="609"/>
      <c r="BM21" s="609"/>
      <c r="BN21" s="610"/>
      <c r="BO21" s="646">
        <v>1.6</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3019168</v>
      </c>
      <c r="S22" s="609"/>
      <c r="T22" s="609"/>
      <c r="U22" s="609"/>
      <c r="V22" s="609"/>
      <c r="W22" s="609"/>
      <c r="X22" s="609"/>
      <c r="Y22" s="610"/>
      <c r="Z22" s="646">
        <v>36.9</v>
      </c>
      <c r="AA22" s="646"/>
      <c r="AB22" s="646"/>
      <c r="AC22" s="646"/>
      <c r="AD22" s="647">
        <v>3019168</v>
      </c>
      <c r="AE22" s="647"/>
      <c r="AF22" s="647"/>
      <c r="AG22" s="647"/>
      <c r="AH22" s="647"/>
      <c r="AI22" s="647"/>
      <c r="AJ22" s="647"/>
      <c r="AK22" s="647"/>
      <c r="AL22" s="611">
        <v>73.2</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685188</v>
      </c>
      <c r="S23" s="609"/>
      <c r="T23" s="609"/>
      <c r="U23" s="609"/>
      <c r="V23" s="609"/>
      <c r="W23" s="609"/>
      <c r="X23" s="609"/>
      <c r="Y23" s="610"/>
      <c r="Z23" s="646">
        <v>8.4</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2517740</v>
      </c>
      <c r="CS24" s="664"/>
      <c r="CT24" s="664"/>
      <c r="CU24" s="664"/>
      <c r="CV24" s="664"/>
      <c r="CW24" s="664"/>
      <c r="CX24" s="664"/>
      <c r="CY24" s="689"/>
      <c r="CZ24" s="690">
        <v>32.299999999999997</v>
      </c>
      <c r="DA24" s="672"/>
      <c r="DB24" s="672"/>
      <c r="DC24" s="692"/>
      <c r="DD24" s="688">
        <v>2074058</v>
      </c>
      <c r="DE24" s="664"/>
      <c r="DF24" s="664"/>
      <c r="DG24" s="664"/>
      <c r="DH24" s="664"/>
      <c r="DI24" s="664"/>
      <c r="DJ24" s="664"/>
      <c r="DK24" s="689"/>
      <c r="DL24" s="688">
        <v>1914138</v>
      </c>
      <c r="DM24" s="664"/>
      <c r="DN24" s="664"/>
      <c r="DO24" s="664"/>
      <c r="DP24" s="664"/>
      <c r="DQ24" s="664"/>
      <c r="DR24" s="664"/>
      <c r="DS24" s="664"/>
      <c r="DT24" s="664"/>
      <c r="DU24" s="664"/>
      <c r="DV24" s="689"/>
      <c r="DW24" s="690">
        <v>46.3</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4805512</v>
      </c>
      <c r="S25" s="609"/>
      <c r="T25" s="609"/>
      <c r="U25" s="609"/>
      <c r="V25" s="609"/>
      <c r="W25" s="609"/>
      <c r="X25" s="609"/>
      <c r="Y25" s="610"/>
      <c r="Z25" s="646">
        <v>58.7</v>
      </c>
      <c r="AA25" s="646"/>
      <c r="AB25" s="646"/>
      <c r="AC25" s="646"/>
      <c r="AD25" s="647">
        <v>4120324</v>
      </c>
      <c r="AE25" s="647"/>
      <c r="AF25" s="647"/>
      <c r="AG25" s="647"/>
      <c r="AH25" s="647"/>
      <c r="AI25" s="647"/>
      <c r="AJ25" s="647"/>
      <c r="AK25" s="647"/>
      <c r="AL25" s="611">
        <v>99.9</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1251452</v>
      </c>
      <c r="CS25" s="621"/>
      <c r="CT25" s="621"/>
      <c r="CU25" s="621"/>
      <c r="CV25" s="621"/>
      <c r="CW25" s="621"/>
      <c r="CX25" s="621"/>
      <c r="CY25" s="622"/>
      <c r="CZ25" s="611">
        <v>16.100000000000001</v>
      </c>
      <c r="DA25" s="623"/>
      <c r="DB25" s="623"/>
      <c r="DC25" s="624"/>
      <c r="DD25" s="614">
        <v>1134735</v>
      </c>
      <c r="DE25" s="621"/>
      <c r="DF25" s="621"/>
      <c r="DG25" s="621"/>
      <c r="DH25" s="621"/>
      <c r="DI25" s="621"/>
      <c r="DJ25" s="621"/>
      <c r="DK25" s="622"/>
      <c r="DL25" s="614">
        <v>1095333</v>
      </c>
      <c r="DM25" s="621"/>
      <c r="DN25" s="621"/>
      <c r="DO25" s="621"/>
      <c r="DP25" s="621"/>
      <c r="DQ25" s="621"/>
      <c r="DR25" s="621"/>
      <c r="DS25" s="621"/>
      <c r="DT25" s="621"/>
      <c r="DU25" s="621"/>
      <c r="DV25" s="622"/>
      <c r="DW25" s="611">
        <v>26.5</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538</v>
      </c>
      <c r="S26" s="609"/>
      <c r="T26" s="609"/>
      <c r="U26" s="609"/>
      <c r="V26" s="609"/>
      <c r="W26" s="609"/>
      <c r="X26" s="609"/>
      <c r="Y26" s="610"/>
      <c r="Z26" s="646">
        <v>0</v>
      </c>
      <c r="AA26" s="646"/>
      <c r="AB26" s="646"/>
      <c r="AC26" s="646"/>
      <c r="AD26" s="647">
        <v>538</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646936</v>
      </c>
      <c r="CS26" s="609"/>
      <c r="CT26" s="609"/>
      <c r="CU26" s="609"/>
      <c r="CV26" s="609"/>
      <c r="CW26" s="609"/>
      <c r="CX26" s="609"/>
      <c r="CY26" s="610"/>
      <c r="CZ26" s="611">
        <v>8.3000000000000007</v>
      </c>
      <c r="DA26" s="623"/>
      <c r="DB26" s="623"/>
      <c r="DC26" s="624"/>
      <c r="DD26" s="614">
        <v>621401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90060</v>
      </c>
      <c r="S27" s="609"/>
      <c r="T27" s="609"/>
      <c r="U27" s="609"/>
      <c r="V27" s="609"/>
      <c r="W27" s="609"/>
      <c r="X27" s="609"/>
      <c r="Y27" s="610"/>
      <c r="Z27" s="646">
        <v>1.1000000000000001</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773910</v>
      </c>
      <c r="BH27" s="609"/>
      <c r="BI27" s="609"/>
      <c r="BJ27" s="609"/>
      <c r="BK27" s="609"/>
      <c r="BL27" s="609"/>
      <c r="BM27" s="609"/>
      <c r="BN27" s="610"/>
      <c r="BO27" s="646">
        <v>100</v>
      </c>
      <c r="BP27" s="646"/>
      <c r="BQ27" s="646"/>
      <c r="BR27" s="646"/>
      <c r="BS27" s="647">
        <v>4887</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537767</v>
      </c>
      <c r="CS27" s="621"/>
      <c r="CT27" s="621"/>
      <c r="CU27" s="621"/>
      <c r="CV27" s="621"/>
      <c r="CW27" s="621"/>
      <c r="CX27" s="621"/>
      <c r="CY27" s="622"/>
      <c r="CZ27" s="611">
        <v>6.9</v>
      </c>
      <c r="DA27" s="623"/>
      <c r="DB27" s="623"/>
      <c r="DC27" s="624"/>
      <c r="DD27" s="614">
        <v>225260</v>
      </c>
      <c r="DE27" s="621"/>
      <c r="DF27" s="621"/>
      <c r="DG27" s="621"/>
      <c r="DH27" s="621"/>
      <c r="DI27" s="621"/>
      <c r="DJ27" s="621"/>
      <c r="DK27" s="622"/>
      <c r="DL27" s="614">
        <v>104742</v>
      </c>
      <c r="DM27" s="621"/>
      <c r="DN27" s="621"/>
      <c r="DO27" s="621"/>
      <c r="DP27" s="621"/>
      <c r="DQ27" s="621"/>
      <c r="DR27" s="621"/>
      <c r="DS27" s="621"/>
      <c r="DT27" s="621"/>
      <c r="DU27" s="621"/>
      <c r="DV27" s="622"/>
      <c r="DW27" s="611">
        <v>2.5</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95145</v>
      </c>
      <c r="S28" s="609"/>
      <c r="T28" s="609"/>
      <c r="U28" s="609"/>
      <c r="V28" s="609"/>
      <c r="W28" s="609"/>
      <c r="X28" s="609"/>
      <c r="Y28" s="610"/>
      <c r="Z28" s="646">
        <v>1.2</v>
      </c>
      <c r="AA28" s="646"/>
      <c r="AB28" s="646"/>
      <c r="AC28" s="646"/>
      <c r="AD28" s="647">
        <v>1403</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728521</v>
      </c>
      <c r="CS28" s="609"/>
      <c r="CT28" s="609"/>
      <c r="CU28" s="609"/>
      <c r="CV28" s="609"/>
      <c r="CW28" s="609"/>
      <c r="CX28" s="609"/>
      <c r="CY28" s="610"/>
      <c r="CZ28" s="611">
        <v>9.3000000000000007</v>
      </c>
      <c r="DA28" s="623"/>
      <c r="DB28" s="623"/>
      <c r="DC28" s="624"/>
      <c r="DD28" s="614">
        <v>714063</v>
      </c>
      <c r="DE28" s="609"/>
      <c r="DF28" s="609"/>
      <c r="DG28" s="609"/>
      <c r="DH28" s="609"/>
      <c r="DI28" s="609"/>
      <c r="DJ28" s="609"/>
      <c r="DK28" s="610"/>
      <c r="DL28" s="614">
        <v>714063</v>
      </c>
      <c r="DM28" s="609"/>
      <c r="DN28" s="609"/>
      <c r="DO28" s="609"/>
      <c r="DP28" s="609"/>
      <c r="DQ28" s="609"/>
      <c r="DR28" s="609"/>
      <c r="DS28" s="609"/>
      <c r="DT28" s="609"/>
      <c r="DU28" s="609"/>
      <c r="DV28" s="610"/>
      <c r="DW28" s="611">
        <v>17.3</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22290</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728521</v>
      </c>
      <c r="CS29" s="621"/>
      <c r="CT29" s="621"/>
      <c r="CU29" s="621"/>
      <c r="CV29" s="621"/>
      <c r="CW29" s="621"/>
      <c r="CX29" s="621"/>
      <c r="CY29" s="622"/>
      <c r="CZ29" s="611">
        <v>9.3000000000000007</v>
      </c>
      <c r="DA29" s="623"/>
      <c r="DB29" s="623"/>
      <c r="DC29" s="624"/>
      <c r="DD29" s="614">
        <v>714063</v>
      </c>
      <c r="DE29" s="621"/>
      <c r="DF29" s="621"/>
      <c r="DG29" s="621"/>
      <c r="DH29" s="621"/>
      <c r="DI29" s="621"/>
      <c r="DJ29" s="621"/>
      <c r="DK29" s="622"/>
      <c r="DL29" s="614">
        <v>714063</v>
      </c>
      <c r="DM29" s="621"/>
      <c r="DN29" s="621"/>
      <c r="DO29" s="621"/>
      <c r="DP29" s="621"/>
      <c r="DQ29" s="621"/>
      <c r="DR29" s="621"/>
      <c r="DS29" s="621"/>
      <c r="DT29" s="621"/>
      <c r="DU29" s="621"/>
      <c r="DV29" s="622"/>
      <c r="DW29" s="611">
        <v>17.3</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681403</v>
      </c>
      <c r="S30" s="609"/>
      <c r="T30" s="609"/>
      <c r="U30" s="609"/>
      <c r="V30" s="609"/>
      <c r="W30" s="609"/>
      <c r="X30" s="609"/>
      <c r="Y30" s="610"/>
      <c r="Z30" s="646">
        <v>8.3000000000000007</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712840</v>
      </c>
      <c r="CS30" s="609"/>
      <c r="CT30" s="609"/>
      <c r="CU30" s="609"/>
      <c r="CV30" s="609"/>
      <c r="CW30" s="609"/>
      <c r="CX30" s="609"/>
      <c r="CY30" s="610"/>
      <c r="CZ30" s="611">
        <v>9.1</v>
      </c>
      <c r="DA30" s="623"/>
      <c r="DB30" s="623"/>
      <c r="DC30" s="624"/>
      <c r="DD30" s="614">
        <v>699511</v>
      </c>
      <c r="DE30" s="609"/>
      <c r="DF30" s="609"/>
      <c r="DG30" s="609"/>
      <c r="DH30" s="609"/>
      <c r="DI30" s="609"/>
      <c r="DJ30" s="609"/>
      <c r="DK30" s="610"/>
      <c r="DL30" s="614">
        <v>699511</v>
      </c>
      <c r="DM30" s="609"/>
      <c r="DN30" s="609"/>
      <c r="DO30" s="609"/>
      <c r="DP30" s="609"/>
      <c r="DQ30" s="609"/>
      <c r="DR30" s="609"/>
      <c r="DS30" s="609"/>
      <c r="DT30" s="609"/>
      <c r="DU30" s="609"/>
      <c r="DV30" s="610"/>
      <c r="DW30" s="611">
        <v>16.899999999999999</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99.3</v>
      </c>
      <c r="BH31" s="671"/>
      <c r="BI31" s="671"/>
      <c r="BJ31" s="671"/>
      <c r="BK31" s="671"/>
      <c r="BL31" s="671"/>
      <c r="BM31" s="672">
        <v>98.3</v>
      </c>
      <c r="BN31" s="671"/>
      <c r="BO31" s="671"/>
      <c r="BP31" s="671"/>
      <c r="BQ31" s="673"/>
      <c r="BR31" s="670">
        <v>99.5</v>
      </c>
      <c r="BS31" s="671"/>
      <c r="BT31" s="671"/>
      <c r="BU31" s="671"/>
      <c r="BV31" s="671"/>
      <c r="BW31" s="671"/>
      <c r="BX31" s="672">
        <v>98.5</v>
      </c>
      <c r="BY31" s="671"/>
      <c r="BZ31" s="671"/>
      <c r="CA31" s="671"/>
      <c r="CB31" s="673"/>
      <c r="CD31" s="629"/>
      <c r="CE31" s="630"/>
      <c r="CF31" s="605" t="s">
        <v>301</v>
      </c>
      <c r="CG31" s="606"/>
      <c r="CH31" s="606"/>
      <c r="CI31" s="606"/>
      <c r="CJ31" s="606"/>
      <c r="CK31" s="606"/>
      <c r="CL31" s="606"/>
      <c r="CM31" s="606"/>
      <c r="CN31" s="606"/>
      <c r="CO31" s="606"/>
      <c r="CP31" s="606"/>
      <c r="CQ31" s="607"/>
      <c r="CR31" s="608">
        <v>15681</v>
      </c>
      <c r="CS31" s="621"/>
      <c r="CT31" s="621"/>
      <c r="CU31" s="621"/>
      <c r="CV31" s="621"/>
      <c r="CW31" s="621"/>
      <c r="CX31" s="621"/>
      <c r="CY31" s="622"/>
      <c r="CZ31" s="611">
        <v>0.2</v>
      </c>
      <c r="DA31" s="623"/>
      <c r="DB31" s="623"/>
      <c r="DC31" s="624"/>
      <c r="DD31" s="614">
        <v>14552</v>
      </c>
      <c r="DE31" s="621"/>
      <c r="DF31" s="621"/>
      <c r="DG31" s="621"/>
      <c r="DH31" s="621"/>
      <c r="DI31" s="621"/>
      <c r="DJ31" s="621"/>
      <c r="DK31" s="622"/>
      <c r="DL31" s="614">
        <v>14552</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413457</v>
      </c>
      <c r="S32" s="609"/>
      <c r="T32" s="609"/>
      <c r="U32" s="609"/>
      <c r="V32" s="609"/>
      <c r="W32" s="609"/>
      <c r="X32" s="609"/>
      <c r="Y32" s="610"/>
      <c r="Z32" s="646">
        <v>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100</v>
      </c>
      <c r="BH32" s="621"/>
      <c r="BI32" s="621"/>
      <c r="BJ32" s="621"/>
      <c r="BK32" s="621"/>
      <c r="BL32" s="621"/>
      <c r="BM32" s="612">
        <v>100</v>
      </c>
      <c r="BN32" s="621"/>
      <c r="BO32" s="621"/>
      <c r="BP32" s="621"/>
      <c r="BQ32" s="644"/>
      <c r="BR32" s="674">
        <v>100</v>
      </c>
      <c r="BS32" s="621"/>
      <c r="BT32" s="621"/>
      <c r="BU32" s="621"/>
      <c r="BV32" s="621"/>
      <c r="BW32" s="621"/>
      <c r="BX32" s="612">
        <v>100</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16394</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98.6</v>
      </c>
      <c r="BH33" s="593"/>
      <c r="BI33" s="593"/>
      <c r="BJ33" s="593"/>
      <c r="BK33" s="593"/>
      <c r="BL33" s="593"/>
      <c r="BM33" s="639">
        <v>96.4</v>
      </c>
      <c r="BN33" s="593"/>
      <c r="BO33" s="593"/>
      <c r="BP33" s="593"/>
      <c r="BQ33" s="656"/>
      <c r="BR33" s="669">
        <v>98.9</v>
      </c>
      <c r="BS33" s="593"/>
      <c r="BT33" s="593"/>
      <c r="BU33" s="593"/>
      <c r="BV33" s="593"/>
      <c r="BW33" s="593"/>
      <c r="BX33" s="639">
        <v>96.8</v>
      </c>
      <c r="BY33" s="593"/>
      <c r="BZ33" s="593"/>
      <c r="CA33" s="593"/>
      <c r="CB33" s="656"/>
      <c r="CD33" s="605" t="s">
        <v>308</v>
      </c>
      <c r="CE33" s="606"/>
      <c r="CF33" s="606"/>
      <c r="CG33" s="606"/>
      <c r="CH33" s="606"/>
      <c r="CI33" s="606"/>
      <c r="CJ33" s="606"/>
      <c r="CK33" s="606"/>
      <c r="CL33" s="606"/>
      <c r="CM33" s="606"/>
      <c r="CN33" s="606"/>
      <c r="CO33" s="606"/>
      <c r="CP33" s="606"/>
      <c r="CQ33" s="607"/>
      <c r="CR33" s="608">
        <v>4330624</v>
      </c>
      <c r="CS33" s="621"/>
      <c r="CT33" s="621"/>
      <c r="CU33" s="621"/>
      <c r="CV33" s="621"/>
      <c r="CW33" s="621"/>
      <c r="CX33" s="621"/>
      <c r="CY33" s="622"/>
      <c r="CZ33" s="611">
        <v>55.5</v>
      </c>
      <c r="DA33" s="623"/>
      <c r="DB33" s="623"/>
      <c r="DC33" s="624"/>
      <c r="DD33" s="614">
        <v>3280715</v>
      </c>
      <c r="DE33" s="621"/>
      <c r="DF33" s="621"/>
      <c r="DG33" s="621"/>
      <c r="DH33" s="621"/>
      <c r="DI33" s="621"/>
      <c r="DJ33" s="621"/>
      <c r="DK33" s="622"/>
      <c r="DL33" s="614">
        <v>1867773</v>
      </c>
      <c r="DM33" s="621"/>
      <c r="DN33" s="621"/>
      <c r="DO33" s="621"/>
      <c r="DP33" s="621"/>
      <c r="DQ33" s="621"/>
      <c r="DR33" s="621"/>
      <c r="DS33" s="621"/>
      <c r="DT33" s="621"/>
      <c r="DU33" s="621"/>
      <c r="DV33" s="622"/>
      <c r="DW33" s="611">
        <v>45.2</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402970</v>
      </c>
      <c r="S34" s="609"/>
      <c r="T34" s="609"/>
      <c r="U34" s="609"/>
      <c r="V34" s="609"/>
      <c r="W34" s="609"/>
      <c r="X34" s="609"/>
      <c r="Y34" s="610"/>
      <c r="Z34" s="646">
        <v>4.9000000000000004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1147337</v>
      </c>
      <c r="CS34" s="609"/>
      <c r="CT34" s="609"/>
      <c r="CU34" s="609"/>
      <c r="CV34" s="609"/>
      <c r="CW34" s="609"/>
      <c r="CX34" s="609"/>
      <c r="CY34" s="610"/>
      <c r="CZ34" s="611">
        <v>14.7</v>
      </c>
      <c r="DA34" s="623"/>
      <c r="DB34" s="623"/>
      <c r="DC34" s="624"/>
      <c r="DD34" s="614">
        <v>615297</v>
      </c>
      <c r="DE34" s="609"/>
      <c r="DF34" s="609"/>
      <c r="DG34" s="609"/>
      <c r="DH34" s="609"/>
      <c r="DI34" s="609"/>
      <c r="DJ34" s="609"/>
      <c r="DK34" s="610"/>
      <c r="DL34" s="614">
        <v>503396</v>
      </c>
      <c r="DM34" s="609"/>
      <c r="DN34" s="609"/>
      <c r="DO34" s="609"/>
      <c r="DP34" s="609"/>
      <c r="DQ34" s="609"/>
      <c r="DR34" s="609"/>
      <c r="DS34" s="609"/>
      <c r="DT34" s="609"/>
      <c r="DU34" s="609"/>
      <c r="DV34" s="610"/>
      <c r="DW34" s="611">
        <v>12.2</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906308</v>
      </c>
      <c r="S35" s="609"/>
      <c r="T35" s="609"/>
      <c r="U35" s="609"/>
      <c r="V35" s="609"/>
      <c r="W35" s="609"/>
      <c r="X35" s="609"/>
      <c r="Y35" s="610"/>
      <c r="Z35" s="646">
        <v>11.1</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307918</v>
      </c>
      <c r="CS35" s="621"/>
      <c r="CT35" s="621"/>
      <c r="CU35" s="621"/>
      <c r="CV35" s="621"/>
      <c r="CW35" s="621"/>
      <c r="CX35" s="621"/>
      <c r="CY35" s="622"/>
      <c r="CZ35" s="611">
        <v>3.9</v>
      </c>
      <c r="DA35" s="623"/>
      <c r="DB35" s="623"/>
      <c r="DC35" s="624"/>
      <c r="DD35" s="614">
        <v>231285</v>
      </c>
      <c r="DE35" s="621"/>
      <c r="DF35" s="621"/>
      <c r="DG35" s="621"/>
      <c r="DH35" s="621"/>
      <c r="DI35" s="621"/>
      <c r="DJ35" s="621"/>
      <c r="DK35" s="622"/>
      <c r="DL35" s="614">
        <v>95989</v>
      </c>
      <c r="DM35" s="621"/>
      <c r="DN35" s="621"/>
      <c r="DO35" s="621"/>
      <c r="DP35" s="621"/>
      <c r="DQ35" s="621"/>
      <c r="DR35" s="621"/>
      <c r="DS35" s="621"/>
      <c r="DT35" s="621"/>
      <c r="DU35" s="621"/>
      <c r="DV35" s="622"/>
      <c r="DW35" s="611">
        <v>2.2999999999999998</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325084</v>
      </c>
      <c r="S36" s="609"/>
      <c r="T36" s="609"/>
      <c r="U36" s="609"/>
      <c r="V36" s="609"/>
      <c r="W36" s="609"/>
      <c r="X36" s="609"/>
      <c r="Y36" s="610"/>
      <c r="Z36" s="646">
        <v>4</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1270722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11159</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1580734</v>
      </c>
      <c r="CS36" s="609"/>
      <c r="CT36" s="609"/>
      <c r="CU36" s="609"/>
      <c r="CV36" s="609"/>
      <c r="CW36" s="609"/>
      <c r="CX36" s="609"/>
      <c r="CY36" s="610"/>
      <c r="CZ36" s="611">
        <v>20.3</v>
      </c>
      <c r="DA36" s="623"/>
      <c r="DB36" s="623"/>
      <c r="DC36" s="624"/>
      <c r="DD36" s="614">
        <v>1222683</v>
      </c>
      <c r="DE36" s="609"/>
      <c r="DF36" s="609"/>
      <c r="DG36" s="609"/>
      <c r="DH36" s="609"/>
      <c r="DI36" s="609"/>
      <c r="DJ36" s="609"/>
      <c r="DK36" s="610"/>
      <c r="DL36" s="614">
        <v>925674</v>
      </c>
      <c r="DM36" s="609"/>
      <c r="DN36" s="609"/>
      <c r="DO36" s="609"/>
      <c r="DP36" s="609"/>
      <c r="DQ36" s="609"/>
      <c r="DR36" s="609"/>
      <c r="DS36" s="609"/>
      <c r="DT36" s="609"/>
      <c r="DU36" s="609"/>
      <c r="DV36" s="610"/>
      <c r="DW36" s="611">
        <v>22.4</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140581</v>
      </c>
      <c r="S37" s="609"/>
      <c r="T37" s="609"/>
      <c r="U37" s="609"/>
      <c r="V37" s="609"/>
      <c r="W37" s="609"/>
      <c r="X37" s="609"/>
      <c r="Y37" s="610"/>
      <c r="Z37" s="646">
        <v>1.7</v>
      </c>
      <c r="AA37" s="646"/>
      <c r="AB37" s="646"/>
      <c r="AC37" s="646"/>
      <c r="AD37" s="647">
        <v>534</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536855</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9860</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362262</v>
      </c>
      <c r="CS37" s="621"/>
      <c r="CT37" s="621"/>
      <c r="CU37" s="621"/>
      <c r="CV37" s="621"/>
      <c r="CW37" s="621"/>
      <c r="CX37" s="621"/>
      <c r="CY37" s="622"/>
      <c r="CZ37" s="611">
        <v>4.5999999999999996</v>
      </c>
      <c r="DA37" s="623"/>
      <c r="DB37" s="623"/>
      <c r="DC37" s="624"/>
      <c r="DD37" s="614">
        <v>345037</v>
      </c>
      <c r="DE37" s="621"/>
      <c r="DF37" s="621"/>
      <c r="DG37" s="621"/>
      <c r="DH37" s="621"/>
      <c r="DI37" s="621"/>
      <c r="DJ37" s="621"/>
      <c r="DK37" s="622"/>
      <c r="DL37" s="614">
        <v>271898</v>
      </c>
      <c r="DM37" s="621"/>
      <c r="DN37" s="621"/>
      <c r="DO37" s="621"/>
      <c r="DP37" s="621"/>
      <c r="DQ37" s="621"/>
      <c r="DR37" s="621"/>
      <c r="DS37" s="621"/>
      <c r="DT37" s="621"/>
      <c r="DU37" s="621"/>
      <c r="DV37" s="622"/>
      <c r="DW37" s="611">
        <v>6.6</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290700</v>
      </c>
      <c r="S38" s="609"/>
      <c r="T38" s="609"/>
      <c r="U38" s="609"/>
      <c r="V38" s="609"/>
      <c r="W38" s="609"/>
      <c r="X38" s="609"/>
      <c r="Y38" s="610"/>
      <c r="Z38" s="646">
        <v>3.5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151976</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1049</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423340</v>
      </c>
      <c r="CS38" s="609"/>
      <c r="CT38" s="609"/>
      <c r="CU38" s="609"/>
      <c r="CV38" s="609"/>
      <c r="CW38" s="609"/>
      <c r="CX38" s="609"/>
      <c r="CY38" s="610"/>
      <c r="CZ38" s="611">
        <v>5.4</v>
      </c>
      <c r="DA38" s="623"/>
      <c r="DB38" s="623"/>
      <c r="DC38" s="624"/>
      <c r="DD38" s="614">
        <v>350669</v>
      </c>
      <c r="DE38" s="609"/>
      <c r="DF38" s="609"/>
      <c r="DG38" s="609"/>
      <c r="DH38" s="609"/>
      <c r="DI38" s="609"/>
      <c r="DJ38" s="609"/>
      <c r="DK38" s="610"/>
      <c r="DL38" s="614">
        <v>342714</v>
      </c>
      <c r="DM38" s="609"/>
      <c r="DN38" s="609"/>
      <c r="DO38" s="609"/>
      <c r="DP38" s="609"/>
      <c r="DQ38" s="609"/>
      <c r="DR38" s="609"/>
      <c r="DS38" s="609"/>
      <c r="DT38" s="609"/>
      <c r="DU38" s="609"/>
      <c r="DV38" s="610"/>
      <c r="DW38" s="611">
        <v>8.3000000000000007</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85045</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1630</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862735</v>
      </c>
      <c r="CS39" s="621"/>
      <c r="CT39" s="621"/>
      <c r="CU39" s="621"/>
      <c r="CV39" s="621"/>
      <c r="CW39" s="621"/>
      <c r="CX39" s="621"/>
      <c r="CY39" s="622"/>
      <c r="CZ39" s="611">
        <v>11.1</v>
      </c>
      <c r="DA39" s="623"/>
      <c r="DB39" s="623"/>
      <c r="DC39" s="624"/>
      <c r="DD39" s="614">
        <v>859221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7800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73506</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117</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8560</v>
      </c>
      <c r="CS40" s="609"/>
      <c r="CT40" s="609"/>
      <c r="CU40" s="609"/>
      <c r="CV40" s="609"/>
      <c r="CW40" s="609"/>
      <c r="CX40" s="609"/>
      <c r="CY40" s="610"/>
      <c r="CZ40" s="611">
        <v>0.1</v>
      </c>
      <c r="DA40" s="623"/>
      <c r="DB40" s="623"/>
      <c r="DC40" s="624"/>
      <c r="DD40" s="614">
        <v>1560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8190442</v>
      </c>
      <c r="S41" s="633"/>
      <c r="T41" s="633"/>
      <c r="U41" s="633"/>
      <c r="V41" s="633"/>
      <c r="W41" s="633"/>
      <c r="X41" s="633"/>
      <c r="Y41" s="636"/>
      <c r="Z41" s="637">
        <v>100</v>
      </c>
      <c r="AA41" s="637"/>
      <c r="AB41" s="637"/>
      <c r="AC41" s="637"/>
      <c r="AD41" s="638">
        <v>4122799</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88797</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3</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334543</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429</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948622</v>
      </c>
      <c r="CS42" s="621"/>
      <c r="CT42" s="621"/>
      <c r="CU42" s="621"/>
      <c r="CV42" s="621"/>
      <c r="CW42" s="621"/>
      <c r="CX42" s="621"/>
      <c r="CY42" s="622"/>
      <c r="CZ42" s="611">
        <v>12.2</v>
      </c>
      <c r="DA42" s="623"/>
      <c r="DB42" s="623"/>
      <c r="DC42" s="624"/>
      <c r="DD42" s="614">
        <v>326439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23106</v>
      </c>
      <c r="CS43" s="621"/>
      <c r="CT43" s="621"/>
      <c r="CU43" s="621"/>
      <c r="CV43" s="621"/>
      <c r="CW43" s="621"/>
      <c r="CX43" s="621"/>
      <c r="CY43" s="622"/>
      <c r="CZ43" s="611">
        <v>0.3</v>
      </c>
      <c r="DA43" s="623"/>
      <c r="DB43" s="623"/>
      <c r="DC43" s="624"/>
      <c r="DD43" s="614">
        <v>23106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655387</v>
      </c>
      <c r="CS44" s="609"/>
      <c r="CT44" s="609"/>
      <c r="CU44" s="609"/>
      <c r="CV44" s="609"/>
      <c r="CW44" s="609"/>
      <c r="CX44" s="609"/>
      <c r="CY44" s="610"/>
      <c r="CZ44" s="611">
        <v>8.4</v>
      </c>
      <c r="DA44" s="612"/>
      <c r="DB44" s="612"/>
      <c r="DC44" s="613"/>
      <c r="DD44" s="614">
        <v>143942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418072</v>
      </c>
      <c r="CS45" s="621"/>
      <c r="CT45" s="621"/>
      <c r="CU45" s="621"/>
      <c r="CV45" s="621"/>
      <c r="CW45" s="621"/>
      <c r="CX45" s="621"/>
      <c r="CY45" s="622"/>
      <c r="CZ45" s="611">
        <v>5.4</v>
      </c>
      <c r="DA45" s="623"/>
      <c r="DB45" s="623"/>
      <c r="DC45" s="624"/>
      <c r="DD45" s="614">
        <v>68261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237315</v>
      </c>
      <c r="CS46" s="609"/>
      <c r="CT46" s="609"/>
      <c r="CU46" s="609"/>
      <c r="CV46" s="609"/>
      <c r="CW46" s="609"/>
      <c r="CX46" s="609"/>
      <c r="CY46" s="610"/>
      <c r="CZ46" s="611">
        <v>3</v>
      </c>
      <c r="DA46" s="612"/>
      <c r="DB46" s="612"/>
      <c r="DC46" s="613"/>
      <c r="DD46" s="614">
        <v>75681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293235</v>
      </c>
      <c r="CS47" s="621"/>
      <c r="CT47" s="621"/>
      <c r="CU47" s="621"/>
      <c r="CV47" s="621"/>
      <c r="CW47" s="621"/>
      <c r="CX47" s="621"/>
      <c r="CY47" s="622"/>
      <c r="CZ47" s="611">
        <v>3.8</v>
      </c>
      <c r="DA47" s="623"/>
      <c r="DB47" s="623"/>
      <c r="DC47" s="624"/>
      <c r="DD47" s="614">
        <v>182497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7796986</v>
      </c>
      <c r="CS49" s="593"/>
      <c r="CT49" s="593"/>
      <c r="CU49" s="593"/>
      <c r="CV49" s="593"/>
      <c r="CW49" s="593"/>
      <c r="CX49" s="593"/>
      <c r="CY49" s="594"/>
      <c r="CZ49" s="595">
        <v>100</v>
      </c>
      <c r="DA49" s="596"/>
      <c r="DB49" s="596"/>
      <c r="DC49" s="597"/>
      <c r="DD49" s="598">
        <v>5681212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Sme/z8vGI0rBYPWMhP9l9JhmtBFsP9AVVAjyScquwhYKkr1JL8c3mTFAmVFuEjBdo4B0I6MpgTzFV9yH9Hq9Xg==" saltValue="PybAQ+BSgIlFvWrKiA1Ij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375</v>
      </c>
      <c r="C7" s="1035"/>
      <c r="D7" s="1035"/>
      <c r="E7" s="1035"/>
      <c r="F7" s="1035"/>
      <c r="G7" s="1035"/>
      <c r="H7" s="1035"/>
      <c r="I7" s="1035"/>
      <c r="J7" s="1035"/>
      <c r="K7" s="1035"/>
      <c r="L7" s="1035"/>
      <c r="M7" s="1035"/>
      <c r="N7" s="1035"/>
      <c r="O7" s="1035"/>
      <c r="P7" s="1036"/>
      <c r="Q7" s="1089">
        <v>8190</v>
      </c>
      <c r="R7" s="1090"/>
      <c r="S7" s="1090"/>
      <c r="T7" s="1090"/>
      <c r="U7" s="1090"/>
      <c r="V7" s="1090">
        <v>7797</v>
      </c>
      <c r="W7" s="1090"/>
      <c r="X7" s="1090"/>
      <c r="Y7" s="1090"/>
      <c r="Z7" s="1090"/>
      <c r="AA7" s="1090">
        <f>Q7-V7</f>
        <v>393</v>
      </c>
      <c r="AB7" s="1090"/>
      <c r="AC7" s="1090"/>
      <c r="AD7" s="1090"/>
      <c r="AE7" s="1091"/>
      <c r="AF7" s="1092">
        <v>319</v>
      </c>
      <c r="AG7" s="1093"/>
      <c r="AH7" s="1093"/>
      <c r="AI7" s="1093"/>
      <c r="AJ7" s="1094"/>
      <c r="AK7" s="1095">
        <v>906</v>
      </c>
      <c r="AL7" s="1096"/>
      <c r="AM7" s="1096"/>
      <c r="AN7" s="1096"/>
      <c r="AO7" s="1096"/>
      <c r="AP7" s="1096">
        <v>5215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552</v>
      </c>
      <c r="BT7" s="1087"/>
      <c r="BU7" s="1087"/>
      <c r="BV7" s="1087"/>
      <c r="BW7" s="1087"/>
      <c r="BX7" s="1087"/>
      <c r="BY7" s="1087"/>
      <c r="BZ7" s="1087"/>
      <c r="CA7" s="1087"/>
      <c r="CB7" s="1087"/>
      <c r="CC7" s="1087"/>
      <c r="CD7" s="1087"/>
      <c r="CE7" s="1087"/>
      <c r="CF7" s="1087"/>
      <c r="CG7" s="1099"/>
      <c r="CH7" s="1083">
        <v>2</v>
      </c>
      <c r="CI7" s="1084"/>
      <c r="CJ7" s="1084"/>
      <c r="CK7" s="1084"/>
      <c r="CL7" s="1085"/>
      <c r="CM7" s="1083">
        <v>28</v>
      </c>
      <c r="CN7" s="1084"/>
      <c r="CO7" s="1084"/>
      <c r="CP7" s="1084"/>
      <c r="CQ7" s="1085"/>
      <c r="CR7" s="1083">
        <v>5</v>
      </c>
      <c r="CS7" s="1084"/>
      <c r="CT7" s="1084"/>
      <c r="CU7" s="1084"/>
      <c r="CV7" s="1085"/>
      <c r="CW7" s="1083" t="s">
        <v>553</v>
      </c>
      <c r="CX7" s="1084"/>
      <c r="CY7" s="1084"/>
      <c r="CZ7" s="1084"/>
      <c r="DA7" s="1085"/>
      <c r="DB7" s="1083" t="s">
        <v>553</v>
      </c>
      <c r="DC7" s="1084"/>
      <c r="DD7" s="1084"/>
      <c r="DE7" s="1084"/>
      <c r="DF7" s="1085"/>
      <c r="DG7" s="1083" t="s">
        <v>491</v>
      </c>
      <c r="DH7" s="1084"/>
      <c r="DI7" s="1084"/>
      <c r="DJ7" s="1084"/>
      <c r="DK7" s="1085"/>
      <c r="DL7" s="1083" t="s">
        <v>491</v>
      </c>
      <c r="DM7" s="1084"/>
      <c r="DN7" s="1084"/>
      <c r="DO7" s="1084"/>
      <c r="DP7" s="1085"/>
      <c r="DQ7" s="1083" t="s">
        <v>491</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8190</v>
      </c>
      <c r="R23" s="1048"/>
      <c r="S23" s="1048"/>
      <c r="T23" s="1048"/>
      <c r="U23" s="1048"/>
      <c r="V23" s="1048">
        <v>7797</v>
      </c>
      <c r="W23" s="1048"/>
      <c r="X23" s="1048"/>
      <c r="Y23" s="1048"/>
      <c r="Z23" s="1048"/>
      <c r="AA23" s="1048">
        <v>393</v>
      </c>
      <c r="AB23" s="1048"/>
      <c r="AC23" s="1048"/>
      <c r="AD23" s="1048"/>
      <c r="AE23" s="1055"/>
      <c r="AF23" s="1056">
        <v>319</v>
      </c>
      <c r="AG23" s="1048"/>
      <c r="AH23" s="1048"/>
      <c r="AI23" s="1048"/>
      <c r="AJ23" s="1057"/>
      <c r="AK23" s="1058"/>
      <c r="AL23" s="1059"/>
      <c r="AM23" s="1059"/>
      <c r="AN23" s="1059"/>
      <c r="AO23" s="1059"/>
      <c r="AP23" s="1048">
        <v>5215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1058</v>
      </c>
      <c r="R28" s="1038"/>
      <c r="S28" s="1038"/>
      <c r="T28" s="1038"/>
      <c r="U28" s="1038"/>
      <c r="V28" s="1038">
        <v>1046</v>
      </c>
      <c r="W28" s="1038"/>
      <c r="X28" s="1038"/>
      <c r="Y28" s="1038"/>
      <c r="Z28" s="1038"/>
      <c r="AA28" s="1038">
        <v>11</v>
      </c>
      <c r="AB28" s="1038"/>
      <c r="AC28" s="1038"/>
      <c r="AD28" s="1038"/>
      <c r="AE28" s="1039"/>
      <c r="AF28" s="1040">
        <v>11</v>
      </c>
      <c r="AG28" s="1038"/>
      <c r="AH28" s="1038"/>
      <c r="AI28" s="1038"/>
      <c r="AJ28" s="1041"/>
      <c r="AK28" s="1029">
        <v>90</v>
      </c>
      <c r="AL28" s="1030"/>
      <c r="AM28" s="1030"/>
      <c r="AN28" s="1030"/>
      <c r="AO28" s="1030"/>
      <c r="AP28" s="1030" t="s">
        <v>491</v>
      </c>
      <c r="AQ28" s="1030"/>
      <c r="AR28" s="1030"/>
      <c r="AS28" s="1030"/>
      <c r="AT28" s="1030"/>
      <c r="AU28" s="1030" t="s">
        <v>491</v>
      </c>
      <c r="AV28" s="1030"/>
      <c r="AW28" s="1030"/>
      <c r="AX28" s="1030"/>
      <c r="AY28" s="1030"/>
      <c r="AZ28" s="1031" t="s">
        <v>553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1257</v>
      </c>
      <c r="R29" s="1026"/>
      <c r="S29" s="1026"/>
      <c r="T29" s="1026"/>
      <c r="U29" s="1026"/>
      <c r="V29" s="1026">
        <v>1153</v>
      </c>
      <c r="W29" s="1026"/>
      <c r="X29" s="1026"/>
      <c r="Y29" s="1026"/>
      <c r="Z29" s="1026"/>
      <c r="AA29" s="1026">
        <f>Q29-V29</f>
        <v>104</v>
      </c>
      <c r="AB29" s="1026"/>
      <c r="AC29" s="1026"/>
      <c r="AD29" s="1026"/>
      <c r="AE29" s="1027"/>
      <c r="AF29" s="1022">
        <v>104</v>
      </c>
      <c r="AG29" s="1023"/>
      <c r="AH29" s="1023"/>
      <c r="AI29" s="1023"/>
      <c r="AJ29" s="1024"/>
      <c r="AK29" s="967">
        <v>185</v>
      </c>
      <c r="AL29" s="958"/>
      <c r="AM29" s="958"/>
      <c r="AN29" s="958"/>
      <c r="AO29" s="958"/>
      <c r="AP29" s="958" t="s">
        <v>491</v>
      </c>
      <c r="AQ29" s="958"/>
      <c r="AR29" s="958"/>
      <c r="AS29" s="958"/>
      <c r="AT29" s="958"/>
      <c r="AU29" s="958" t="s">
        <v>491</v>
      </c>
      <c r="AV29" s="958"/>
      <c r="AW29" s="958"/>
      <c r="AX29" s="958"/>
      <c r="AY29" s="958"/>
      <c r="AZ29" s="1028" t="s">
        <v>553</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134</v>
      </c>
      <c r="R30" s="1026"/>
      <c r="S30" s="1026"/>
      <c r="T30" s="1026"/>
      <c r="U30" s="1026"/>
      <c r="V30" s="1026">
        <v>132</v>
      </c>
      <c r="W30" s="1026"/>
      <c r="X30" s="1026"/>
      <c r="Y30" s="1026"/>
      <c r="Z30" s="1026"/>
      <c r="AA30" s="1026">
        <f t="shared" ref="AA30:AA35" si="0">Q30-V30</f>
        <v>2</v>
      </c>
      <c r="AB30" s="1026"/>
      <c r="AC30" s="1026"/>
      <c r="AD30" s="1026"/>
      <c r="AE30" s="1027"/>
      <c r="AF30" s="1022">
        <v>2</v>
      </c>
      <c r="AG30" s="1023"/>
      <c r="AH30" s="1023"/>
      <c r="AI30" s="1023"/>
      <c r="AJ30" s="1024"/>
      <c r="AK30" s="967">
        <v>38</v>
      </c>
      <c r="AL30" s="958"/>
      <c r="AM30" s="958"/>
      <c r="AN30" s="958"/>
      <c r="AO30" s="958"/>
      <c r="AP30" s="958" t="s">
        <v>553</v>
      </c>
      <c r="AQ30" s="958"/>
      <c r="AR30" s="958"/>
      <c r="AS30" s="958"/>
      <c r="AT30" s="958"/>
      <c r="AU30" s="958" t="s">
        <v>553</v>
      </c>
      <c r="AV30" s="958"/>
      <c r="AW30" s="958"/>
      <c r="AX30" s="958"/>
      <c r="AY30" s="958"/>
      <c r="AZ30" s="1028" t="s">
        <v>553</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239</v>
      </c>
      <c r="R31" s="1026"/>
      <c r="S31" s="1026"/>
      <c r="T31" s="1026"/>
      <c r="U31" s="1026"/>
      <c r="V31" s="1026">
        <v>236</v>
      </c>
      <c r="W31" s="1026"/>
      <c r="X31" s="1026"/>
      <c r="Y31" s="1026"/>
      <c r="Z31" s="1026"/>
      <c r="AA31" s="1026">
        <f t="shared" si="0"/>
        <v>3</v>
      </c>
      <c r="AB31" s="1026"/>
      <c r="AC31" s="1026"/>
      <c r="AD31" s="1026"/>
      <c r="AE31" s="1027"/>
      <c r="AF31" s="1022">
        <v>142</v>
      </c>
      <c r="AG31" s="1023"/>
      <c r="AH31" s="1023"/>
      <c r="AI31" s="1023"/>
      <c r="AJ31" s="1024"/>
      <c r="AK31" s="967">
        <v>74</v>
      </c>
      <c r="AL31" s="958"/>
      <c r="AM31" s="958"/>
      <c r="AN31" s="958"/>
      <c r="AO31" s="958"/>
      <c r="AP31" s="958">
        <v>944</v>
      </c>
      <c r="AQ31" s="958"/>
      <c r="AR31" s="958"/>
      <c r="AS31" s="958"/>
      <c r="AT31" s="958"/>
      <c r="AU31" s="958">
        <v>364</v>
      </c>
      <c r="AV31" s="958"/>
      <c r="AW31" s="958"/>
      <c r="AX31" s="958"/>
      <c r="AY31" s="958"/>
      <c r="AZ31" s="1028" t="s">
        <v>561</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394</v>
      </c>
      <c r="C32" s="1018"/>
      <c r="D32" s="1018"/>
      <c r="E32" s="1018"/>
      <c r="F32" s="1018"/>
      <c r="G32" s="1018"/>
      <c r="H32" s="1018"/>
      <c r="I32" s="1018"/>
      <c r="J32" s="1018"/>
      <c r="K32" s="1018"/>
      <c r="L32" s="1018"/>
      <c r="M32" s="1018"/>
      <c r="N32" s="1018"/>
      <c r="O32" s="1018"/>
      <c r="P32" s="1019"/>
      <c r="Q32" s="1025">
        <v>292</v>
      </c>
      <c r="R32" s="1026"/>
      <c r="S32" s="1026"/>
      <c r="T32" s="1026"/>
      <c r="U32" s="1026"/>
      <c r="V32" s="1026">
        <v>288</v>
      </c>
      <c r="W32" s="1026"/>
      <c r="X32" s="1026"/>
      <c r="Y32" s="1026"/>
      <c r="Z32" s="1026"/>
      <c r="AA32" s="1026">
        <v>5</v>
      </c>
      <c r="AB32" s="1026"/>
      <c r="AC32" s="1026"/>
      <c r="AD32" s="1026"/>
      <c r="AE32" s="1027"/>
      <c r="AF32" s="1022">
        <v>46</v>
      </c>
      <c r="AG32" s="1023"/>
      <c r="AH32" s="1023"/>
      <c r="AI32" s="1023"/>
      <c r="AJ32" s="1024"/>
      <c r="AK32" s="967">
        <v>152</v>
      </c>
      <c r="AL32" s="958"/>
      <c r="AM32" s="958"/>
      <c r="AN32" s="958"/>
      <c r="AO32" s="958"/>
      <c r="AP32" s="958">
        <v>1501</v>
      </c>
      <c r="AQ32" s="958"/>
      <c r="AR32" s="958"/>
      <c r="AS32" s="958"/>
      <c r="AT32" s="958"/>
      <c r="AU32" s="958">
        <v>1498</v>
      </c>
      <c r="AV32" s="958"/>
      <c r="AW32" s="958"/>
      <c r="AX32" s="958"/>
      <c r="AY32" s="958"/>
      <c r="AZ32" s="1028" t="s">
        <v>561</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395</v>
      </c>
      <c r="C33" s="1018"/>
      <c r="D33" s="1018"/>
      <c r="E33" s="1018"/>
      <c r="F33" s="1018"/>
      <c r="G33" s="1018"/>
      <c r="H33" s="1018"/>
      <c r="I33" s="1018"/>
      <c r="J33" s="1018"/>
      <c r="K33" s="1018"/>
      <c r="L33" s="1018"/>
      <c r="M33" s="1018"/>
      <c r="N33" s="1018"/>
      <c r="O33" s="1018"/>
      <c r="P33" s="1019"/>
      <c r="Q33" s="1025">
        <v>1156</v>
      </c>
      <c r="R33" s="1026"/>
      <c r="S33" s="1026"/>
      <c r="T33" s="1026"/>
      <c r="U33" s="1026"/>
      <c r="V33" s="1026">
        <v>1130</v>
      </c>
      <c r="W33" s="1026"/>
      <c r="X33" s="1026"/>
      <c r="Y33" s="1026"/>
      <c r="Z33" s="1026"/>
      <c r="AA33" s="1026">
        <f t="shared" si="0"/>
        <v>26</v>
      </c>
      <c r="AB33" s="1026"/>
      <c r="AC33" s="1026"/>
      <c r="AD33" s="1026"/>
      <c r="AE33" s="1027"/>
      <c r="AF33" s="1022">
        <v>150</v>
      </c>
      <c r="AG33" s="1023"/>
      <c r="AH33" s="1023"/>
      <c r="AI33" s="1023"/>
      <c r="AJ33" s="1024"/>
      <c r="AK33" s="967">
        <v>537</v>
      </c>
      <c r="AL33" s="958"/>
      <c r="AM33" s="958"/>
      <c r="AN33" s="958"/>
      <c r="AO33" s="958"/>
      <c r="AP33" s="958">
        <v>239</v>
      </c>
      <c r="AQ33" s="958"/>
      <c r="AR33" s="958"/>
      <c r="AS33" s="958"/>
      <c r="AT33" s="958"/>
      <c r="AU33" s="958">
        <v>191</v>
      </c>
      <c r="AV33" s="958"/>
      <c r="AW33" s="958"/>
      <c r="AX33" s="958"/>
      <c r="AY33" s="958"/>
      <c r="AZ33" s="1028" t="s">
        <v>561</v>
      </c>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396</v>
      </c>
      <c r="C34" s="1018"/>
      <c r="D34" s="1018"/>
      <c r="E34" s="1018"/>
      <c r="F34" s="1018"/>
      <c r="G34" s="1018"/>
      <c r="H34" s="1018"/>
      <c r="I34" s="1018"/>
      <c r="J34" s="1018"/>
      <c r="K34" s="1018"/>
      <c r="L34" s="1018"/>
      <c r="M34" s="1018"/>
      <c r="N34" s="1018"/>
      <c r="O34" s="1018"/>
      <c r="P34" s="1019"/>
      <c r="Q34" s="1025">
        <v>344</v>
      </c>
      <c r="R34" s="1026"/>
      <c r="S34" s="1026"/>
      <c r="T34" s="1026"/>
      <c r="U34" s="1026"/>
      <c r="V34" s="1026">
        <v>333</v>
      </c>
      <c r="W34" s="1026"/>
      <c r="X34" s="1026"/>
      <c r="Y34" s="1026"/>
      <c r="Z34" s="1026"/>
      <c r="AA34" s="1026">
        <f t="shared" si="0"/>
        <v>11</v>
      </c>
      <c r="AB34" s="1026"/>
      <c r="AC34" s="1026"/>
      <c r="AD34" s="1026"/>
      <c r="AE34" s="1027"/>
      <c r="AF34" s="1022">
        <v>37</v>
      </c>
      <c r="AG34" s="1023"/>
      <c r="AH34" s="1023"/>
      <c r="AI34" s="1023"/>
      <c r="AJ34" s="1024"/>
      <c r="AK34" s="967">
        <v>85</v>
      </c>
      <c r="AL34" s="958"/>
      <c r="AM34" s="958"/>
      <c r="AN34" s="958"/>
      <c r="AO34" s="958"/>
      <c r="AP34" s="958">
        <v>75</v>
      </c>
      <c r="AQ34" s="958"/>
      <c r="AR34" s="958"/>
      <c r="AS34" s="958"/>
      <c r="AT34" s="958"/>
      <c r="AU34" s="958">
        <v>26</v>
      </c>
      <c r="AV34" s="958"/>
      <c r="AW34" s="958"/>
      <c r="AX34" s="958"/>
      <c r="AY34" s="958"/>
      <c r="AZ34" s="1028" t="s">
        <v>561</v>
      </c>
      <c r="BA34" s="1028"/>
      <c r="BB34" s="1028"/>
      <c r="BC34" s="1028"/>
      <c r="BD34" s="1028"/>
      <c r="BE34" s="959" t="s">
        <v>393</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t="s">
        <v>397</v>
      </c>
      <c r="C35" s="1018"/>
      <c r="D35" s="1018"/>
      <c r="E35" s="1018"/>
      <c r="F35" s="1018"/>
      <c r="G35" s="1018"/>
      <c r="H35" s="1018"/>
      <c r="I35" s="1018"/>
      <c r="J35" s="1018"/>
      <c r="K35" s="1018"/>
      <c r="L35" s="1018"/>
      <c r="M35" s="1018"/>
      <c r="N35" s="1018"/>
      <c r="O35" s="1018"/>
      <c r="P35" s="1019"/>
      <c r="Q35" s="1025">
        <v>17</v>
      </c>
      <c r="R35" s="1026"/>
      <c r="S35" s="1026"/>
      <c r="T35" s="1026"/>
      <c r="U35" s="1026"/>
      <c r="V35" s="1026">
        <v>16</v>
      </c>
      <c r="W35" s="1026"/>
      <c r="X35" s="1026"/>
      <c r="Y35" s="1026"/>
      <c r="Z35" s="1026"/>
      <c r="AA35" s="1026">
        <f t="shared" si="0"/>
        <v>1</v>
      </c>
      <c r="AB35" s="1026"/>
      <c r="AC35" s="1026"/>
      <c r="AD35" s="1026"/>
      <c r="AE35" s="1027"/>
      <c r="AF35" s="1022">
        <v>1</v>
      </c>
      <c r="AG35" s="1023"/>
      <c r="AH35" s="1023"/>
      <c r="AI35" s="1023"/>
      <c r="AJ35" s="1024"/>
      <c r="AK35" s="967">
        <v>6</v>
      </c>
      <c r="AL35" s="958"/>
      <c r="AM35" s="958"/>
      <c r="AN35" s="958"/>
      <c r="AO35" s="958"/>
      <c r="AP35" s="958" t="s">
        <v>561</v>
      </c>
      <c r="AQ35" s="958"/>
      <c r="AR35" s="958"/>
      <c r="AS35" s="958"/>
      <c r="AT35" s="958"/>
      <c r="AU35" s="958" t="s">
        <v>561</v>
      </c>
      <c r="AV35" s="958"/>
      <c r="AW35" s="958"/>
      <c r="AX35" s="958"/>
      <c r="AY35" s="958"/>
      <c r="AZ35" s="1028" t="s">
        <v>561</v>
      </c>
      <c r="BA35" s="1028"/>
      <c r="BB35" s="1028"/>
      <c r="BC35" s="1028"/>
      <c r="BD35" s="1028"/>
      <c r="BE35" s="959" t="s">
        <v>398</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493</v>
      </c>
      <c r="AG63" s="946"/>
      <c r="AH63" s="946"/>
      <c r="AI63" s="946"/>
      <c r="AJ63" s="1009"/>
      <c r="AK63" s="1010"/>
      <c r="AL63" s="950"/>
      <c r="AM63" s="950"/>
      <c r="AN63" s="950"/>
      <c r="AO63" s="950"/>
      <c r="AP63" s="946">
        <v>2759</v>
      </c>
      <c r="AQ63" s="946"/>
      <c r="AR63" s="946"/>
      <c r="AS63" s="946"/>
      <c r="AT63" s="946"/>
      <c r="AU63" s="946">
        <v>2079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403</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554</v>
      </c>
      <c r="C68" s="973"/>
      <c r="D68" s="973"/>
      <c r="E68" s="973"/>
      <c r="F68" s="973"/>
      <c r="G68" s="973"/>
      <c r="H68" s="973"/>
      <c r="I68" s="973"/>
      <c r="J68" s="973"/>
      <c r="K68" s="973"/>
      <c r="L68" s="973"/>
      <c r="M68" s="973"/>
      <c r="N68" s="973"/>
      <c r="O68" s="973"/>
      <c r="P68" s="974"/>
      <c r="Q68" s="975">
        <v>1046</v>
      </c>
      <c r="R68" s="969"/>
      <c r="S68" s="969"/>
      <c r="T68" s="969"/>
      <c r="U68" s="969"/>
      <c r="V68" s="969">
        <v>1043</v>
      </c>
      <c r="W68" s="969"/>
      <c r="X68" s="969"/>
      <c r="Y68" s="969"/>
      <c r="Z68" s="969"/>
      <c r="AA68" s="969">
        <f>Q68-V68</f>
        <v>3</v>
      </c>
      <c r="AB68" s="969"/>
      <c r="AC68" s="969"/>
      <c r="AD68" s="969"/>
      <c r="AE68" s="969"/>
      <c r="AF68" s="969">
        <v>3</v>
      </c>
      <c r="AG68" s="969"/>
      <c r="AH68" s="969"/>
      <c r="AI68" s="969"/>
      <c r="AJ68" s="969"/>
      <c r="AK68" s="969" t="s">
        <v>553</v>
      </c>
      <c r="AL68" s="969"/>
      <c r="AM68" s="969"/>
      <c r="AN68" s="969"/>
      <c r="AO68" s="969"/>
      <c r="AP68" s="969" t="s">
        <v>491</v>
      </c>
      <c r="AQ68" s="969"/>
      <c r="AR68" s="969"/>
      <c r="AS68" s="969"/>
      <c r="AT68" s="969"/>
      <c r="AU68" s="969" t="s">
        <v>491</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555</v>
      </c>
      <c r="C69" s="962"/>
      <c r="D69" s="962"/>
      <c r="E69" s="962"/>
      <c r="F69" s="962"/>
      <c r="G69" s="962"/>
      <c r="H69" s="962"/>
      <c r="I69" s="962"/>
      <c r="J69" s="962"/>
      <c r="K69" s="962"/>
      <c r="L69" s="962"/>
      <c r="M69" s="962"/>
      <c r="N69" s="962"/>
      <c r="O69" s="962"/>
      <c r="P69" s="963"/>
      <c r="Q69" s="964">
        <v>127</v>
      </c>
      <c r="R69" s="958"/>
      <c r="S69" s="958"/>
      <c r="T69" s="958"/>
      <c r="U69" s="958"/>
      <c r="V69" s="958">
        <v>112</v>
      </c>
      <c r="W69" s="958"/>
      <c r="X69" s="958"/>
      <c r="Y69" s="958"/>
      <c r="Z69" s="958"/>
      <c r="AA69" s="958">
        <f>Q69-V69</f>
        <v>15</v>
      </c>
      <c r="AB69" s="958"/>
      <c r="AC69" s="958"/>
      <c r="AD69" s="958"/>
      <c r="AE69" s="958"/>
      <c r="AF69" s="958">
        <v>15</v>
      </c>
      <c r="AG69" s="958"/>
      <c r="AH69" s="958"/>
      <c r="AI69" s="958"/>
      <c r="AJ69" s="958"/>
      <c r="AK69" s="958">
        <v>48</v>
      </c>
      <c r="AL69" s="958"/>
      <c r="AM69" s="958"/>
      <c r="AN69" s="958"/>
      <c r="AO69" s="958"/>
      <c r="AP69" s="958" t="s">
        <v>491</v>
      </c>
      <c r="AQ69" s="958"/>
      <c r="AR69" s="958"/>
      <c r="AS69" s="958"/>
      <c r="AT69" s="958"/>
      <c r="AU69" s="958" t="s">
        <v>491</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556</v>
      </c>
      <c r="C70" s="962"/>
      <c r="D70" s="962"/>
      <c r="E70" s="962"/>
      <c r="F70" s="962"/>
      <c r="G70" s="962"/>
      <c r="H70" s="962"/>
      <c r="I70" s="962"/>
      <c r="J70" s="962"/>
      <c r="K70" s="962"/>
      <c r="L70" s="962"/>
      <c r="M70" s="962"/>
      <c r="N70" s="962"/>
      <c r="O70" s="962"/>
      <c r="P70" s="963"/>
      <c r="Q70" s="964">
        <v>6413</v>
      </c>
      <c r="R70" s="958"/>
      <c r="S70" s="958"/>
      <c r="T70" s="958"/>
      <c r="U70" s="958"/>
      <c r="V70" s="958">
        <v>6154</v>
      </c>
      <c r="W70" s="958"/>
      <c r="X70" s="958"/>
      <c r="Y70" s="958"/>
      <c r="Z70" s="958"/>
      <c r="AA70" s="958">
        <f t="shared" ref="AA70:AA74" si="1">Q70-V70</f>
        <v>259</v>
      </c>
      <c r="AB70" s="958"/>
      <c r="AC70" s="958"/>
      <c r="AD70" s="958"/>
      <c r="AE70" s="958"/>
      <c r="AF70" s="958">
        <v>259</v>
      </c>
      <c r="AG70" s="958"/>
      <c r="AH70" s="958"/>
      <c r="AI70" s="958"/>
      <c r="AJ70" s="958"/>
      <c r="AK70" s="958" t="s">
        <v>553</v>
      </c>
      <c r="AL70" s="958"/>
      <c r="AM70" s="958"/>
      <c r="AN70" s="958"/>
      <c r="AO70" s="958"/>
      <c r="AP70" s="958" t="s">
        <v>491</v>
      </c>
      <c r="AQ70" s="958"/>
      <c r="AR70" s="958"/>
      <c r="AS70" s="958"/>
      <c r="AT70" s="958"/>
      <c r="AU70" s="958" t="s">
        <v>491</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557</v>
      </c>
      <c r="C71" s="962"/>
      <c r="D71" s="962"/>
      <c r="E71" s="962"/>
      <c r="F71" s="962"/>
      <c r="G71" s="962"/>
      <c r="H71" s="962"/>
      <c r="I71" s="962"/>
      <c r="J71" s="962"/>
      <c r="K71" s="962"/>
      <c r="L71" s="962"/>
      <c r="M71" s="962"/>
      <c r="N71" s="962"/>
      <c r="O71" s="962"/>
      <c r="P71" s="963"/>
      <c r="Q71" s="964">
        <v>30</v>
      </c>
      <c r="R71" s="958"/>
      <c r="S71" s="958"/>
      <c r="T71" s="958"/>
      <c r="U71" s="958"/>
      <c r="V71" s="958">
        <v>25</v>
      </c>
      <c r="W71" s="958"/>
      <c r="X71" s="958"/>
      <c r="Y71" s="958"/>
      <c r="Z71" s="958"/>
      <c r="AA71" s="958">
        <v>4</v>
      </c>
      <c r="AB71" s="958"/>
      <c r="AC71" s="958"/>
      <c r="AD71" s="958"/>
      <c r="AE71" s="958"/>
      <c r="AF71" s="958">
        <v>4</v>
      </c>
      <c r="AG71" s="958"/>
      <c r="AH71" s="958"/>
      <c r="AI71" s="958"/>
      <c r="AJ71" s="958"/>
      <c r="AK71" s="958">
        <v>8</v>
      </c>
      <c r="AL71" s="958"/>
      <c r="AM71" s="958"/>
      <c r="AN71" s="958"/>
      <c r="AO71" s="958"/>
      <c r="AP71" s="958" t="s">
        <v>491</v>
      </c>
      <c r="AQ71" s="958"/>
      <c r="AR71" s="958"/>
      <c r="AS71" s="958"/>
      <c r="AT71" s="958"/>
      <c r="AU71" s="958" t="s">
        <v>491</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558</v>
      </c>
      <c r="C72" s="962"/>
      <c r="D72" s="962"/>
      <c r="E72" s="962"/>
      <c r="F72" s="962"/>
      <c r="G72" s="962"/>
      <c r="H72" s="962"/>
      <c r="I72" s="962"/>
      <c r="J72" s="962"/>
      <c r="K72" s="962"/>
      <c r="L72" s="962"/>
      <c r="M72" s="962"/>
      <c r="N72" s="962"/>
      <c r="O72" s="962"/>
      <c r="P72" s="963"/>
      <c r="Q72" s="964">
        <v>4538</v>
      </c>
      <c r="R72" s="958"/>
      <c r="S72" s="958"/>
      <c r="T72" s="958"/>
      <c r="U72" s="958"/>
      <c r="V72" s="958">
        <v>4385</v>
      </c>
      <c r="W72" s="958"/>
      <c r="X72" s="958"/>
      <c r="Y72" s="958"/>
      <c r="Z72" s="958"/>
      <c r="AA72" s="958">
        <f t="shared" si="1"/>
        <v>153</v>
      </c>
      <c r="AB72" s="958"/>
      <c r="AC72" s="958"/>
      <c r="AD72" s="958"/>
      <c r="AE72" s="958"/>
      <c r="AF72" s="958">
        <v>153</v>
      </c>
      <c r="AG72" s="958"/>
      <c r="AH72" s="958"/>
      <c r="AI72" s="958"/>
      <c r="AJ72" s="958"/>
      <c r="AK72" s="958">
        <v>257</v>
      </c>
      <c r="AL72" s="958"/>
      <c r="AM72" s="958"/>
      <c r="AN72" s="958"/>
      <c r="AO72" s="958"/>
      <c r="AP72" s="958">
        <v>1192</v>
      </c>
      <c r="AQ72" s="958"/>
      <c r="AR72" s="958"/>
      <c r="AS72" s="958"/>
      <c r="AT72" s="958"/>
      <c r="AU72" s="958">
        <v>12</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559</v>
      </c>
      <c r="C73" s="962"/>
      <c r="D73" s="962"/>
      <c r="E73" s="962"/>
      <c r="F73" s="962"/>
      <c r="G73" s="962"/>
      <c r="H73" s="962"/>
      <c r="I73" s="962"/>
      <c r="J73" s="962"/>
      <c r="K73" s="962"/>
      <c r="L73" s="962"/>
      <c r="M73" s="962"/>
      <c r="N73" s="962"/>
      <c r="O73" s="962"/>
      <c r="P73" s="963"/>
      <c r="Q73" s="964">
        <v>335</v>
      </c>
      <c r="R73" s="958"/>
      <c r="S73" s="958"/>
      <c r="T73" s="958"/>
      <c r="U73" s="958"/>
      <c r="V73" s="958">
        <v>181</v>
      </c>
      <c r="W73" s="958"/>
      <c r="X73" s="958"/>
      <c r="Y73" s="958"/>
      <c r="Z73" s="958"/>
      <c r="AA73" s="958">
        <v>154</v>
      </c>
      <c r="AB73" s="958"/>
      <c r="AC73" s="958"/>
      <c r="AD73" s="958"/>
      <c r="AE73" s="958"/>
      <c r="AF73" s="958">
        <v>154</v>
      </c>
      <c r="AG73" s="958"/>
      <c r="AH73" s="958"/>
      <c r="AI73" s="958"/>
      <c r="AJ73" s="958"/>
      <c r="AK73" s="958">
        <v>162</v>
      </c>
      <c r="AL73" s="958"/>
      <c r="AM73" s="958"/>
      <c r="AN73" s="958"/>
      <c r="AO73" s="958"/>
      <c r="AP73" s="958" t="s">
        <v>491</v>
      </c>
      <c r="AQ73" s="958"/>
      <c r="AR73" s="958"/>
      <c r="AS73" s="958"/>
      <c r="AT73" s="958"/>
      <c r="AU73" s="958" t="s">
        <v>491</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560</v>
      </c>
      <c r="C74" s="962"/>
      <c r="D74" s="962"/>
      <c r="E74" s="962"/>
      <c r="F74" s="962"/>
      <c r="G74" s="962"/>
      <c r="H74" s="962"/>
      <c r="I74" s="962"/>
      <c r="J74" s="962"/>
      <c r="K74" s="962"/>
      <c r="L74" s="962"/>
      <c r="M74" s="962"/>
      <c r="N74" s="962"/>
      <c r="O74" s="962"/>
      <c r="P74" s="963"/>
      <c r="Q74" s="964">
        <v>166278</v>
      </c>
      <c r="R74" s="958"/>
      <c r="S74" s="958"/>
      <c r="T74" s="958"/>
      <c r="U74" s="958"/>
      <c r="V74" s="958">
        <v>162373</v>
      </c>
      <c r="W74" s="958"/>
      <c r="X74" s="958"/>
      <c r="Y74" s="958"/>
      <c r="Z74" s="958"/>
      <c r="AA74" s="958">
        <f t="shared" si="1"/>
        <v>3905</v>
      </c>
      <c r="AB74" s="958"/>
      <c r="AC74" s="958"/>
      <c r="AD74" s="958"/>
      <c r="AE74" s="958"/>
      <c r="AF74" s="958">
        <v>3905</v>
      </c>
      <c r="AG74" s="958"/>
      <c r="AH74" s="958"/>
      <c r="AI74" s="958"/>
      <c r="AJ74" s="958"/>
      <c r="AK74" s="958">
        <v>1502</v>
      </c>
      <c r="AL74" s="958"/>
      <c r="AM74" s="958"/>
      <c r="AN74" s="958"/>
      <c r="AO74" s="958"/>
      <c r="AP74" s="958" t="s">
        <v>491</v>
      </c>
      <c r="AQ74" s="958"/>
      <c r="AR74" s="958"/>
      <c r="AS74" s="958"/>
      <c r="AT74" s="958"/>
      <c r="AU74" s="958" t="s">
        <v>491</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4493</v>
      </c>
      <c r="AG88" s="946"/>
      <c r="AH88" s="946"/>
      <c r="AI88" s="946"/>
      <c r="AJ88" s="946"/>
      <c r="AK88" s="950"/>
      <c r="AL88" s="950"/>
      <c r="AM88" s="950"/>
      <c r="AN88" s="950"/>
      <c r="AO88" s="950"/>
      <c r="AP88" s="946">
        <v>1192</v>
      </c>
      <c r="AQ88" s="946"/>
      <c r="AR88" s="946"/>
      <c r="AS88" s="946"/>
      <c r="AT88" s="946"/>
      <c r="AU88" s="946">
        <v>12</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t="s">
        <v>567</v>
      </c>
      <c r="CX102" s="940"/>
      <c r="CY102" s="940"/>
      <c r="CZ102" s="940"/>
      <c r="DA102" s="941"/>
      <c r="DB102" s="939" t="s">
        <v>567</v>
      </c>
      <c r="DC102" s="940"/>
      <c r="DD102" s="940"/>
      <c r="DE102" s="940"/>
      <c r="DF102" s="941"/>
      <c r="DG102" s="939" t="s">
        <v>567</v>
      </c>
      <c r="DH102" s="940"/>
      <c r="DI102" s="940"/>
      <c r="DJ102" s="940"/>
      <c r="DK102" s="941"/>
      <c r="DL102" s="939" t="s">
        <v>567</v>
      </c>
      <c r="DM102" s="940"/>
      <c r="DN102" s="940"/>
      <c r="DO102" s="940"/>
      <c r="DP102" s="941"/>
      <c r="DQ102" s="939" t="s">
        <v>567</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295</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295</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295</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753062</v>
      </c>
      <c r="AB110" s="876"/>
      <c r="AC110" s="876"/>
      <c r="AD110" s="876"/>
      <c r="AE110" s="877"/>
      <c r="AF110" s="878">
        <v>755011</v>
      </c>
      <c r="AG110" s="876"/>
      <c r="AH110" s="876"/>
      <c r="AI110" s="876"/>
      <c r="AJ110" s="877"/>
      <c r="AK110" s="878">
        <v>728521</v>
      </c>
      <c r="AL110" s="876"/>
      <c r="AM110" s="876"/>
      <c r="AN110" s="876"/>
      <c r="AO110" s="877"/>
      <c r="AP110" s="879">
        <v>20.8</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5991244</v>
      </c>
      <c r="BR110" s="829"/>
      <c r="BS110" s="829"/>
      <c r="BT110" s="829"/>
      <c r="BU110" s="829"/>
      <c r="BV110" s="829">
        <v>5637612</v>
      </c>
      <c r="BW110" s="829"/>
      <c r="BX110" s="829"/>
      <c r="BY110" s="829"/>
      <c r="BZ110" s="829"/>
      <c r="CA110" s="829">
        <v>5215472</v>
      </c>
      <c r="CB110" s="829"/>
      <c r="CC110" s="829"/>
      <c r="CD110" s="829"/>
      <c r="CE110" s="829"/>
      <c r="CF110" s="853">
        <v>148.80000000000001</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2307381</v>
      </c>
      <c r="BR112" s="804"/>
      <c r="BS112" s="804"/>
      <c r="BT112" s="804"/>
      <c r="BU112" s="804"/>
      <c r="BV112" s="804">
        <v>2148382</v>
      </c>
      <c r="BW112" s="804"/>
      <c r="BX112" s="804"/>
      <c r="BY112" s="804"/>
      <c r="BZ112" s="804"/>
      <c r="CA112" s="804">
        <v>2078386</v>
      </c>
      <c r="CB112" s="804"/>
      <c r="CC112" s="804"/>
      <c r="CD112" s="804"/>
      <c r="CE112" s="804"/>
      <c r="CF112" s="862">
        <v>59.3</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341397</v>
      </c>
      <c r="AB113" s="906"/>
      <c r="AC113" s="906"/>
      <c r="AD113" s="906"/>
      <c r="AE113" s="907"/>
      <c r="AF113" s="908">
        <v>332886</v>
      </c>
      <c r="AG113" s="906"/>
      <c r="AH113" s="906"/>
      <c r="AI113" s="906"/>
      <c r="AJ113" s="907"/>
      <c r="AK113" s="908">
        <v>234228</v>
      </c>
      <c r="AL113" s="906"/>
      <c r="AM113" s="906"/>
      <c r="AN113" s="906"/>
      <c r="AO113" s="907"/>
      <c r="AP113" s="909">
        <v>6.7</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v>11980</v>
      </c>
      <c r="CB113" s="804"/>
      <c r="CC113" s="804"/>
      <c r="CD113" s="804"/>
      <c r="CE113" s="804"/>
      <c r="CF113" s="862">
        <v>0.3</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11895</v>
      </c>
      <c r="AB114" s="767"/>
      <c r="AC114" s="767"/>
      <c r="AD114" s="767"/>
      <c r="AE114" s="768"/>
      <c r="AF114" s="769">
        <v>11863</v>
      </c>
      <c r="AG114" s="767"/>
      <c r="AH114" s="767"/>
      <c r="AI114" s="767"/>
      <c r="AJ114" s="768"/>
      <c r="AK114" s="769">
        <v>8413</v>
      </c>
      <c r="AL114" s="767"/>
      <c r="AM114" s="767"/>
      <c r="AN114" s="767"/>
      <c r="AO114" s="768"/>
      <c r="AP114" s="811">
        <v>0.2</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556308</v>
      </c>
      <c r="BR114" s="804"/>
      <c r="BS114" s="804"/>
      <c r="BT114" s="804"/>
      <c r="BU114" s="804"/>
      <c r="BV114" s="804">
        <v>543928</v>
      </c>
      <c r="BW114" s="804"/>
      <c r="BX114" s="804"/>
      <c r="BY114" s="804"/>
      <c r="BZ114" s="804"/>
      <c r="CA114" s="804">
        <v>553631</v>
      </c>
      <c r="CB114" s="804"/>
      <c r="CC114" s="804"/>
      <c r="CD114" s="804"/>
      <c r="CE114" s="804"/>
      <c r="CF114" s="862">
        <v>15.8</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1106354</v>
      </c>
      <c r="AB117" s="890"/>
      <c r="AC117" s="890"/>
      <c r="AD117" s="890"/>
      <c r="AE117" s="891"/>
      <c r="AF117" s="892">
        <v>1099760</v>
      </c>
      <c r="AG117" s="890"/>
      <c r="AH117" s="890"/>
      <c r="AI117" s="890"/>
      <c r="AJ117" s="891"/>
      <c r="AK117" s="892">
        <v>971162</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295</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445</v>
      </c>
      <c r="BP119" s="865"/>
      <c r="BQ119" s="866">
        <v>8854933</v>
      </c>
      <c r="BR119" s="832"/>
      <c r="BS119" s="832"/>
      <c r="BT119" s="832"/>
      <c r="BU119" s="832"/>
      <c r="BV119" s="832">
        <v>8329922</v>
      </c>
      <c r="BW119" s="832"/>
      <c r="BX119" s="832"/>
      <c r="BY119" s="832"/>
      <c r="BZ119" s="832"/>
      <c r="CA119" s="832">
        <v>7859469</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1935444</v>
      </c>
      <c r="BR120" s="829"/>
      <c r="BS120" s="829"/>
      <c r="BT120" s="829"/>
      <c r="BU120" s="829"/>
      <c r="BV120" s="829">
        <v>1814208</v>
      </c>
      <c r="BW120" s="829"/>
      <c r="BX120" s="829"/>
      <c r="BY120" s="829"/>
      <c r="BZ120" s="829"/>
      <c r="CA120" s="829">
        <v>1795253</v>
      </c>
      <c r="CB120" s="829"/>
      <c r="CC120" s="829"/>
      <c r="CD120" s="829"/>
      <c r="CE120" s="829"/>
      <c r="CF120" s="853">
        <v>51.2</v>
      </c>
      <c r="CG120" s="854"/>
      <c r="CH120" s="854"/>
      <c r="CI120" s="854"/>
      <c r="CJ120" s="854"/>
      <c r="CK120" s="855" t="s">
        <v>449</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1276434</v>
      </c>
      <c r="DH120" s="829"/>
      <c r="DI120" s="829"/>
      <c r="DJ120" s="829"/>
      <c r="DK120" s="829"/>
      <c r="DL120" s="829">
        <v>1202527</v>
      </c>
      <c r="DM120" s="829"/>
      <c r="DN120" s="829"/>
      <c r="DO120" s="829"/>
      <c r="DP120" s="829"/>
      <c r="DQ120" s="829">
        <v>1497599</v>
      </c>
      <c r="DR120" s="829"/>
      <c r="DS120" s="829"/>
      <c r="DT120" s="829"/>
      <c r="DU120" s="829"/>
      <c r="DV120" s="830">
        <v>42.7</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196242</v>
      </c>
      <c r="BR121" s="804"/>
      <c r="BS121" s="804"/>
      <c r="BT121" s="804"/>
      <c r="BU121" s="804"/>
      <c r="BV121" s="804">
        <v>183862</v>
      </c>
      <c r="BW121" s="804"/>
      <c r="BX121" s="804"/>
      <c r="BY121" s="804"/>
      <c r="BZ121" s="804"/>
      <c r="CA121" s="804">
        <v>171373</v>
      </c>
      <c r="CB121" s="804"/>
      <c r="CC121" s="804"/>
      <c r="CD121" s="804"/>
      <c r="CE121" s="804"/>
      <c r="CF121" s="862">
        <v>4.9000000000000004</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378614</v>
      </c>
      <c r="DH121" s="804"/>
      <c r="DI121" s="804"/>
      <c r="DJ121" s="804"/>
      <c r="DK121" s="804"/>
      <c r="DL121" s="804">
        <v>373664</v>
      </c>
      <c r="DM121" s="804"/>
      <c r="DN121" s="804"/>
      <c r="DO121" s="804"/>
      <c r="DP121" s="804"/>
      <c r="DQ121" s="804">
        <v>364321</v>
      </c>
      <c r="DR121" s="804"/>
      <c r="DS121" s="804"/>
      <c r="DT121" s="804"/>
      <c r="DU121" s="804"/>
      <c r="DV121" s="781">
        <v>10.4</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5767015</v>
      </c>
      <c r="BR122" s="832"/>
      <c r="BS122" s="832"/>
      <c r="BT122" s="832"/>
      <c r="BU122" s="832"/>
      <c r="BV122" s="832">
        <v>5411106</v>
      </c>
      <c r="BW122" s="832"/>
      <c r="BX122" s="832"/>
      <c r="BY122" s="832"/>
      <c r="BZ122" s="832"/>
      <c r="CA122" s="832">
        <v>5014442</v>
      </c>
      <c r="CB122" s="832"/>
      <c r="CC122" s="832"/>
      <c r="CD122" s="832"/>
      <c r="CE122" s="832"/>
      <c r="CF122" s="833">
        <v>143.1</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v>295278</v>
      </c>
      <c r="DH122" s="804"/>
      <c r="DI122" s="804"/>
      <c r="DJ122" s="804"/>
      <c r="DK122" s="804"/>
      <c r="DL122" s="804">
        <v>215059</v>
      </c>
      <c r="DM122" s="804"/>
      <c r="DN122" s="804"/>
      <c r="DO122" s="804"/>
      <c r="DP122" s="804"/>
      <c r="DQ122" s="804">
        <v>190612</v>
      </c>
      <c r="DR122" s="804"/>
      <c r="DS122" s="804"/>
      <c r="DT122" s="804"/>
      <c r="DU122" s="804"/>
      <c r="DV122" s="781">
        <v>5.4</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453</v>
      </c>
      <c r="BP123" s="865"/>
      <c r="BQ123" s="819">
        <v>7898701</v>
      </c>
      <c r="BR123" s="820"/>
      <c r="BS123" s="820"/>
      <c r="BT123" s="820"/>
      <c r="BU123" s="820"/>
      <c r="BV123" s="820">
        <v>7409176</v>
      </c>
      <c r="BW123" s="820"/>
      <c r="BX123" s="820"/>
      <c r="BY123" s="820"/>
      <c r="BZ123" s="820"/>
      <c r="CA123" s="820">
        <v>6981068</v>
      </c>
      <c r="CB123" s="820"/>
      <c r="CC123" s="820"/>
      <c r="CD123" s="820"/>
      <c r="CE123" s="820"/>
      <c r="CF123" s="735"/>
      <c r="CG123" s="736"/>
      <c r="CH123" s="736"/>
      <c r="CI123" s="736"/>
      <c r="CJ123" s="821"/>
      <c r="CK123" s="856"/>
      <c r="CL123" s="842"/>
      <c r="CM123" s="842"/>
      <c r="CN123" s="842"/>
      <c r="CO123" s="843"/>
      <c r="CP123" s="822" t="s">
        <v>396</v>
      </c>
      <c r="CQ123" s="823"/>
      <c r="CR123" s="823"/>
      <c r="CS123" s="823"/>
      <c r="CT123" s="823"/>
      <c r="CU123" s="823"/>
      <c r="CV123" s="823"/>
      <c r="CW123" s="823"/>
      <c r="CX123" s="823"/>
      <c r="CY123" s="823"/>
      <c r="CZ123" s="823"/>
      <c r="DA123" s="823"/>
      <c r="DB123" s="823"/>
      <c r="DC123" s="823"/>
      <c r="DD123" s="823"/>
      <c r="DE123" s="823"/>
      <c r="DF123" s="824"/>
      <c r="DG123" s="766">
        <v>15540</v>
      </c>
      <c r="DH123" s="767"/>
      <c r="DI123" s="767"/>
      <c r="DJ123" s="767"/>
      <c r="DK123" s="768"/>
      <c r="DL123" s="769">
        <v>15881</v>
      </c>
      <c r="DM123" s="767"/>
      <c r="DN123" s="767"/>
      <c r="DO123" s="767"/>
      <c r="DP123" s="768"/>
      <c r="DQ123" s="769">
        <v>25854</v>
      </c>
      <c r="DR123" s="767"/>
      <c r="DS123" s="767"/>
      <c r="DT123" s="767"/>
      <c r="DU123" s="768"/>
      <c r="DV123" s="811">
        <v>0.7</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27.8</v>
      </c>
      <c r="BR124" s="818"/>
      <c r="BS124" s="818"/>
      <c r="BT124" s="818"/>
      <c r="BU124" s="818"/>
      <c r="BV124" s="818">
        <v>26.8</v>
      </c>
      <c r="BW124" s="818"/>
      <c r="BX124" s="818"/>
      <c r="BY124" s="818"/>
      <c r="BZ124" s="818"/>
      <c r="CA124" s="818">
        <v>25</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341515</v>
      </c>
      <c r="DH124" s="751"/>
      <c r="DI124" s="751"/>
      <c r="DJ124" s="751"/>
      <c r="DK124" s="752"/>
      <c r="DL124" s="753">
        <v>341251</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19233</v>
      </c>
      <c r="AB128" s="788"/>
      <c r="AC128" s="788"/>
      <c r="AD128" s="788"/>
      <c r="AE128" s="789"/>
      <c r="AF128" s="790">
        <v>14559</v>
      </c>
      <c r="AG128" s="788"/>
      <c r="AH128" s="788"/>
      <c r="AI128" s="788"/>
      <c r="AJ128" s="789"/>
      <c r="AK128" s="790">
        <v>21926</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4114248</v>
      </c>
      <c r="AB129" s="767"/>
      <c r="AC129" s="767"/>
      <c r="AD129" s="767"/>
      <c r="AE129" s="768"/>
      <c r="AF129" s="769">
        <v>4109631</v>
      </c>
      <c r="AG129" s="767"/>
      <c r="AH129" s="767"/>
      <c r="AI129" s="767"/>
      <c r="AJ129" s="768"/>
      <c r="AK129" s="769">
        <v>4102942</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675678</v>
      </c>
      <c r="AB130" s="767"/>
      <c r="AC130" s="767"/>
      <c r="AD130" s="767"/>
      <c r="AE130" s="768"/>
      <c r="AF130" s="769">
        <v>686201</v>
      </c>
      <c r="AG130" s="767"/>
      <c r="AH130" s="767"/>
      <c r="AI130" s="767"/>
      <c r="AJ130" s="768"/>
      <c r="AK130" s="769">
        <v>597636</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11.2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3438570</v>
      </c>
      <c r="AB131" s="751"/>
      <c r="AC131" s="751"/>
      <c r="AD131" s="751"/>
      <c r="AE131" s="752"/>
      <c r="AF131" s="753">
        <v>3423430</v>
      </c>
      <c r="AG131" s="751"/>
      <c r="AH131" s="751"/>
      <c r="AI131" s="751"/>
      <c r="AJ131" s="752"/>
      <c r="AK131" s="753">
        <v>3505306</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v>25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11.965526369999999</v>
      </c>
      <c r="AB132" s="732"/>
      <c r="AC132" s="732"/>
      <c r="AD132" s="732"/>
      <c r="AE132" s="733"/>
      <c r="AF132" s="734">
        <v>11.65497761</v>
      </c>
      <c r="AG132" s="732"/>
      <c r="AH132" s="732"/>
      <c r="AI132" s="732"/>
      <c r="AJ132" s="733"/>
      <c r="AK132" s="734">
        <v>10.030508040000001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9.6</v>
      </c>
      <c r="AB133" s="711"/>
      <c r="AC133" s="711"/>
      <c r="AD133" s="711"/>
      <c r="AE133" s="712"/>
      <c r="AF133" s="710">
        <v>10.7</v>
      </c>
      <c r="AG133" s="711"/>
      <c r="AH133" s="711"/>
      <c r="AI133" s="711"/>
      <c r="AJ133" s="712"/>
      <c r="AK133" s="710">
        <v>11.2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poRQoaPknIOKNKP2TtStTHBIyxULUGCtIBsDDMPOTqigT4MQhJwYjT2jQhM7l05Aj0V2am/4jjsQx3kz2hSGw==" saltValue="sgFkH/zC0eLLmfTfr2Vhd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qrigPTbMf9iFn9A3Z6kb06+IT32YfaSy13Zd0Ht+ll7+SPDWSfPIaYoLPH+Cy/bbM7F8oV3ElugRh7MaIycVFA==" saltValue="E0fTlb1BFFO5KKqbDYOQ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kMlQ8NAf2CmFaPmKIP3Kbz33dV+4NM+1UaRgEzfTLKmLjBYBag2A9kARHRauAHr+vefHQdCJXgATn4n1+0iSw==" saltValue="X+HT4Qlo6yU22piLTzbg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5" t="s">
        <v>482</v>
      </c>
      <c r="AP7" s="253"/>
      <c r="AQ7" s="254" t="s">
        <v>483</v>
      </c>
      <c r="AR7" s="255"/>
    </row>
    <row r="8" spans="1:46" x14ac:dyDescent="0.15">
      <c r="A8" s="247"/>
      <c r="AK8" s="256"/>
      <c r="AL8" s="257"/>
      <c r="AM8" s="257"/>
      <c r="AN8" s="258"/>
      <c r="AO8" s="1106"/>
      <c r="AP8" s="259" t="s">
        <v>484</v>
      </c>
      <c r="AQ8" s="260" t="s">
        <v>485</v>
      </c>
      <c r="AR8" s="261" t="s">
        <v>486</v>
      </c>
    </row>
    <row r="9" spans="1:46" x14ac:dyDescent="0.15">
      <c r="A9" s="247"/>
      <c r="AK9" s="1117" t="s">
        <v>487</v>
      </c>
      <c r="AL9" s="1118"/>
      <c r="AM9" s="1118"/>
      <c r="AN9" s="1119"/>
      <c r="AO9" s="262">
        <v>1251452</v>
      </c>
      <c r="AP9" s="262">
        <v>170080</v>
      </c>
      <c r="AQ9" s="263">
        <v>154424</v>
      </c>
      <c r="AR9" s="264">
        <v>10.1</v>
      </c>
    </row>
    <row r="10" spans="1:46" ht="13.5" customHeight="1" x14ac:dyDescent="0.15">
      <c r="A10" s="247"/>
      <c r="AK10" s="1117" t="s">
        <v>488</v>
      </c>
      <c r="AL10" s="1118"/>
      <c r="AM10" s="1118"/>
      <c r="AN10" s="1119"/>
      <c r="AO10" s="265">
        <v>125286</v>
      </c>
      <c r="AP10" s="265">
        <v>17027</v>
      </c>
      <c r="AQ10" s="266">
        <v>18194</v>
      </c>
      <c r="AR10" s="267">
        <v>-6.4</v>
      </c>
    </row>
    <row r="11" spans="1:46" ht="13.5" customHeight="1" x14ac:dyDescent="0.15">
      <c r="A11" s="247"/>
      <c r="AK11" s="1117" t="s">
        <v>489</v>
      </c>
      <c r="AL11" s="1118"/>
      <c r="AM11" s="1118"/>
      <c r="AN11" s="1119"/>
      <c r="AO11" s="265">
        <v>20340</v>
      </c>
      <c r="AP11" s="265">
        <v>2764</v>
      </c>
      <c r="AQ11" s="266">
        <v>1285</v>
      </c>
      <c r="AR11" s="267">
        <v>115.1</v>
      </c>
    </row>
    <row r="12" spans="1:46" ht="13.5" customHeight="1" x14ac:dyDescent="0.15">
      <c r="A12" s="247"/>
      <c r="AK12" s="1117" t="s">
        <v>490</v>
      </c>
      <c r="AL12" s="1118"/>
      <c r="AM12" s="1118"/>
      <c r="AN12" s="1119"/>
      <c r="AO12" s="265" t="s">
        <v>491</v>
      </c>
      <c r="AP12" s="265" t="s">
        <v>491</v>
      </c>
      <c r="AQ12" s="266" t="s">
        <v>491</v>
      </c>
      <c r="AR12" s="267" t="s">
        <v>491</v>
      </c>
    </row>
    <row r="13" spans="1:46" ht="13.5" customHeight="1" x14ac:dyDescent="0.15">
      <c r="A13" s="247"/>
      <c r="AK13" s="1117" t="s">
        <v>492</v>
      </c>
      <c r="AL13" s="1118"/>
      <c r="AM13" s="1118"/>
      <c r="AN13" s="1119"/>
      <c r="AO13" s="265">
        <v>55228</v>
      </c>
      <c r="AP13" s="265">
        <v>7506</v>
      </c>
      <c r="AQ13" s="266">
        <v>5735</v>
      </c>
      <c r="AR13" s="267">
        <v>30.9</v>
      </c>
    </row>
    <row r="14" spans="1:46" ht="13.5" customHeight="1" x14ac:dyDescent="0.15">
      <c r="A14" s="247"/>
      <c r="AK14" s="1117" t="s">
        <v>493</v>
      </c>
      <c r="AL14" s="1118"/>
      <c r="AM14" s="1118"/>
      <c r="AN14" s="1119"/>
      <c r="AO14" s="265">
        <v>23106</v>
      </c>
      <c r="AP14" s="265">
        <v>3140</v>
      </c>
      <c r="AQ14" s="266">
        <v>2950</v>
      </c>
      <c r="AR14" s="267">
        <v>6.4</v>
      </c>
    </row>
    <row r="15" spans="1:46" ht="13.5" customHeight="1" x14ac:dyDescent="0.15">
      <c r="A15" s="247"/>
      <c r="AK15" s="1120" t="s">
        <v>494</v>
      </c>
      <c r="AL15" s="1121"/>
      <c r="AM15" s="1121"/>
      <c r="AN15" s="1122"/>
      <c r="AO15" s="265">
        <v>-79192</v>
      </c>
      <c r="AP15" s="265">
        <v>-10763</v>
      </c>
      <c r="AQ15" s="266">
        <v>-9110</v>
      </c>
      <c r="AR15" s="267">
        <v>18.100000000000001</v>
      </c>
    </row>
    <row r="16" spans="1:46" x14ac:dyDescent="0.15">
      <c r="A16" s="247"/>
      <c r="AK16" s="1120" t="s">
        <v>178</v>
      </c>
      <c r="AL16" s="1121"/>
      <c r="AM16" s="1121"/>
      <c r="AN16" s="1122"/>
      <c r="AO16" s="265">
        <v>1396220</v>
      </c>
      <c r="AP16" s="265">
        <v>189755</v>
      </c>
      <c r="AQ16" s="266">
        <v>173477</v>
      </c>
      <c r="AR16" s="267">
        <v>9.4</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15.22</v>
      </c>
      <c r="AP21" s="278">
        <v>14.28</v>
      </c>
      <c r="AQ21" s="279">
        <v>0.94</v>
      </c>
      <c r="AS21" s="280"/>
      <c r="AT21" s="276"/>
    </row>
    <row r="22" spans="1:46" s="248" customFormat="1" x14ac:dyDescent="0.15">
      <c r="A22" s="276"/>
      <c r="AK22" s="1123" t="s">
        <v>500</v>
      </c>
      <c r="AL22" s="1124"/>
      <c r="AM22" s="1124"/>
      <c r="AN22" s="1125"/>
      <c r="AO22" s="281">
        <v>100.4</v>
      </c>
      <c r="AP22" s="282">
        <v>96</v>
      </c>
      <c r="AQ22" s="283">
        <v>4.4000000000000004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482</v>
      </c>
      <c r="AP30" s="253"/>
      <c r="AQ30" s="254" t="s">
        <v>483</v>
      </c>
      <c r="AR30" s="255"/>
    </row>
    <row r="31" spans="1:46" x14ac:dyDescent="0.15">
      <c r="A31" s="247"/>
      <c r="AK31" s="256"/>
      <c r="AL31" s="257"/>
      <c r="AM31" s="257"/>
      <c r="AN31" s="258"/>
      <c r="AO31" s="1106"/>
      <c r="AP31" s="259" t="s">
        <v>484</v>
      </c>
      <c r="AQ31" s="260" t="s">
        <v>485</v>
      </c>
      <c r="AR31" s="261" t="s">
        <v>486</v>
      </c>
    </row>
    <row r="32" spans="1:46" ht="27" customHeight="1" x14ac:dyDescent="0.15">
      <c r="A32" s="247"/>
      <c r="AK32" s="1107" t="s">
        <v>504</v>
      </c>
      <c r="AL32" s="1108"/>
      <c r="AM32" s="1108"/>
      <c r="AN32" s="1109"/>
      <c r="AO32" s="291">
        <v>728521</v>
      </c>
      <c r="AP32" s="291">
        <v>99011</v>
      </c>
      <c r="AQ32" s="292">
        <v>83140</v>
      </c>
      <c r="AR32" s="293">
        <v>19.100000000000001</v>
      </c>
    </row>
    <row r="33" spans="1:46" ht="13.5" customHeight="1" x14ac:dyDescent="0.15">
      <c r="A33" s="247"/>
      <c r="AK33" s="1107" t="s">
        <v>505</v>
      </c>
      <c r="AL33" s="1108"/>
      <c r="AM33" s="1108"/>
      <c r="AN33" s="1109"/>
      <c r="AO33" s="291" t="s">
        <v>491</v>
      </c>
      <c r="AP33" s="291" t="s">
        <v>491</v>
      </c>
      <c r="AQ33" s="292" t="s">
        <v>491</v>
      </c>
      <c r="AR33" s="293" t="s">
        <v>491</v>
      </c>
    </row>
    <row r="34" spans="1:46" ht="27" customHeight="1" x14ac:dyDescent="0.15">
      <c r="A34" s="247"/>
      <c r="AK34" s="1107" t="s">
        <v>506</v>
      </c>
      <c r="AL34" s="1108"/>
      <c r="AM34" s="1108"/>
      <c r="AN34" s="1109"/>
      <c r="AO34" s="291" t="s">
        <v>491</v>
      </c>
      <c r="AP34" s="291" t="s">
        <v>491</v>
      </c>
      <c r="AQ34" s="292" t="s">
        <v>491</v>
      </c>
      <c r="AR34" s="293" t="s">
        <v>491</v>
      </c>
    </row>
    <row r="35" spans="1:46" ht="27" customHeight="1" x14ac:dyDescent="0.15">
      <c r="A35" s="247"/>
      <c r="AK35" s="1107" t="s">
        <v>507</v>
      </c>
      <c r="AL35" s="1108"/>
      <c r="AM35" s="1108"/>
      <c r="AN35" s="1109"/>
      <c r="AO35" s="291">
        <v>234228</v>
      </c>
      <c r="AP35" s="291">
        <v>31833</v>
      </c>
      <c r="AQ35" s="292">
        <v>26106</v>
      </c>
      <c r="AR35" s="293">
        <v>21.9</v>
      </c>
    </row>
    <row r="36" spans="1:46" ht="27" customHeight="1" x14ac:dyDescent="0.15">
      <c r="A36" s="247"/>
      <c r="AK36" s="1107" t="s">
        <v>508</v>
      </c>
      <c r="AL36" s="1108"/>
      <c r="AM36" s="1108"/>
      <c r="AN36" s="1109"/>
      <c r="AO36" s="291">
        <v>8413</v>
      </c>
      <c r="AP36" s="291">
        <v>1143</v>
      </c>
      <c r="AQ36" s="292">
        <v>4689</v>
      </c>
      <c r="AR36" s="293">
        <v>-75.599999999999994</v>
      </c>
    </row>
    <row r="37" spans="1:46" ht="13.5" customHeight="1" x14ac:dyDescent="0.15">
      <c r="A37" s="247"/>
      <c r="AK37" s="1107" t="s">
        <v>509</v>
      </c>
      <c r="AL37" s="1108"/>
      <c r="AM37" s="1108"/>
      <c r="AN37" s="1109"/>
      <c r="AO37" s="291" t="s">
        <v>491</v>
      </c>
      <c r="AP37" s="291" t="s">
        <v>491</v>
      </c>
      <c r="AQ37" s="292">
        <v>554</v>
      </c>
      <c r="AR37" s="293" t="s">
        <v>491</v>
      </c>
    </row>
    <row r="38" spans="1:46" ht="27" customHeight="1" x14ac:dyDescent="0.15">
      <c r="A38" s="247"/>
      <c r="AK38" s="1110" t="s">
        <v>510</v>
      </c>
      <c r="AL38" s="1111"/>
      <c r="AM38" s="1111"/>
      <c r="AN38" s="1112"/>
      <c r="AO38" s="294" t="s">
        <v>491</v>
      </c>
      <c r="AP38" s="294" t="s">
        <v>491</v>
      </c>
      <c r="AQ38" s="295">
        <v>7</v>
      </c>
      <c r="AR38" s="283" t="s">
        <v>491</v>
      </c>
      <c r="AS38" s="290"/>
    </row>
    <row r="39" spans="1:46" x14ac:dyDescent="0.15">
      <c r="A39" s="247"/>
      <c r="AK39" s="1110" t="s">
        <v>511</v>
      </c>
      <c r="AL39" s="1111"/>
      <c r="AM39" s="1111"/>
      <c r="AN39" s="1112"/>
      <c r="AO39" s="291">
        <v>-21926</v>
      </c>
      <c r="AP39" s="291">
        <v>-2980</v>
      </c>
      <c r="AQ39" s="292">
        <v>-2038</v>
      </c>
      <c r="AR39" s="293">
        <v>46.2</v>
      </c>
      <c r="AS39" s="290"/>
    </row>
    <row r="40" spans="1:46" ht="27" customHeight="1" x14ac:dyDescent="0.15">
      <c r="A40" s="247"/>
      <c r="AK40" s="1107" t="s">
        <v>512</v>
      </c>
      <c r="AL40" s="1108"/>
      <c r="AM40" s="1108"/>
      <c r="AN40" s="1109"/>
      <c r="AO40" s="291">
        <v>-597636</v>
      </c>
      <c r="AP40" s="291">
        <v>-81223</v>
      </c>
      <c r="AQ40" s="292">
        <v>-74354</v>
      </c>
      <c r="AR40" s="293">
        <v>9.1999999999999993</v>
      </c>
      <c r="AS40" s="290"/>
    </row>
    <row r="41" spans="1:46" x14ac:dyDescent="0.15">
      <c r="A41" s="247"/>
      <c r="AK41" s="1113" t="s">
        <v>288</v>
      </c>
      <c r="AL41" s="1114"/>
      <c r="AM41" s="1114"/>
      <c r="AN41" s="1115"/>
      <c r="AO41" s="291">
        <v>351600</v>
      </c>
      <c r="AP41" s="291">
        <v>47785</v>
      </c>
      <c r="AQ41" s="292">
        <v>38106</v>
      </c>
      <c r="AR41" s="293">
        <v>25.4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0" t="s">
        <v>482</v>
      </c>
      <c r="AN49" s="1102" t="s">
        <v>515</v>
      </c>
      <c r="AO49" s="1103"/>
      <c r="AP49" s="1103"/>
      <c r="AQ49" s="1103"/>
      <c r="AR49" s="1104"/>
    </row>
    <row r="50" spans="1:44" x14ac:dyDescent="0.15">
      <c r="A50" s="247"/>
      <c r="AK50" s="305"/>
      <c r="AL50" s="306"/>
      <c r="AM50" s="1101"/>
      <c r="AN50" s="307" t="s">
        <v>516</v>
      </c>
      <c r="AO50" s="308" t="s">
        <v>517</v>
      </c>
      <c r="AP50" s="309" t="s">
        <v>518</v>
      </c>
      <c r="AQ50" s="310" t="s">
        <v>519</v>
      </c>
      <c r="AR50" s="311" t="s">
        <v>520</v>
      </c>
    </row>
    <row r="51" spans="1:44" x14ac:dyDescent="0.15">
      <c r="A51" s="247"/>
      <c r="AK51" s="303" t="s">
        <v>521</v>
      </c>
      <c r="AL51" s="304"/>
      <c r="AM51" s="312">
        <v>957916</v>
      </c>
      <c r="AN51" s="313">
        <v>115704</v>
      </c>
      <c r="AO51" s="314">
        <v>-3.8</v>
      </c>
      <c r="AP51" s="315">
        <v>126525</v>
      </c>
      <c r="AQ51" s="316">
        <v>0.2</v>
      </c>
      <c r="AR51" s="317">
        <v>-4</v>
      </c>
    </row>
    <row r="52" spans="1:44" x14ac:dyDescent="0.15">
      <c r="A52" s="247"/>
      <c r="AK52" s="318"/>
      <c r="AL52" s="319" t="s">
        <v>522</v>
      </c>
      <c r="AM52" s="320">
        <v>653860</v>
      </c>
      <c r="AN52" s="321">
        <v>78978</v>
      </c>
      <c r="AO52" s="322">
        <v>39.9</v>
      </c>
      <c r="AP52" s="323">
        <v>67052</v>
      </c>
      <c r="AQ52" s="324">
        <v>18.100000000000001</v>
      </c>
      <c r="AR52" s="325">
        <v>21.8</v>
      </c>
    </row>
    <row r="53" spans="1:44" x14ac:dyDescent="0.15">
      <c r="A53" s="247"/>
      <c r="AK53" s="303" t="s">
        <v>523</v>
      </c>
      <c r="AL53" s="304"/>
      <c r="AM53" s="312">
        <v>697736</v>
      </c>
      <c r="AN53" s="313">
        <v>86891</v>
      </c>
      <c r="AO53" s="314">
        <v>-24.9</v>
      </c>
      <c r="AP53" s="315">
        <v>122054</v>
      </c>
      <c r="AQ53" s="316">
        <v>-3.5</v>
      </c>
      <c r="AR53" s="317">
        <v>-21.4</v>
      </c>
    </row>
    <row r="54" spans="1:44" x14ac:dyDescent="0.15">
      <c r="A54" s="247"/>
      <c r="AK54" s="318"/>
      <c r="AL54" s="319" t="s">
        <v>522</v>
      </c>
      <c r="AM54" s="320">
        <v>357975</v>
      </c>
      <c r="AN54" s="321">
        <v>44580</v>
      </c>
      <c r="AO54" s="322">
        <v>-43.6</v>
      </c>
      <c r="AP54" s="323">
        <v>68298</v>
      </c>
      <c r="AQ54" s="324">
        <v>1.9</v>
      </c>
      <c r="AR54" s="325">
        <v>-45.5</v>
      </c>
    </row>
    <row r="55" spans="1:44" x14ac:dyDescent="0.15">
      <c r="A55" s="247"/>
      <c r="AK55" s="303" t="s">
        <v>524</v>
      </c>
      <c r="AL55" s="304"/>
      <c r="AM55" s="312">
        <v>857960</v>
      </c>
      <c r="AN55" s="313">
        <v>110037</v>
      </c>
      <c r="AO55" s="314">
        <v>26.6</v>
      </c>
      <c r="AP55" s="315">
        <v>111644</v>
      </c>
      <c r="AQ55" s="316">
        <v>-8.5</v>
      </c>
      <c r="AR55" s="317">
        <v>35.1</v>
      </c>
    </row>
    <row r="56" spans="1:44" x14ac:dyDescent="0.15">
      <c r="A56" s="247"/>
      <c r="AK56" s="318"/>
      <c r="AL56" s="319" t="s">
        <v>522</v>
      </c>
      <c r="AM56" s="320">
        <v>334781</v>
      </c>
      <c r="AN56" s="321">
        <v>42937</v>
      </c>
      <c r="AO56" s="322">
        <v>-3.7</v>
      </c>
      <c r="AP56" s="323">
        <v>66606</v>
      </c>
      <c r="AQ56" s="324">
        <v>-2.5</v>
      </c>
      <c r="AR56" s="325">
        <v>-1.2</v>
      </c>
    </row>
    <row r="57" spans="1:44" x14ac:dyDescent="0.15">
      <c r="A57" s="247"/>
      <c r="AK57" s="303" t="s">
        <v>525</v>
      </c>
      <c r="AL57" s="304"/>
      <c r="AM57" s="312">
        <v>1007464</v>
      </c>
      <c r="AN57" s="313">
        <v>132439</v>
      </c>
      <c r="AO57" s="314">
        <v>20.399999999999999</v>
      </c>
      <c r="AP57" s="315">
        <v>127917</v>
      </c>
      <c r="AQ57" s="316">
        <v>14.6</v>
      </c>
      <c r="AR57" s="317">
        <v>5.8</v>
      </c>
    </row>
    <row r="58" spans="1:44" x14ac:dyDescent="0.15">
      <c r="A58" s="247"/>
      <c r="AK58" s="318"/>
      <c r="AL58" s="319" t="s">
        <v>522</v>
      </c>
      <c r="AM58" s="320">
        <v>355072</v>
      </c>
      <c r="AN58" s="321">
        <v>46677</v>
      </c>
      <c r="AO58" s="322">
        <v>8.6999999999999993</v>
      </c>
      <c r="AP58" s="323">
        <v>69746</v>
      </c>
      <c r="AQ58" s="324">
        <v>4.7</v>
      </c>
      <c r="AR58" s="325">
        <v>4</v>
      </c>
    </row>
    <row r="59" spans="1:44" x14ac:dyDescent="0.15">
      <c r="A59" s="247"/>
      <c r="AK59" s="303" t="s">
        <v>526</v>
      </c>
      <c r="AL59" s="304"/>
      <c r="AM59" s="312">
        <v>655387</v>
      </c>
      <c r="AN59" s="313">
        <v>89071</v>
      </c>
      <c r="AO59" s="314">
        <v>-32.700000000000003</v>
      </c>
      <c r="AP59" s="315">
        <v>135931</v>
      </c>
      <c r="AQ59" s="316">
        <v>6.3</v>
      </c>
      <c r="AR59" s="317">
        <v>-39</v>
      </c>
    </row>
    <row r="60" spans="1:44" x14ac:dyDescent="0.15">
      <c r="A60" s="247"/>
      <c r="AK60" s="318"/>
      <c r="AL60" s="319" t="s">
        <v>522</v>
      </c>
      <c r="AM60" s="320">
        <v>237315</v>
      </c>
      <c r="AN60" s="321">
        <v>32253</v>
      </c>
      <c r="AO60" s="322">
        <v>-30.9</v>
      </c>
      <c r="AP60" s="323">
        <v>75320</v>
      </c>
      <c r="AQ60" s="324">
        <v>8</v>
      </c>
      <c r="AR60" s="325">
        <v>-38.9</v>
      </c>
    </row>
    <row r="61" spans="1:44" x14ac:dyDescent="0.15">
      <c r="A61" s="247"/>
      <c r="AK61" s="303" t="s">
        <v>527</v>
      </c>
      <c r="AL61" s="326"/>
      <c r="AM61" s="312">
        <v>835293</v>
      </c>
      <c r="AN61" s="313">
        <v>106828</v>
      </c>
      <c r="AO61" s="314">
        <v>-2.9</v>
      </c>
      <c r="AP61" s="315">
        <v>124814</v>
      </c>
      <c r="AQ61" s="327">
        <v>1.8</v>
      </c>
      <c r="AR61" s="317">
        <v>-4.7</v>
      </c>
    </row>
    <row r="62" spans="1:44" x14ac:dyDescent="0.15">
      <c r="A62" s="247"/>
      <c r="AK62" s="318"/>
      <c r="AL62" s="319" t="s">
        <v>522</v>
      </c>
      <c r="AM62" s="320">
        <v>387801</v>
      </c>
      <c r="AN62" s="321">
        <v>49085</v>
      </c>
      <c r="AO62" s="322">
        <v>-5.9</v>
      </c>
      <c r="AP62" s="323">
        <v>69404</v>
      </c>
      <c r="AQ62" s="324">
        <v>6</v>
      </c>
      <c r="AR62" s="325">
        <v>-11.9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VjFMXr+V3reoR7NPBfkWwBG9frJjdh1+Kx+rjN5w3PdfZNEC+xzrUFVLJTOO2noXPM+NDUMOPPGKKLXbbL01hg==" saltValue="LhhjUqzf2CtLp2ptE5dK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BX2VQiYnCRynzboAqQsQoIfdDRfj7LmjiLzT/Q2twg8CnFtsQzHCk7rzh9+3kk54vbustow4LZ0GaadNr6bfAQ==" saltValue="5lwQd/KKORE4Wk8x6+u3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s94iHjTqE0JsnKdHGrHHDRH9Ro+cUY4Ot10as2yL74xiQ6BaIO50GVamT80KETxHgnkWWfMwXiau8oLsNH82pg==" saltValue="h2sbdyrB/qrC7tIckChp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26.34</v>
      </c>
      <c r="G47" s="12">
        <v>27</v>
      </c>
      <c r="H47" s="12">
        <v>23.33</v>
      </c>
      <c r="I47" s="12">
        <v>24.33</v>
      </c>
      <c r="J47" s="13">
        <v>21.11</v>
      </c>
    </row>
    <row r="48" spans="2:10" ht="57.75" customHeight="1" x14ac:dyDescent="0.15">
      <c r="B48" s="14"/>
      <c r="C48" s="1128" t="s">
        <v>4</v>
      </c>
      <c r="D48" s="1128"/>
      <c r="E48" s="1129"/>
      <c r="F48" s="15">
        <v>7.64</v>
      </c>
      <c r="G48" s="16">
        <v>6.41</v>
      </c>
      <c r="H48" s="16">
        <v>8.27</v>
      </c>
      <c r="I48" s="16">
        <v>7.15</v>
      </c>
      <c r="J48" s="17">
        <v>7.78</v>
      </c>
    </row>
    <row r="49" spans="2:10" ht="57.75" customHeight="1" thickBot="1" x14ac:dyDescent="0.2">
      <c r="B49" s="18"/>
      <c r="C49" s="1130" t="s">
        <v>5</v>
      </c>
      <c r="D49" s="1130"/>
      <c r="E49" s="1131"/>
      <c r="F49" s="19">
        <v>3.44</v>
      </c>
      <c r="G49" s="20">
        <v>1.66</v>
      </c>
      <c r="H49" s="20" t="s">
        <v>534</v>
      </c>
      <c r="I49" s="20" t="s">
        <v>535</v>
      </c>
      <c r="J49" s="21" t="s">
        <v>536</v>
      </c>
    </row>
    <row r="50" spans="2:10" x14ac:dyDescent="0.15"/>
  </sheetData>
  <sheetProtection algorithmName="SHA-512" hashValue="Z9PefNyn6PqKc26B3mbEwp7+sh/OpH3HTNIRsQ/wOHdEqi5aGfTt8e8+PYq3qiVFHOHewfsQvI+A7x7yu84SYg==" saltValue="rsFjdzWa3anz/biw/ZS5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2026-03-12T06:42:00Z</cp:lastPrinted>
  <dcterms:created xsi:type="dcterms:W3CDTF">2026-02-26T09:26:03Z</dcterms:created>
  <dcterms:modified xsi:type="dcterms:W3CDTF">2026-03-18T05:16:23Z</dcterms:modified>
  <cp:category/>
</cp:coreProperties>
</file>