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0.61.224\zaisei\11_財政調査\01財政状況資料集\R7\※疑義照会\"/>
    </mc:Choice>
  </mc:AlternateContent>
  <xr:revisionPtr revIDLastSave="0" documentId="13_ncr:1_{F514DB18-0B97-488A-A654-C58868066C4B}" xr6:coauthVersionLast="47" xr6:coauthVersionMax="47" xr10:uidLastSave="{00000000-0000-0000-0000-000000000000}"/>
  <bookViews>
    <workbookView xWindow="-108" yWindow="-108" windowWidth="23256" windowHeight="12456" tabRatio="9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<sst xmlns="http://schemas.openxmlformats.org/spreadsheetml/2006/main" count="1102" uniqueCount="563">
  <si>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</si>
  <si>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</si>
  <si>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</si>
  <si>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</si>
  <si>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</si>
  <si>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</si>
  <si>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</si>
  <si>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</si>
  <si>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</si>
  <si>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</si>
  <si>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</si>
  <si>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</si>
  <si>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</si>
  <si>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</si>
  <si>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</si>
  <si>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</si>
  <si>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</si>
  <si>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</si>
  <si>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</si>
  <si>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</si>
  <si>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</si>
  <si>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</si>
  <si>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</si>
  <si>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</si>
  <si>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</si>
  <si>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</si>
  <si>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</si>
  <si>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</si>
  <si>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</si>
  <si>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</si>
  <si>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</si>
  <si>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</si>
  <si>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</si>
  <si>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</si>
  <si>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</si>
  <si>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</si>
  <si>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</si>
  <si>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</si>
  <si>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</si>
  <si>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</si>
  <si>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</si>
  <si>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</si>
  <si>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</si>
  <si>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</si>
  <si>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</si>
  <si>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</si>
  <si>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</si>
  <si>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</si>
  <si>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</si>
  <si>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</si>
  <si>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</si>
  <si>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</si>
  <si>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</si>
  <si>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</si>
  <si>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</si>
  <si>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</si>
  <si>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</si>
  <si>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</si>
  <si>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</si>
  <si>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</si>
  <si>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</si>
  <si>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</si>
  <si>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</si>
  <si>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</si>
  <si>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</si>
  <si>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</si>
  <si>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</si>
  <si>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</si>
  <si>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</si>
  <si>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</si>
  <si>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</si>
  <si>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</si>
  <si>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</si>
  <si>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</si>
  <si>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</si>
  <si>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</si>
  <si>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</si>
  <si>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</si>
  <si>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</si>
  <si>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</si>
  <si>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</si>
  <si>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</si>
  <si>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</si>
  <si>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</si>
  <si>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</si>
  <si>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</si>
  <si>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</si>
  <si>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</si>
  <si>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</si>
  <si>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</si>
  <si>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</si>
  <si>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</si>
  <si>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</si>
  <si>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</si>
  <si>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</si>
  <si>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</si>
  <si>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</si>
  <si>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</si>
  <si>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</si>
  <si>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</si>
  <si>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</si>
  <si>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</si>
  <si>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</si>
  <si>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</si>
  <si>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</si>
  <si>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</si>
  <si>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</si>
  <si>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</si>
  <si>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</si>
  <si>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</si>
  <si>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</si>
  <si>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</si>
  <si>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</si>
  <si>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</si>
  <si>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</si>
  <si>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</si>
  <si>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</si>
  <si>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</si>
  <si>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</si>
  <si>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</si>
  <si>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</si>
  <si>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</si>
  <si>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</si>
  <si>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</si>
  <si>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</si>
  <si>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</si>
  <si>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</si>
  <si>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</si>
  <si>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</si>
  <si>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</si>
  <si>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</si>
  <si>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</si>
  <si>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</si>
  <si>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</si>
  <si>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</si>
  <si>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</si>
  <si>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</si>
  <si>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</si>
  <si>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</si>
  <si>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</si>
  <si>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</si>
  <si>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</si>
  <si>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</si>
  <si>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</si>
  <si>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</si>
  <si>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</si>
  <si>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</si>
  <si>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</si>
  <si>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</si>
  <si>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</si>
  <si>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</si>
  <si>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</si>
  <si>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</si>
  <si>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</si>
  <si>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</si>
  <si>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</si>
  <si>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</si>
  <si>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</si>
  <si>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</si>
  <si>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</si>
  <si>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</si>
  <si>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</si>
  <si>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</si>
  <si>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</si>
  <si>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</si>
  <si>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</si>
  <si>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</si>
  <si>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</si>
  <si>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</si>
  <si>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</si>
  <si>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</si>
  <si>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</si>
  <si>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</si>
  <si>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</si>
  <si>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</si>
  <si>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</si>
  <si>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</si>
  <si>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</si>
  <si>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</si>
  <si>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</si>
  <si>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</si>
  <si>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</si>
  <si>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</si>
  <si>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</si>
  <si>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</si>
  <si>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</si>
  <si>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</si>
  <si>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</si>
  <si>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</si>
  <si>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</si>
  <si>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</si>
  <si>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</si>
  <si>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</si>
  <si>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</si>
  <si>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</si>
  <si>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</si>
  <si>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</si>
  <si>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</si>
  <si>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</si>
  <si>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</si>
  <si>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</si>
  <si>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</si>
  <si>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</si>
  <si>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</si>
  <si>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</si>
  <si>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</si>
  <si>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</si>
  <si>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</si>
  <si>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</si>
  <si>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</si>
  <si>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</si>
  <si>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</si>
  <si>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</si>
  <si>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</si>
  <si>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</si>
  <si>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</si>
  <si>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</si>
  <si>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</si>
  <si>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</si>
  <si>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</si>
  <si>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</si>
  <si>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</si>
  <si>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</si>
  <si>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</si>
  <si>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</si>
  <si>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</si>
  <si>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</si>
  <si>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</si>
  <si>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</si>
  <si>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</si>
  <si>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</si>
  <si>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</si>
  <si>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</si>
  <si>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</si>
  <si>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</si>
  <si>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</si>
  <si>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</si>
  <si>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</si>
  <si>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</si>
  <si>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</si>
  <si>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</si>
  <si>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</si>
  <si>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</si>
  <si>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</si>
  <si>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</si>
  <si>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</si>
  <si>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</si>
  <si>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</si>
  <si>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</si>
  <si>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</si>
  <si>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</si>
  <si>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</si>
  <si>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</si>
  <si>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</si>
  <si>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</si>
  <si>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</si>
  <si>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</si>
  <si>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</si>
  <si>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</si>
  <si>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</si>
  <si>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</si>
  <si>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</si>
  <si>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</si>
  <si>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</si>
  <si>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</si>
  <si>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</si>
  <si>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</si>
  <si>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</si>
  <si>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</si>
  <si>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</si>
  <si>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</si>
  <si>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</si>
  <si>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</si>
  <si>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</si>
  <si>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</si>
  <si>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</si>
  <si>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</si>
  <si>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</si>
  <si>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</si>
  <si>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</si>
  <si>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</si>
  <si>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</si>
  <si>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</si>
  <si>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</si>
  <si>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</si>
  <si>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</si>
  <si>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</si>
  <si>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</si>
  <si>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</si>
  <si>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</si>
  <si>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</si>
  <si>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</si>
  <si>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</si>
  <si>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</si>
  <si>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</si>
  <si>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</si>
  <si>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</si>
  <si>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</si>
  <si>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</si>
  <si>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</si>
  <si>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</si>
  <si>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</si>
  <si>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</si>
  <si>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</si>
  <si>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</si>
  <si>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</si>
  <si>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</si>
  <si>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</si>
  <si>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</si>
  <si>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</si>
  <si>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</si>
  <si>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</si>
  <si>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</si>
  <si>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</si>
  <si>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</si>
  <si>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</si>
  <si>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</si>
  <si>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</si>
  <si>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</si>
  <si>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</si>
  <si>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</si>
  <si>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</si>
  <si>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</si>
  <si>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</si>
  <si>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</si>
  <si>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</si>
  <si>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</si>
  <si>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</si>
  <si>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</si>
  <si>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</si>
  <si>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</si>
  <si>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</si>
  <si>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</si>
  <si>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</si>
  <si>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</si>
  <si>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</si>
  <si>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</si>
  <si>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</si>
  <si>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</si>
  <si>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</si>
  <si>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</si>
  <si>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</si>
  <si>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</si>
  <si>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</si>
  <si>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</si>
  <si>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</si>
  <si>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</si>
  <si>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</si>
  <si>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</si>
  <si>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</si>
  <si>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</si>
  <si>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</si>
  <si>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</si>
  <si>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</si>
  <si>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</si>
  <si>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</si>
  <si>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</si>
  <si>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</si>
  <si>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</si>
  <si>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</si>
  <si>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</si>
  <si>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</si>
  <si>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</si>
  <si>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</si>
  <si>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</si>
  <si>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</si>
  <si>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</si>
  <si>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</si>
  <si>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</si>
  <si>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</si>
  <si>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</si>
  <si>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</si>
  <si>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</si>
  <si>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</si>
  <si>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</si>
  <si>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</si>
  <si>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</si>
  <si>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</si>
  <si>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</si>
  <si>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</si>
  <si>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</si>
  <si>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</si>
  <si>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</si>
  <si>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</si>
  <si>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</si>
  <si>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</si>
  <si>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</si>
  <si>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</si>
  <si>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</si>
  <si>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</si>
  <si>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</si>
  <si>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</si>
  <si>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</si>
  <si>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</si>
  <si>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</si>
  <si>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</si>
  <si>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</si>
  <si>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</si>
  <si>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</si>
  <si>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</si>
  <si>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</si>
  <si>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</si>
  <si>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</si>
  <si>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</si>
  <si>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</si>
  <si>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</si>
  <si>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</si>
  <si>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</si>
  <si>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</si>
  <si>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</si>
  <si>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</si>
  <si>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</si>
  <si>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</si>
  <si>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</si>
  <si>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</si>
  <si>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</si>
  <si>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</si>
  <si>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</si>
  <si>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</si>
  <si>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</si>
  <si>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</si>
  <si>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</si>
  <si>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</si>
  <si>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</si>
  <si>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</si>
  <si>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</si>
  <si>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</si>
  <si>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</si>
  <si>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</si>
  <si>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</si>
  <si>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</si>
  <si>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</si>
  <si>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</si>
  <si>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</si>
  <si>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</si>
  <si>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</si>
  <si>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</si>
  <si>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</si>
  <si>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</si>
  <si>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</si>
  <si>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</si>
  <si>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</si>
  <si>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</si>
  <si>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</si>
  <si>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</si>
  <si>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</si>
  <si>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</si>
  <si>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</si>
  <si>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</si>
  <si>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</si>
  <si>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</si>
  <si>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</si>
  <si>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</si>
  <si>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</si>
  <si>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</si>
  <si>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</si>
  <si>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</si>
  <si>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</si>
  <si>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</si>
  <si>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</si>
  <si>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</si>
  <si>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</si>
  <si>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</si>
  <si>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</si>
  <si>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</si>
  <si>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</si>
  <si>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</si>
  <si>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</si>
  <si>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</si>
  <si>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</si>
  <si>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</si>
  <si>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</si>
  <si>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</si>
  <si>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</si>
  <si>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</si>
  <si>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</si>
  <si>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</si>
  <si>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</si>
  <si>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</si>
  <si>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</si>
  <si>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</si>
  <si>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</si>
  <si>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</si>
  <si>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</si>
  <si>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</si>
  <si>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</si>
  <si>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</si>
  <si>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</si>
  <si>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</si>
  <si>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</si>
  <si>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</si>
  <si>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</si>
  <si>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</si>
  <si>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</si>
  <si>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</si>
  <si>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</si>
  <si>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</si>
  <si>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</si>
  <si>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</si>
  <si>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</si>
  <si>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</si>
  <si>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</si>
  <si>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</si>
  <si>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</si>
  <si>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</si>
  <si>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</si>
  <si>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</si>
  <si>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</si>
  <si>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</si>
  <si>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</si>
  <si>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</si>
  <si>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</si>
  <si>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</si>
  <si>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</si>
  <si>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</si>
  <si>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</si>
  <si>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</si>
  <si>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</si>
  <si>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</si>
  <si>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</si>
  <si>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</si>
  <si>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</si>
  <si>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</si>
  <si>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</si>
  <si>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</si>
  <si>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</si>
  <si>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</si>
  <si>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</si>
  <si>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</si>
  <si>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</si>
  <si>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4.44</t>
  </si>
  <si>
    <t>一般会計</t>
  </si>
  <si>
    <t>水道事業会計</t>
  </si>
  <si>
    <t>介護保険事業特別会計</t>
  </si>
  <si>
    <t>国民健康保険特別会計</t>
  </si>
  <si>
    <t>下水道事業会計</t>
  </si>
  <si>
    <t>後期高齢者医療特別会計</t>
  </si>
  <si>
    <t>介護サービス事業</t>
  </si>
  <si>
    <t>その他会計（赤字）</t>
  </si>
  <si>
    <t>その他会計（黒字）</t>
  </si>
  <si>
    <t>R02</t>
    <phoneticPr fontId="5"/>
  </si>
  <si>
    <t>R03</t>
    <phoneticPr fontId="5"/>
  </si>
  <si>
    <t>R04</t>
    <phoneticPr fontId="5"/>
  </si>
  <si>
    <t>R05</t>
    <phoneticPr fontId="5"/>
  </si>
  <si>
    <t>R06</t>
    <phoneticPr fontId="5"/>
  </si>
  <si>
    <t>最上広域市町村圏事務組合</t>
    <rPh sb="0" eb="2">
      <t>モガミ</t>
    </rPh>
    <rPh sb="2" eb="4">
      <t>コウイキ</t>
    </rPh>
    <rPh sb="4" eb="7">
      <t>シチョウソン</t>
    </rPh>
    <rPh sb="7" eb="8">
      <t>ケン</t>
    </rPh>
    <rPh sb="8" eb="10">
      <t>ジム</t>
    </rPh>
    <rPh sb="10" eb="12">
      <t>クミアイ</t>
    </rPh>
    <phoneticPr fontId="2"/>
  </si>
  <si>
    <t>最上地区広域連合（普通会計分）</t>
    <rPh sb="0" eb="2">
      <t>モガミ</t>
    </rPh>
    <rPh sb="2" eb="4">
      <t>チク</t>
    </rPh>
    <rPh sb="4" eb="6">
      <t>コウイキ</t>
    </rPh>
    <rPh sb="6" eb="8">
      <t>レンゴウ</t>
    </rPh>
    <rPh sb="9" eb="11">
      <t>フツウ</t>
    </rPh>
    <rPh sb="11" eb="13">
      <t>カイケイ</t>
    </rPh>
    <rPh sb="13" eb="14">
      <t>ブン</t>
    </rPh>
    <phoneticPr fontId="2"/>
  </si>
  <si>
    <t>最上地区広域連合（事業会計分）</t>
    <rPh sb="0" eb="2">
      <t>モガミ</t>
    </rPh>
    <rPh sb="2" eb="4">
      <t>チク</t>
    </rPh>
    <rPh sb="4" eb="6">
      <t>コウイキ</t>
    </rPh>
    <rPh sb="6" eb="8">
      <t>レンゴウ</t>
    </rPh>
    <rPh sb="9" eb="11">
      <t>ジギョウ</t>
    </rPh>
    <rPh sb="11" eb="13">
      <t>カイケイ</t>
    </rPh>
    <rPh sb="13" eb="14">
      <t>ブン</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</si>
  <si>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</si>
  <si>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15" eb="17">
      <t>ジギョウ</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</si>
  <si>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</si>
  <si>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</si>
  <si>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</si>
  <si>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山形県市町村交通災害共済組合</t>
    <rPh sb="3" eb="6">
      <t>シチョウソン</t>
    </rPh>
    <rPh sb="6" eb="8">
      <t>コウツウ</t>
    </rPh>
    <rPh sb="8" eb="10">
      <t>サイガイ</t>
    </rPh>
    <rPh sb="10" eb="12">
      <t>キョウサイ</t>
    </rPh>
    <rPh sb="12" eb="14">
      <t>クミアイ</t>
    </rPh>
    <phoneticPr fontId="2"/>
  </si>
  <si>
    <t>グリーンバレー神室振興公社</t>
    <rPh sb="7" eb="9">
      <t>カムロ</t>
    </rPh>
    <rPh sb="9" eb="13">
      <t>シンコウコウシャ</t>
    </rPh>
    <phoneticPr fontId="2"/>
  </si>
  <si>
    <t>-</t>
    <phoneticPr fontId="2"/>
  </si>
  <si>
    <t>資産活性基金</t>
    <rPh sb="0" eb="2">
      <t>シサン</t>
    </rPh>
    <rPh sb="2" eb="4">
      <t>カッセイ</t>
    </rPh>
    <rPh sb="4" eb="6">
      <t>キキン</t>
    </rPh>
    <phoneticPr fontId="5"/>
  </si>
  <si>
    <t>学校施設整備基金</t>
    <rPh sb="0" eb="4">
      <t>ガッコウシセツ</t>
    </rPh>
    <rPh sb="4" eb="8">
      <t>セイビキキン</t>
    </rPh>
    <phoneticPr fontId="5"/>
  </si>
  <si>
    <t>かねやま応援基金</t>
    <rPh sb="4" eb="8">
      <t>オウエンキキン</t>
    </rPh>
    <phoneticPr fontId="5"/>
  </si>
  <si>
    <t>森林環境譲与税基金</t>
    <rPh sb="0" eb="2">
      <t>シンリン</t>
    </rPh>
    <rPh sb="2" eb="4">
      <t>カンキョウ</t>
    </rPh>
    <rPh sb="4" eb="7">
      <t>ジョウヨゼイ</t>
    </rPh>
    <rPh sb="7" eb="9">
      <t>キキン</t>
    </rPh>
    <phoneticPr fontId="5"/>
  </si>
  <si>
    <t>かねやま清い心の町創造基金</t>
    <rPh sb="4" eb="5">
      <t>キヨ</t>
    </rPh>
    <rPh sb="6" eb="7">
      <t>ココロ</t>
    </rPh>
    <rPh sb="8" eb="9">
      <t>マチ</t>
    </rPh>
    <rPh sb="9" eb="11">
      <t>ソウゾウ</t>
    </rPh>
    <rPh sb="11" eb="13">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</si>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</sst>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15A3-41D9-95C2-7802192CBA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79582</c:v>
                </c:pt>
                <c:pt idx="1">
                  <c:v>56242</c:v>
                </c:pt>
                <c:pt idx="2">
                  <c:v>81149</c:v>
                </c:pt>
                <c:pt idx="3">
                  <c:v>95123</c:v>
                </c:pt>
                <c:pt idx="4">
                  <c:v>103940</c:v>
                </c:pt>
              </c:numCache>
            </c:numRef>
          </c:val>
          <c:smooth val="0"/>
          <c:extLst>
            <c:ext xmlns:c16="http://schemas.microsoft.com/office/drawing/2014/chart" uri="{C3380CC4-5D6E-409C-BE32-E72D297353CC}">
              <c16:uniqueId val="{00000001-15A3-41D9-95C2-7802192CBA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c:v>
                </c:pt>
                <c:pt idx="1">
                  <c:v>9.77</c:v>
                </c:pt>
                <c:pt idx="2">
                  <c:v>10.82</c:v>
                </c:pt>
                <c:pt idx="3">
                  <c:v>10.17</c:v>
                </c:pt>
                <c:pt idx="4">
                  <c:v>10.7</c:v>
                </c:pt>
              </c:numCache>
            </c:numRef>
          </c:val>
          <c:extLst>
            <c:ext xmlns:c16="http://schemas.microsoft.com/office/drawing/2014/chart" uri="{C3380CC4-5D6E-409C-BE32-E72D297353CC}">
              <c16:uniqueId val="{00000000-D246-4AFE-A850-A191A80C57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28.85</c:v>
                </c:pt>
                <c:pt idx="1">
                  <c:v>36.92</c:v>
                </c:pt>
                <c:pt idx="2">
                  <c:v>32.92</c:v>
                </c:pt>
                <c:pt idx="3">
                  <c:v>39.19</c:v>
                </c:pt>
                <c:pt idx="4">
                  <c:v>39.22</c:v>
                </c:pt>
              </c:numCache>
            </c:numRef>
          </c:val>
          <c:extLst>
            <c:ext xmlns:c16="http://schemas.microsoft.com/office/drawing/2014/chart" uri="{C3380CC4-5D6E-409C-BE32-E72D297353CC}">
              <c16:uniqueId val="{00000001-D246-4AFE-A850-A191A80C57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c:v>
                </c:pt>
                <c:pt idx="1">
                  <c:v>9.92</c:v>
                </c:pt>
                <c:pt idx="2">
                  <c:v>-4.4400000000000004</c:v>
                </c:pt>
                <c:pt idx="3">
                  <c:v>5.44</c:v>
                </c:pt>
                <c:pt idx="4">
                  <c:v>1.79</c:v>
                </c:pt>
              </c:numCache>
            </c:numRef>
          </c:val>
          <c:smooth val="0"/>
          <c:extLst>
            <c:ext xmlns:c16="http://schemas.microsoft.com/office/drawing/2014/chart" uri="{C3380CC4-5D6E-409C-BE32-E72D297353CC}">
              <c16:uniqueId val="{00000002-D246-4AFE-A850-A191A80C57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1.55</c:v>
                </c:pt>
                <c:pt idx="2">
                  <c:v>#N/A</c:v>
                </c:pt>
                <c:pt idx="3">
                  <c:v>0.39</c:v>
                </c:pt>
                <c:pt idx="4">
                  <c:v>#N/A</c:v>
                </c:pt>
                <c:pt idx="5">
                  <c:v>0.7</c:v>
                </c:pt>
                <c:pt idx="6">
                  <c:v>#N/A</c:v>
                </c:pt>
                <c:pt idx="7">
                  <c:v>0.41</c:v>
                </c:pt>
                <c:pt idx="8">
                  <c:v>0</c:v>
                </c:pt>
                <c:pt idx="9">
                  <c:v>0</c:v>
                </c:pt>
              </c:numCache>
            </c:numRef>
          </c:val>
          <c:extLst>
            <c:ext xmlns:c16="http://schemas.microsoft.com/office/drawing/2014/chart" uri="{C3380CC4-5D6E-409C-BE32-E72D297353CC}">
              <c16:uniqueId val="{00000000-3233-420A-A4EB-5F7F1DBD89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33-420A-A4EB-5F7F1DBD89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33-420A-A4EB-5F7F1DBD8990}"/>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233-420A-A4EB-5F7F1DBD89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c:v>
                </c:pt>
                <c:pt idx="4">
                  <c:v>#N/A</c:v>
                </c:pt>
                <c:pt idx="5">
                  <c:v>0.12</c:v>
                </c:pt>
                <c:pt idx="6">
                  <c:v>#N/A</c:v>
                </c:pt>
                <c:pt idx="7">
                  <c:v>0.05</c:v>
                </c:pt>
                <c:pt idx="8">
                  <c:v>#N/A</c:v>
                </c:pt>
                <c:pt idx="9">
                  <c:v>0.01</c:v>
                </c:pt>
              </c:numCache>
            </c:numRef>
          </c:val>
          <c:extLst>
            <c:ext xmlns:c16="http://schemas.microsoft.com/office/drawing/2014/chart" uri="{C3380CC4-5D6E-409C-BE32-E72D297353CC}">
              <c16:uniqueId val="{00000004-3233-420A-A4EB-5F7F1DBD899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5-3233-420A-A4EB-5F7F1DBD899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0.36</c:v>
                </c:pt>
                <c:pt idx="4">
                  <c:v>#N/A</c:v>
                </c:pt>
                <c:pt idx="5">
                  <c:v>0.51</c:v>
                </c:pt>
                <c:pt idx="6">
                  <c:v>#N/A</c:v>
                </c:pt>
                <c:pt idx="7">
                  <c:v>0.61</c:v>
                </c:pt>
                <c:pt idx="8">
                  <c:v>#N/A</c:v>
                </c:pt>
                <c:pt idx="9">
                  <c:v>0.5</c:v>
                </c:pt>
              </c:numCache>
            </c:numRef>
          </c:val>
          <c:extLst>
            <c:ext xmlns:c16="http://schemas.microsoft.com/office/drawing/2014/chart" uri="{C3380CC4-5D6E-409C-BE32-E72D297353CC}">
              <c16:uniqueId val="{00000006-3233-420A-A4EB-5F7F1DBD899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1.99</c:v>
                </c:pt>
                <c:pt idx="4">
                  <c:v>#N/A</c:v>
                </c:pt>
                <c:pt idx="5">
                  <c:v>2.02</c:v>
                </c:pt>
                <c:pt idx="6">
                  <c:v>#N/A</c:v>
                </c:pt>
                <c:pt idx="7">
                  <c:v>2.1</c:v>
                </c:pt>
                <c:pt idx="8">
                  <c:v>#N/A</c:v>
                </c:pt>
                <c:pt idx="9">
                  <c:v>2.56</c:v>
                </c:pt>
              </c:numCache>
            </c:numRef>
          </c:val>
          <c:extLst>
            <c:ext xmlns:c16="http://schemas.microsoft.com/office/drawing/2014/chart" uri="{C3380CC4-5D6E-409C-BE32-E72D297353CC}">
              <c16:uniqueId val="{00000007-3233-420A-A4EB-5F7F1DBD899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2.81</c:v>
                </c:pt>
                <c:pt idx="2">
                  <c:v>#N/A</c:v>
                </c:pt>
                <c:pt idx="3">
                  <c:v>2.25</c:v>
                </c:pt>
                <c:pt idx="4">
                  <c:v>#N/A</c:v>
                </c:pt>
                <c:pt idx="5">
                  <c:v>2.85</c:v>
                </c:pt>
                <c:pt idx="6">
                  <c:v>#N/A</c:v>
                </c:pt>
                <c:pt idx="7">
                  <c:v>3.3</c:v>
                </c:pt>
                <c:pt idx="8">
                  <c:v>#N/A</c:v>
                </c:pt>
                <c:pt idx="9">
                  <c:v>4.2300000000000004</c:v>
                </c:pt>
              </c:numCache>
            </c:numRef>
          </c:val>
          <c:extLst>
            <c:ext xmlns:c16="http://schemas.microsoft.com/office/drawing/2014/chart" uri="{C3380CC4-5D6E-409C-BE32-E72D297353CC}">
              <c16:uniqueId val="{00000008-3233-420A-A4EB-5F7F1DBD89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11.19</c:v>
                </c:pt>
                <c:pt idx="2">
                  <c:v>#N/A</c:v>
                </c:pt>
                <c:pt idx="3">
                  <c:v>9.77</c:v>
                </c:pt>
                <c:pt idx="4">
                  <c:v>#N/A</c:v>
                </c:pt>
                <c:pt idx="5">
                  <c:v>10.82</c:v>
                </c:pt>
                <c:pt idx="6">
                  <c:v>#N/A</c:v>
                </c:pt>
                <c:pt idx="7">
                  <c:v>10.16</c:v>
                </c:pt>
                <c:pt idx="8">
                  <c:v>#N/A</c:v>
                </c:pt>
                <c:pt idx="9">
                  <c:v>10.69</c:v>
                </c:pt>
              </c:numCache>
            </c:numRef>
          </c:val>
          <c:extLst>
            <c:ext xmlns:c16="http://schemas.microsoft.com/office/drawing/2014/chart" uri="{C3380CC4-5D6E-409C-BE32-E72D297353CC}">
              <c16:uniqueId val="{00000009-3233-420A-A4EB-5F7F1DBD89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414</c:v>
                </c:pt>
                <c:pt idx="5">
                  <c:v>414</c:v>
                </c:pt>
                <c:pt idx="8">
                  <c:v>413</c:v>
                </c:pt>
                <c:pt idx="11">
                  <c:v>403</c:v>
                </c:pt>
                <c:pt idx="14">
                  <c:v>366</c:v>
                </c:pt>
              </c:numCache>
            </c:numRef>
          </c:val>
          <c:extLst>
            <c:ext xmlns:c16="http://schemas.microsoft.com/office/drawing/2014/chart" uri="{C3380CC4-5D6E-409C-BE32-E72D297353CC}">
              <c16:uniqueId val="{00000000-B1A7-4ACB-BC14-7BBAD27AD8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A7-4ACB-BC14-7BBAD27AD8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6</c:v>
                </c:pt>
                <c:pt idx="9">
                  <c:v>5</c:v>
                </c:pt>
                <c:pt idx="12">
                  <c:v>5</c:v>
                </c:pt>
              </c:numCache>
            </c:numRef>
          </c:val>
          <c:extLst>
            <c:ext xmlns:c16="http://schemas.microsoft.com/office/drawing/2014/chart" uri="{C3380CC4-5D6E-409C-BE32-E72D297353CC}">
              <c16:uniqueId val="{00000002-B1A7-4ACB-BC14-7BBAD27AD8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6</c:v>
                </c:pt>
                <c:pt idx="6">
                  <c:v>8</c:v>
                </c:pt>
                <c:pt idx="9">
                  <c:v>7</c:v>
                </c:pt>
                <c:pt idx="12">
                  <c:v>5</c:v>
                </c:pt>
              </c:numCache>
            </c:numRef>
          </c:val>
          <c:extLst>
            <c:ext xmlns:c16="http://schemas.microsoft.com/office/drawing/2014/chart" uri="{C3380CC4-5D6E-409C-BE32-E72D297353CC}">
              <c16:uniqueId val="{00000003-B1A7-4ACB-BC14-7BBAD27AD8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177</c:v>
                </c:pt>
                <c:pt idx="3">
                  <c:v>175</c:v>
                </c:pt>
                <c:pt idx="6">
                  <c:v>172</c:v>
                </c:pt>
                <c:pt idx="9">
                  <c:v>159</c:v>
                </c:pt>
                <c:pt idx="12">
                  <c:v>128</c:v>
                </c:pt>
              </c:numCache>
            </c:numRef>
          </c:val>
          <c:extLst>
            <c:ext xmlns:c16="http://schemas.microsoft.com/office/drawing/2014/chart" uri="{C3380CC4-5D6E-409C-BE32-E72D297353CC}">
              <c16:uniqueId val="{00000004-B1A7-4ACB-BC14-7BBAD27AD8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A7-4ACB-BC14-7BBAD27AD8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A7-4ACB-BC14-7BBAD27AD8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461</c:v>
                </c:pt>
                <c:pt idx="3">
                  <c:v>457</c:v>
                </c:pt>
                <c:pt idx="6">
                  <c:v>463</c:v>
                </c:pt>
                <c:pt idx="9">
                  <c:v>455</c:v>
                </c:pt>
                <c:pt idx="12">
                  <c:v>445</c:v>
                </c:pt>
              </c:numCache>
            </c:numRef>
          </c:val>
          <c:extLst>
            <c:ext xmlns:c16="http://schemas.microsoft.com/office/drawing/2014/chart" uri="{C3380CC4-5D6E-409C-BE32-E72D297353CC}">
              <c16:uniqueId val="{00000007-B1A7-4ACB-BC14-7BBAD27AD8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237</c:v>
                </c:pt>
                <c:pt idx="2">
                  <c:v>#N/A</c:v>
                </c:pt>
                <c:pt idx="3">
                  <c:v>#N/A</c:v>
                </c:pt>
                <c:pt idx="4">
                  <c:v>230</c:v>
                </c:pt>
                <c:pt idx="5">
                  <c:v>#N/A</c:v>
                </c:pt>
                <c:pt idx="6">
                  <c:v>#N/A</c:v>
                </c:pt>
                <c:pt idx="7">
                  <c:v>236</c:v>
                </c:pt>
                <c:pt idx="8">
                  <c:v>#N/A</c:v>
                </c:pt>
                <c:pt idx="9">
                  <c:v>#N/A</c:v>
                </c:pt>
                <c:pt idx="10">
                  <c:v>223</c:v>
                </c:pt>
                <c:pt idx="11">
                  <c:v>#N/A</c:v>
                </c:pt>
                <c:pt idx="12">
                  <c:v>#N/A</c:v>
                </c:pt>
                <c:pt idx="13">
                  <c:v>217</c:v>
                </c:pt>
                <c:pt idx="14">
                  <c:v>#N/A</c:v>
                </c:pt>
              </c:numCache>
            </c:numRef>
          </c:val>
          <c:smooth val="0"/>
          <c:extLst>
            <c:ext xmlns:c16="http://schemas.microsoft.com/office/drawing/2014/chart" uri="{C3380CC4-5D6E-409C-BE32-E72D297353CC}">
              <c16:uniqueId val="{00000008-B1A7-4ACB-BC14-7BBAD27AD8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3566</c:v>
                </c:pt>
                <c:pt idx="5">
                  <c:v>3198</c:v>
                </c:pt>
                <c:pt idx="8">
                  <c:v>3195</c:v>
                </c:pt>
                <c:pt idx="11">
                  <c:v>2842</c:v>
                </c:pt>
                <c:pt idx="14">
                  <c:v>3097</c:v>
                </c:pt>
              </c:numCache>
            </c:numRef>
          </c:val>
          <c:extLst>
            <c:ext xmlns:c16="http://schemas.microsoft.com/office/drawing/2014/chart" uri="{C3380CC4-5D6E-409C-BE32-E72D297353CC}">
              <c16:uniqueId val="{00000000-D827-460B-9F37-1EFD8AF0E4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c:v>
                </c:pt>
                <c:pt idx="5">
                  <c:v>38</c:v>
                </c:pt>
                <c:pt idx="8">
                  <c:v>36</c:v>
                </c:pt>
                <c:pt idx="11">
                  <c:v>29</c:v>
                </c:pt>
                <c:pt idx="14">
                  <c:v>32</c:v>
                </c:pt>
              </c:numCache>
            </c:numRef>
          </c:val>
          <c:extLst>
            <c:ext xmlns:c16="http://schemas.microsoft.com/office/drawing/2014/chart" uri="{C3380CC4-5D6E-409C-BE32-E72D297353CC}">
              <c16:uniqueId val="{00000001-D827-460B-9F37-1EFD8AF0E4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1519</c:v>
                </c:pt>
                <c:pt idx="5">
                  <c:v>2207</c:v>
                </c:pt>
                <c:pt idx="8">
                  <c:v>2668</c:v>
                </c:pt>
                <c:pt idx="11">
                  <c:v>2935</c:v>
                </c:pt>
                <c:pt idx="14">
                  <c:v>3045</c:v>
                </c:pt>
              </c:numCache>
            </c:numRef>
          </c:val>
          <c:extLst>
            <c:ext xmlns:c16="http://schemas.microsoft.com/office/drawing/2014/chart" uri="{C3380CC4-5D6E-409C-BE32-E72D297353CC}">
              <c16:uniqueId val="{00000002-D827-460B-9F37-1EFD8AF0E4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27-460B-9F37-1EFD8AF0E4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27-460B-9F37-1EFD8AF0E4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27-460B-9F37-1EFD8AF0E4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324</c:v>
                </c:pt>
                <c:pt idx="3">
                  <c:v>322</c:v>
                </c:pt>
                <c:pt idx="6">
                  <c:v>319</c:v>
                </c:pt>
                <c:pt idx="9">
                  <c:v>322</c:v>
                </c:pt>
                <c:pt idx="12">
                  <c:v>321</c:v>
                </c:pt>
              </c:numCache>
            </c:numRef>
          </c:val>
          <c:extLst>
            <c:ext xmlns:c16="http://schemas.microsoft.com/office/drawing/2014/chart" uri="{C3380CC4-5D6E-409C-BE32-E72D297353CC}">
              <c16:uniqueId val="{00000006-D827-460B-9F37-1EFD8AF0E4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6</c:v>
                </c:pt>
                <c:pt idx="6">
                  <c:v>0</c:v>
                </c:pt>
                <c:pt idx="9">
                  <c:v>0</c:v>
                </c:pt>
                <c:pt idx="12">
                  <c:v>8</c:v>
                </c:pt>
              </c:numCache>
            </c:numRef>
          </c:val>
          <c:extLst>
            <c:ext xmlns:c16="http://schemas.microsoft.com/office/drawing/2014/chart" uri="{C3380CC4-5D6E-409C-BE32-E72D297353CC}">
              <c16:uniqueId val="{00000007-D827-460B-9F37-1EFD8AF0E4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1536</c:v>
                </c:pt>
                <c:pt idx="3">
                  <c:v>1404</c:v>
                </c:pt>
                <c:pt idx="6">
                  <c:v>1321</c:v>
                </c:pt>
                <c:pt idx="9">
                  <c:v>1262</c:v>
                </c:pt>
                <c:pt idx="12">
                  <c:v>1105</c:v>
                </c:pt>
              </c:numCache>
            </c:numRef>
          </c:val>
          <c:extLst>
            <c:ext xmlns:c16="http://schemas.microsoft.com/office/drawing/2014/chart" uri="{C3380CC4-5D6E-409C-BE32-E72D297353CC}">
              <c16:uniqueId val="{00000008-D827-460B-9F37-1EFD8AF0E4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c:v>
                </c:pt>
                <c:pt idx="3">
                  <c:v>23</c:v>
                </c:pt>
                <c:pt idx="6">
                  <c:v>18</c:v>
                </c:pt>
                <c:pt idx="9">
                  <c:v>14</c:v>
                </c:pt>
                <c:pt idx="12">
                  <c:v>9</c:v>
                </c:pt>
              </c:numCache>
            </c:numRef>
          </c:val>
          <c:extLst>
            <c:ext xmlns:c16="http://schemas.microsoft.com/office/drawing/2014/chart" uri="{C3380CC4-5D6E-409C-BE32-E72D297353CC}">
              <c16:uniqueId val="{00000009-D827-460B-9F37-1EFD8AF0E4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4173</c:v>
                </c:pt>
                <c:pt idx="3">
                  <c:v>3913</c:v>
                </c:pt>
                <c:pt idx="6">
                  <c:v>3695</c:v>
                </c:pt>
                <c:pt idx="9">
                  <c:v>3585</c:v>
                </c:pt>
                <c:pt idx="12">
                  <c:v>3721</c:v>
                </c:pt>
              </c:numCache>
            </c:numRef>
          </c:val>
          <c:extLst>
            <c:ext xmlns:c16="http://schemas.microsoft.com/office/drawing/2014/chart" uri="{C3380CC4-5D6E-409C-BE32-E72D297353CC}">
              <c16:uniqueId val="{0000000A-D827-460B-9F37-1EFD8AF0E4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940</c:v>
                </c:pt>
                <c:pt idx="2">
                  <c:v>#N/A</c:v>
                </c:pt>
                <c:pt idx="3">
                  <c:v>#N/A</c:v>
                </c:pt>
                <c:pt idx="4">
                  <c:v>224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27-460B-9F37-1EFD8AF0E4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922</c:v>
                </c:pt>
                <c:pt idx="1">
                  <c:v>1093</c:v>
                </c:pt>
                <c:pt idx="2">
                  <c:v>1122</c:v>
                </c:pt>
              </c:numCache>
            </c:numRef>
          </c:val>
          <c:extLst>
            <c:ext xmlns:c16="http://schemas.microsoft.com/office/drawing/2014/chart" uri="{C3380CC4-5D6E-409C-BE32-E72D297353CC}">
              <c16:uniqueId val="{00000000-09C6-4ED8-AEDD-4567F2E9F6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409</c:v>
                </c:pt>
                <c:pt idx="1">
                  <c:v>409</c:v>
                </c:pt>
                <c:pt idx="2">
                  <c:v>409</c:v>
                </c:pt>
              </c:numCache>
            </c:numRef>
          </c:val>
          <c:extLst>
            <c:ext xmlns:c16="http://schemas.microsoft.com/office/drawing/2014/chart" uri="{C3380CC4-5D6E-409C-BE32-E72D297353CC}">
              <c16:uniqueId val="{00000001-09C6-4ED8-AEDD-4567F2E9F6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1012</c:v>
                </c:pt>
                <c:pt idx="1">
                  <c:v>1062</c:v>
                </c:pt>
                <c:pt idx="2">
                  <c:v>1126</c:v>
                </c:pt>
              </c:numCache>
            </c:numRef>
          </c:val>
          <c:extLst>
            <c:ext xmlns:c16="http://schemas.microsoft.com/office/drawing/2014/chart" uri="{C3380CC4-5D6E-409C-BE32-E72D297353CC}">
              <c16:uniqueId val="{00000002-09C6-4ED8-AEDD-4567F2E9F6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一般会計の元利償還金は、前年度比１０百万円の減少。実質公債費比率の分子は６百万円の減少となった。令和６年度は平成１５年度臨時財政対策債や平成２４年度災害復旧事業債の元金償還が終了したため減少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金利上昇局面であることに加えて、令和７年度以降、ホットハウスカムロ改築事業や地域振興施設（仮）整備事業など、大規模起債事業を予定していることから、令和１５年度をピークに元利償還金等は上昇見込み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償還増を見据え歳出改革と財源確保を進め、負担平準化により実質公債費比率の改善を図る。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Ｒ６は防災情報配信システム整備事業や豪雨災害に係る災害復旧事業の借入が増加したことにより、一般会計等に係る地方債の現在高は前年度比１３６百円の増加となった。一方、公営企業債等繰入見込額は農業集落排水施設整備に係る公営企業債が償還完了期となっていることから、減少傾向に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一方、充当可能基金が１１０百万円増、基準財政需要額算入見込額が２５５百万円増と、充当可能財源等が大きく増加したことから、将来負担比率の分子は１，０１０百万円の減少となった。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Ｒ６以降、防災情報配信システム整備事業や役場非常用電源設備整備事業、ホットハウスカムロ改築事業、地域振興施設（仮）整備事業など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の大規模事業を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予定していること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将来負担額の動向を注視しながら、事業の実施期を見極め、計画的な</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起債発行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以降の事業見直しにより経常経費の抑制や地方交付税の増額により積立財源を確保できている状況にある。令和６年度末残高は前年度比９２百万円増となる２，６５７百万円まで残高を回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社会保障費の増加や公共施設修繕費、システム関連経費の増大により、財源不足に対応する財政調整基金の取り崩しを毎年５０～３００百万円程度と見込んでいる。留保財源となる繰越金等を財源とした積み増しを実施しているものの、町立診療所の運営費補てんやグリーンバレー神室エリアの運営費が、歳入規模を大きく超過する歳出額となっており、一般財源確保のための基金取り崩しが恒常化する大きな要因となっている。それらの事業については、抜本的な運営転換を検討しながら、経常経費の抑制を図るとともに、事業効果や後年度の負担額を踏まえた計画的な基金運用を行うこととする。当面は、財政調整基金で、１，０００百万円、基金全体で２，０００百万円の残高確保及び維持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活性基金は、公共施設の更新や補修するための基金。学校施設整備基金は、町立小中学校の施設整備のための基金。かねやま応援基金はふるさと寄附を財源とし、後年度事業に活用する基金。森林環境譲与税基金は、森林環境譲与税を財源とし、森林整備やその促進に関する事業に活用する基金。かねやま清い心の町創造基金は、未来会議等のソフト事業を実施するための基金。すこやか基金は、健康づくり事業の財源とする基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活性基金は、役場第２庁舎整備事業等に５４百万円を繰入れ事業を実施した。今後の施設修繕に対応するために同額を積立てたため、基金残高を維持している。学校施設整備基金は、町立小中学校の施設修繕等に基金を繰入れて事業実施しており、残高は２７百万円の減少となっている。かねやま応援基金は、ふるさと寄附から当該年度の事務費を除いた残額として１５４百万円を積み増した。一方で、重点事業に基金を７４百万円充当したものの、寄附金の増額に伴い残高は７９百万円の増加となっている。森林環境譲与税基金については、当該年度譲与額と林道の路網整備や有害鳥獣対策などの事業実施額との差額を積立て又は繰入れすることとしており、令和６年度残高は前年度比５百万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活性基金は、概ね１０百万円以内程度の小規模な公共施設改修等に活用しながら、現在の残高水準を確保していく。学校施設整備基金は、町立小中学校の小規模工事等に活用しながら、校舎等の大規模修繕の財源として一定の残高を確保する。かねやま応援基金は、令和２年度から積立を再開し後年度の残高を確保。後年度の事業費とバランスを取りながら重点推進事業の財源として取り崩しを実施していく。森林環境譲与税基金は、森林整備等の適正な用途に、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前年度比２９百万円増の１，１２２百万円となっている。一般財源不足分として百万円を調整繰入したが、経常経費の抑制や地方交付税の増額等の影響により積立を確保し、残高を維持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甚大な災害発生が全国で多発しており、災害発生時に対応する財源として近隣町村の状況から最低１，０００百万円を留保が必須と考えており、引き続き経常経費の見直しを検討し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今後の公債費の高止まりに備えるため、前年度同額を確保した。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以降、防災情報配信システム整備事業や役場非常用電源設備整備事業、ホットハウスカムロ改築事業、地域振興施設（仮）整備事業などの大規模ハード事業を予定しており、令和１５年度をピークに公債費負担が増高する見込みとしている。今後１０年間程度の公債費の高止まりを見込み、公債費の財源確保に苦慮しないように留保財源の状況を見ながら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4,631
161.67
5,637,116
5,302,030
305,899
2,860,110
3,720,983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に加え、町の基幹産業である農業所得の低迷により税収は伸び悩んでおり、歳入総額の約５割を地方交付税に依存する自主財源の脆弱な財政体質から抜け出せず、昨年度と同様の値となっている。類似団体平均と比較しても、０．１６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人口の動向などからも飛躍的に財政力が上昇することは見込めないため、財政力に見合わない歳出過多の状況を改善するために、令和２年度より事業見直しを継続している。また、公金収納対策を強化することで地方税等の徴収率は向上しつつあり、自主財源の確保を図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類似団体と比較し、診療所運営費の繰出金やグリーンバレー神室一帯の施設運営費が比率を上昇させている要因である。令和６年度は、賃上げによる人件費やＤＸ推進によるシステム関連物件費の増加等の影響により、前年度比２．２ポイントの増となった。</a:t>
          </a:r>
        </a:p>
        <a:p>
          <a:pPr algn="l"/>
          <a:r>
            <a:rPr kumimoji="1" lang="ja-JP" altLang="en-US" sz="1300">
              <a:latin typeface="ＭＳ Ｐゴシック" panose="020B0600070205080204" pitchFamily="50" charset="-128"/>
              <a:ea typeface="ＭＳ Ｐゴシック" panose="020B0600070205080204" pitchFamily="50" charset="-128"/>
            </a:rPr>
            <a:t>経常経費が高止まりしている状況に変わりなく、類似団体と比較しても４．８ポイント高い数値となっている。今後も収益事業等を中心に見直しを進めることで、経常経費を抑制し、持続可能な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147531</xdr:rowOff>
    </xdr:from>
    <xdr:to>
      <xdr:col>23</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05981"/>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85196</xdr:rowOff>
    </xdr:from>
    <xdr:to>
      <xdr:col>19</xdr:col>
      <xdr:colOff>133350</xdr:colOff>
      <xdr:row>61</xdr:row>
      <xdr:rowOff>147531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43646"/>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44979</xdr:rowOff>
    </xdr:from>
    <xdr:to>
      <xdr:col>15</xdr:col>
      <xdr:colOff>82550</xdr:colOff>
      <xdr:row>61</xdr:row>
      <xdr:rowOff>85196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034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44979</xdr:rowOff>
    </xdr:from>
    <xdr:to>
      <xdr:col>11</xdr:col>
      <xdr:colOff>31750</xdr:colOff>
      <xdr:row>62</xdr:row>
      <xdr:rowOff>96731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03429"/>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113047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96731</xdr:rowOff>
    </xdr:from>
    <xdr:to>
      <xdr:col>19</xdr:col>
      <xdr:colOff>184150</xdr:colOff>
      <xdr:row>62</xdr:row>
      <xdr:rowOff>26881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34396</xdr:rowOff>
    </xdr:from>
    <xdr:to>
      <xdr:col>15</xdr:col>
      <xdr:colOff>133350</xdr:colOff>
      <xdr:row>61</xdr:row>
      <xdr:rowOff>135996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7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165629</xdr:rowOff>
    </xdr:from>
    <xdr:to>
      <xdr:col>11</xdr:col>
      <xdr:colOff>82550</xdr:colOff>
      <xdr:row>61</xdr:row>
      <xdr:rowOff>95779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80556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[427,409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は前年度比９９，４３９円と大幅に増加。人件費は、人勧による賃上げの影響により２３，９７８千円増、会計年度任用職員勤勉手当の導入により２０，４２３千円の増加となった。</a:t>
          </a:r>
        </a:p>
        <a:p>
          <a:r>
            <a:rPr kumimoji="1" lang="ja-JP" altLang="en-US" sz="1300">
              <a:latin typeface="ＭＳ Ｐゴシック" panose="020B0600070205080204" pitchFamily="50" charset="-128"/>
              <a:ea typeface="ＭＳ Ｐゴシック" panose="020B0600070205080204" pitchFamily="50" charset="-128"/>
            </a:rPr>
            <a:t>物件費は、ふるさと寄附の伸長により、システム等手数料が２１，２５４千円増、寄附業務委託料が１３，０５０千円増など関連経費が増加。また、神室スキー場指定管理料２５，０００千円が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人口減少傾向が続くため、公共施設の集約化や統合などを進め、人口規模にあった施設管理を行うことで、物件費を中心に抑制を図っていく。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5564</xdr:rowOff>
    </xdr:from>
    <xdr:to>
      <xdr:col>23</xdr:col>
      <xdr:colOff>133350</xdr:colOff>
      <xdr:row>82</xdr:row>
      <xdr:rowOff>85547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4464"/>
          <a:ext cx="838200" cy="7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152214</xdr:rowOff>
    </xdr:from>
    <xdr:to>
      <xdr:col>19</xdr:col>
      <xdr:colOff>133350</xdr:colOff>
      <xdr:row>82</xdr:row>
      <xdr:rowOff>5564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9664"/>
          <a:ext cx="889000" cy="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146489</xdr:rowOff>
    </xdr:from>
    <xdr:to>
      <xdr:col>15</xdr:col>
      <xdr:colOff>82550</xdr:colOff>
      <xdr:row>81</xdr:row>
      <xdr:rowOff>152214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3939"/>
          <a:ext cx="889000" cy="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109175</xdr:rowOff>
    </xdr:from>
    <xdr:to>
      <xdr:col>11</xdr:col>
      <xdr:colOff>31750</xdr:colOff>
      <xdr:row>81</xdr:row>
      <xdr:rowOff>146489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6625"/>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34747</xdr:rowOff>
    </xdr:from>
    <xdr:to>
      <xdr:col>23</xdr:col>
      <xdr:colOff>184150</xdr:colOff>
      <xdr:row>82</xdr:row>
      <xdr:rowOff>136347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126214</xdr:rowOff>
    </xdr:from>
    <xdr:to>
      <xdr:col>19</xdr:col>
      <xdr:colOff>184150</xdr:colOff>
      <xdr:row>82</xdr:row>
      <xdr:rowOff>56364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101414</xdr:rowOff>
    </xdr:from>
    <xdr:to>
      <xdr:col>15</xdr:col>
      <xdr:colOff>133350</xdr:colOff>
      <xdr:row>82</xdr:row>
      <xdr:rowOff>31564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95689</xdr:rowOff>
    </xdr:from>
    <xdr:to>
      <xdr:col>11</xdr:col>
      <xdr:colOff>82550</xdr:colOff>
      <xdr:row>82</xdr:row>
      <xdr:rowOff>25839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58375</xdr:rowOff>
    </xdr:from>
    <xdr:to>
      <xdr:col>7</xdr:col>
      <xdr:colOff>31750</xdr:colOff>
      <xdr:row>81</xdr:row>
      <xdr:rowOff>159975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170152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総数が少ないため、退職者の状況による影響など経験年数の多い世代の職員一人あたりに係る変動が大きくなっている。類似団体と比較し、２．２ポイント高くなっているが、国の人事院勧告に基づく給与改定を行っており、引き続き適正な給与水準への見直しなど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99922"/>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651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37395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早期退職、退職不補充により集中改革プランを上回る職員数の削減を行っており、類似団体と同水準の値となっている（類似団体平均比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０．６４人）。</a:t>
          </a:r>
        </a:p>
        <a:p>
          <a:r>
            <a:rPr kumimoji="1" lang="ja-JP" altLang="en-US" sz="1300">
              <a:latin typeface="ＭＳ Ｐゴシック" panose="020B0600070205080204" pitchFamily="50" charset="-128"/>
              <a:ea typeface="ＭＳ Ｐゴシック" panose="020B0600070205080204" pitchFamily="50" charset="-128"/>
            </a:rPr>
            <a:t>今後も事務事業の見直しや適正な定員管理により人件費の抑制を図っていく。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147860</xdr:rowOff>
    </xdr:from>
    <xdr:to>
      <xdr:col>81</xdr:col>
      <xdr:colOff>44450</xdr:colOff>
      <xdr:row>61</xdr:row>
      <xdr:rowOff>30099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34860"/>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137001</xdr:rowOff>
    </xdr:from>
    <xdr:to>
      <xdr:col>77</xdr:col>
      <xdr:colOff>44450</xdr:colOff>
      <xdr:row>60</xdr:row>
      <xdr:rowOff>147860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400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117697</xdr:rowOff>
    </xdr:from>
    <xdr:to>
      <xdr:col>72</xdr:col>
      <xdr:colOff>203200</xdr:colOff>
      <xdr:row>60</xdr:row>
      <xdr:rowOff>137001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469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92361</xdr:rowOff>
    </xdr:from>
    <xdr:to>
      <xdr:col>68</xdr:col>
      <xdr:colOff>152400</xdr:colOff>
      <xdr:row>60</xdr:row>
      <xdr:rowOff>117697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9361"/>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150749</xdr:rowOff>
    </xdr:from>
    <xdr:to>
      <xdr:col>81</xdr:col>
      <xdr:colOff>95250</xdr:colOff>
      <xdr:row>61</xdr:row>
      <xdr:rowOff>80899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122826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0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97060</xdr:rowOff>
    </xdr:from>
    <xdr:to>
      <xdr:col>77</xdr:col>
      <xdr:colOff>95250</xdr:colOff>
      <xdr:row>61</xdr:row>
      <xdr:rowOff>27210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11987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7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86201</xdr:rowOff>
    </xdr:from>
    <xdr:to>
      <xdr:col>73</xdr:col>
      <xdr:colOff>44450</xdr:colOff>
      <xdr:row>61</xdr:row>
      <xdr:rowOff>16351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66897</xdr:rowOff>
    </xdr:from>
    <xdr:to>
      <xdr:col>68</xdr:col>
      <xdr:colOff>203200</xdr:colOff>
      <xdr:row>60</xdr:row>
      <xdr:rowOff>168497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153274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41561</xdr:rowOff>
    </xdr:from>
    <xdr:to>
      <xdr:col>64</xdr:col>
      <xdr:colOff>152400</xdr:colOff>
      <xdr:row>60</xdr:row>
      <xdr:rowOff>143161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153338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の過疎地域指定による過疎対策事業債を活用した社会福祉法人への子ども園舎建設補助や貸工場の建設により起債事業が増加した結果、平成３０年度から令和２年度までは元利償還金が増加した。令和３年度以降、大型ハード整備事業が落ち着き、過疎対策事業債の発行も平準化されたため、当該比率は０．２ポイントの減少となった。</a:t>
          </a:r>
        </a:p>
        <a:p>
          <a:r>
            <a:rPr kumimoji="1" lang="ja-JP" altLang="en-US" sz="1300">
              <a:latin typeface="ＭＳ Ｐゴシック" panose="020B0600070205080204" pitchFamily="50" charset="-128"/>
              <a:ea typeface="ＭＳ Ｐゴシック" panose="020B0600070205080204" pitchFamily="50" charset="-128"/>
            </a:rPr>
            <a:t>今後も、年度間の事業実施のバランスを調整しながら、後年度負担平準化に努める。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167894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876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15748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9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35052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166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39878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の実現のため、近年は地方債の新規発行を抑制してきたことから、地方債残高が減少しており、前年度に続き「比率なし」となった。基金残高を高い水準で確保していることにより充当可能財源が増加したことも比率を下げた要因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類似団体平均であるが、引き続き高水準を維持できるよう、効率的な事務事業の実施や事業見直しにより、事業の全体最適化を図りながら、基金積立額の確保等を含めた財政健全化に努める。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91017</xdr:rowOff>
    </xdr:from>
    <xdr:to>
      <xdr:col>68</xdr:col>
      <xdr:colOff>152400</xdr:colOff>
      <xdr:row>17</xdr:row>
      <xdr:rowOff>15028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491317"/>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4,631
161.67
5,637,116
5,302,030
305,899
2,860,110
3,720,983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令和６年度の国の人事院勧告に基づく賃上げの影響により、２３，９７８千円の増加となった。前年度と比較して１．７ポイント増、類似団体と比較して３．０ポイント上回っており、乖離が広がっている。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ふるさと寄附の伸長により、システム等手数料が２１，２５４千円増、寄附業務委託料が１３，０５０千円増など関連経費が増加。また、神室スキー場指定管理料２５，０００千円が皆増となった。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類似団体と比較して１．０ポイント増加となり、平均値比で逆転した。物価・燃料費等の高止まりにより、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３以降増加が続いているが、統合や集約を含めた公共施設管理の見直し等により、物件費削減に取り組んでいく。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58420</xdr:rowOff>
    </xdr:from>
    <xdr:to>
      <xdr:col>82</xdr:col>
      <xdr:colOff>107950</xdr:colOff>
      <xdr:row>15</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3017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273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75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14</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5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71137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xdr:rowOff>
    </xdr:from>
    <xdr:to>
      <xdr:col>78</xdr:col>
      <xdr:colOff>120650</xdr:colOff>
      <xdr:row>15</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119397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4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59055</xdr:rowOff>
    </xdr:from>
    <xdr:to>
      <xdr:col>65</xdr:col>
      <xdr:colOff>53975</xdr:colOff>
      <xdr:row>14</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170832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制度が拡充されたため、７，２２０千円の増加。障害者総合給付費及び子ども教育保育給付費の公定価格が上昇していることなどから、扶助費全体で２９，８１５１千円の増加、前年度比１．０ポイント増となった。少子化により児童福祉費が減少傾向にある一方で、高齢化の進行等に伴い増加が続くと見込まれるため、医療費抑制策としての健康増進事業や介護予防事業を充実させ、扶助費の適正化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3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保会計直診勘定はコロナワクチン接種委託料の皆減等により繰出金が増加。また、公共下水道事業及び農業集落排水事業が公営企業法適用化により統合され、繰出金が１２１，１５９千円の皆減となったことが影響大。全体として３．０ポイント減少したものの、類似団体内平均値と比較し１．１ポイント高く、当町の経常収支比率については、特別会計繰出金の影響が大きいものとなってい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59</xdr:row>
      <xdr:rowOff>85090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89662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57167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85090</xdr:rowOff>
    </xdr:from>
    <xdr:to>
      <xdr:col>82</xdr:col>
      <xdr:colOff>196850</xdr:colOff>
      <xdr:row>59</xdr:row>
      <xdr:rowOff>85090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0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13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66057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32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5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61</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2632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の公営企業法適用に伴い、公共下水道事業及び農業集落排水事業への繰出金が補助費等に振替えとなり、９８，０００千円の増加。補助費等の全体として３５，７６１千円、１．７ポイント増加となった。類似団体と比較し０．３ポイント上回ったことからも、経常的に実施している町単独補助金等の見直しを含めた、事業の適正化と事業費の抑制を進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637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9669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の過疎地域指定以降に借入が増加した過疎対策事業債の償還が、令和２年度をピークに減少に転じた。現在は類似団体平均値（類似団体比較▲０．３ポイント）だが、今後も償還のバランスを見極め、起債事業を実施していく必要がある。また、金利上昇局面にあり、金利動向に注意が必要。</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848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115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924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地方交付税の増加により２．３ポイントの減少要因となったが、町税は定額減税の影響もあり２３，１６７千円の減少と０．８ポイントの上昇要因となっている。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は、税収などの自主財源が脆弱であり、普通交付税等の依存財源の動向により比率が左右されやすい財政構造である。引き続き、経常収支比率に大きく影響する国保会計直診勘定や公営企業会計の経営健全化に注力し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62992</xdr:rowOff>
    </xdr:from>
    <xdr:to>
      <xdr:col>82</xdr:col>
      <xdr:colOff>107950</xdr:colOff>
      <xdr:row>75</xdr:row>
      <xdr:rowOff>131572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2174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161290</xdr:rowOff>
    </xdr:from>
    <xdr:to>
      <xdr:col>78</xdr:col>
      <xdr:colOff>69850</xdr:colOff>
      <xdr:row>75</xdr:row>
      <xdr:rowOff>62992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84859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74</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188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76</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188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80772</xdr:rowOff>
    </xdr:from>
    <xdr:to>
      <xdr:col>82</xdr:col>
      <xdr:colOff>158750</xdr:colOff>
      <xdr:row>76</xdr:row>
      <xdr:rowOff>10922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52849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xdr:rowOff>
    </xdr:from>
    <xdr:to>
      <xdr:col>78</xdr:col>
      <xdr:colOff>120650</xdr:colOff>
      <xdr:row>75</xdr:row>
      <xdr:rowOff>113792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98569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5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110490</xdr:rowOff>
    </xdr:from>
    <xdr:to>
      <xdr:col>74</xdr:col>
      <xdr:colOff>31750</xdr:colOff>
      <xdr:row>75</xdr:row>
      <xdr:rowOff>40640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167149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39133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95408</xdr:rowOff>
    </xdr:from>
    <xdr:to>
      <xdr:col>29</xdr:col>
      <xdr:colOff>127000</xdr:colOff>
      <xdr:row>16</xdr:row>
      <xdr:rowOff>127396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14783"/>
          <a:ext cx="647700" cy="203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127396</xdr:rowOff>
    </xdr:from>
    <xdr:to>
      <xdr:col>26</xdr:col>
      <xdr:colOff>50800</xdr:colOff>
      <xdr:row>17</xdr:row>
      <xdr:rowOff>27292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8221"/>
          <a:ext cx="698500" cy="7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27292</xdr:rowOff>
    </xdr:from>
    <xdr:to>
      <xdr:col>22</xdr:col>
      <xdr:colOff>114300</xdr:colOff>
      <xdr:row>17</xdr:row>
      <xdr:rowOff>30615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9567"/>
          <a:ext cx="698500" cy="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30615</xdr:rowOff>
    </xdr:from>
    <xdr:to>
      <xdr:col>18</xdr:col>
      <xdr:colOff>177800</xdr:colOff>
      <xdr:row>18</xdr:row>
      <xdr:rowOff>54061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2890"/>
          <a:ext cx="698500" cy="19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44608</xdr:rowOff>
    </xdr:from>
    <xdr:to>
      <xdr:col>29</xdr:col>
      <xdr:colOff>177800</xdr:colOff>
      <xdr:row>15</xdr:row>
      <xdr:rowOff>146208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6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61135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0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76596</xdr:rowOff>
    </xdr:from>
    <xdr:to>
      <xdr:col>26</xdr:col>
      <xdr:colOff>101600</xdr:colOff>
      <xdr:row>17</xdr:row>
      <xdr:rowOff>6746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147942</xdr:rowOff>
    </xdr:from>
    <xdr:to>
      <xdr:col>22</xdr:col>
      <xdr:colOff>165100</xdr:colOff>
      <xdr:row>17</xdr:row>
      <xdr:rowOff>78092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151265</xdr:rowOff>
    </xdr:from>
    <xdr:to>
      <xdr:col>19</xdr:col>
      <xdr:colOff>38100</xdr:colOff>
      <xdr:row>17</xdr:row>
      <xdr:rowOff>81415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2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91592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3261</xdr:rowOff>
    </xdr:from>
    <xdr:to>
      <xdr:col>15</xdr:col>
      <xdr:colOff>101600</xdr:colOff>
      <xdr:row>18</xdr:row>
      <xdr:rowOff>104861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6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115038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212611</xdr:rowOff>
    </xdr:from>
    <xdr:to>
      <xdr:col>29</xdr:col>
      <xdr:colOff>127000</xdr:colOff>
      <xdr:row>35</xdr:row>
      <xdr:rowOff>213929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2961"/>
          <a:ext cx="647700" cy="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205432</xdr:rowOff>
    </xdr:from>
    <xdr:to>
      <xdr:col>26</xdr:col>
      <xdr:colOff>50800</xdr:colOff>
      <xdr:row>35</xdr:row>
      <xdr:rowOff>213929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15782"/>
          <a:ext cx="6985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205432</xdr:rowOff>
    </xdr:from>
    <xdr:to>
      <xdr:col>22</xdr:col>
      <xdr:colOff>114300</xdr:colOff>
      <xdr:row>35</xdr:row>
      <xdr:rowOff>220581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5782"/>
          <a:ext cx="698500" cy="1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220581</xdr:rowOff>
    </xdr:from>
    <xdr:to>
      <xdr:col>18</xdr:col>
      <xdr:colOff>177800</xdr:colOff>
      <xdr:row>35</xdr:row>
      <xdr:rowOff>221838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30931"/>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161811</xdr:rowOff>
    </xdr:from>
    <xdr:to>
      <xdr:col>29</xdr:col>
      <xdr:colOff>177800</xdr:colOff>
      <xdr:row>35</xdr:row>
      <xdr:rowOff>263411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163129</xdr:rowOff>
    </xdr:from>
    <xdr:to>
      <xdr:col>26</xdr:col>
      <xdr:colOff>101600</xdr:colOff>
      <xdr:row>35</xdr:row>
      <xdr:rowOff>264729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154632</xdr:rowOff>
    </xdr:from>
    <xdr:to>
      <xdr:col>22</xdr:col>
      <xdr:colOff>165100</xdr:colOff>
      <xdr:row>35</xdr:row>
      <xdr:rowOff>256232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266409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3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169781</xdr:rowOff>
    </xdr:from>
    <xdr:to>
      <xdr:col>19</xdr:col>
      <xdr:colOff>38100</xdr:colOff>
      <xdr:row>35</xdr:row>
      <xdr:rowOff>271381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281558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4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171038</xdr:rowOff>
    </xdr:from>
    <xdr:to>
      <xdr:col>15</xdr:col>
      <xdr:colOff>101600</xdr:colOff>
      <xdr:row>35</xdr:row>
      <xdr:rowOff>272638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1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282815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4,631
161.67
5,637,116
5,302,030
305,899
2,860,110
3,720,983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26451</xdr:rowOff>
    </xdr:from>
    <xdr:to>
      <xdr:col>24</xdr:col>
      <xdr:colOff>63500</xdr:colOff>
      <xdr:row>36</xdr:row>
      <xdr:rowOff>42385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7201"/>
          <a:ext cx="838200" cy="1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42385</xdr:rowOff>
    </xdr:from>
    <xdr:to>
      <xdr:col>19</xdr:col>
      <xdr:colOff>177800</xdr:colOff>
      <xdr:row>36</xdr:row>
      <xdr:rowOff>123744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4585"/>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118097</xdr:rowOff>
    </xdr:from>
    <xdr:to>
      <xdr:col>15</xdr:col>
      <xdr:colOff>50800</xdr:colOff>
      <xdr:row>36</xdr:row>
      <xdr:rowOff>123744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0297"/>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118097</xdr:rowOff>
    </xdr:from>
    <xdr:to>
      <xdr:col>10</xdr:col>
      <xdr:colOff>114300</xdr:colOff>
      <xdr:row>37</xdr:row>
      <xdr:rowOff>110302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0297"/>
          <a:ext cx="889000" cy="16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147101</xdr:rowOff>
    </xdr:from>
    <xdr:to>
      <xdr:col>24</xdr:col>
      <xdr:colOff>114300</xdr:colOff>
      <xdr:row>35</xdr:row>
      <xdr:rowOff>77251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169978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163035</xdr:rowOff>
    </xdr:from>
    <xdr:to>
      <xdr:col>20</xdr:col>
      <xdr:colOff>38100</xdr:colOff>
      <xdr:row>36</xdr:row>
      <xdr:rowOff>93185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109712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3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72944</xdr:rowOff>
    </xdr:from>
    <xdr:to>
      <xdr:col>15</xdr:col>
      <xdr:colOff>101600</xdr:colOff>
      <xdr:row>37</xdr:row>
      <xdr:rowOff>3094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19621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67297</xdr:rowOff>
    </xdr:from>
    <xdr:to>
      <xdr:col>10</xdr:col>
      <xdr:colOff>165100</xdr:colOff>
      <xdr:row>36</xdr:row>
      <xdr:rowOff>168897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13974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1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59502</xdr:rowOff>
    </xdr:from>
    <xdr:to>
      <xdr:col>6</xdr:col>
      <xdr:colOff>38100</xdr:colOff>
      <xdr:row>37</xdr:row>
      <xdr:rowOff>161102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6179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61940</xdr:rowOff>
    </xdr:from>
    <xdr:to>
      <xdr:col>24</xdr:col>
      <xdr:colOff>63500</xdr:colOff>
      <xdr:row>58</xdr:row>
      <xdr:rowOff>110461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6040"/>
          <a:ext cx="838200" cy="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110461</xdr:rowOff>
    </xdr:from>
    <xdr:to>
      <xdr:col>19</xdr:col>
      <xdr:colOff>177800</xdr:colOff>
      <xdr:row>58</xdr:row>
      <xdr:rowOff>121413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561"/>
          <a:ext cx="889000" cy="1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121413</xdr:rowOff>
    </xdr:from>
    <xdr:to>
      <xdr:col>15</xdr:col>
      <xdr:colOff>50800</xdr:colOff>
      <xdr:row>58</xdr:row>
      <xdr:rowOff>125142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513"/>
          <a:ext cx="889000" cy="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125142</xdr:rowOff>
    </xdr:from>
    <xdr:to>
      <xdr:col>10</xdr:col>
      <xdr:colOff>114300</xdr:colOff>
      <xdr:row>58</xdr:row>
      <xdr:rowOff>144123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9242"/>
          <a:ext cx="8890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11140</xdr:rowOff>
    </xdr:from>
    <xdr:to>
      <xdr:col>24</xdr:col>
      <xdr:colOff>114300</xdr:colOff>
      <xdr:row>58</xdr:row>
      <xdr:rowOff>112740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141967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59661</xdr:rowOff>
    </xdr:from>
    <xdr:to>
      <xdr:col>20</xdr:col>
      <xdr:colOff>38100</xdr:colOff>
      <xdr:row>58</xdr:row>
      <xdr:rowOff>161261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152388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70613</xdr:rowOff>
    </xdr:from>
    <xdr:to>
      <xdr:col>15</xdr:col>
      <xdr:colOff>101600</xdr:colOff>
      <xdr:row>59</xdr:row>
      <xdr:rowOff>763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163340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74342</xdr:rowOff>
    </xdr:from>
    <xdr:to>
      <xdr:col>10</xdr:col>
      <xdr:colOff>165100</xdr:colOff>
      <xdr:row>59</xdr:row>
      <xdr:rowOff>4492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167069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93323</xdr:rowOff>
    </xdr:from>
    <xdr:to>
      <xdr:col>6</xdr:col>
      <xdr:colOff>38100</xdr:colOff>
      <xdr:row>59</xdr:row>
      <xdr:rowOff>23473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14600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51676</xdr:rowOff>
    </xdr:from>
    <xdr:to>
      <xdr:col>24</xdr:col>
      <xdr:colOff>63500</xdr:colOff>
      <xdr:row>77</xdr:row>
      <xdr:rowOff>19532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81876"/>
          <a:ext cx="838200" cy="1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19532</xdr:rowOff>
    </xdr:from>
    <xdr:to>
      <xdr:col>19</xdr:col>
      <xdr:colOff>177800</xdr:colOff>
      <xdr:row>77</xdr:row>
      <xdr:rowOff>94031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21182"/>
          <a:ext cx="889000" cy="7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94031</xdr:rowOff>
    </xdr:from>
    <xdr:to>
      <xdr:col>15</xdr:col>
      <xdr:colOff>50800</xdr:colOff>
      <xdr:row>77</xdr:row>
      <xdr:rowOff>120447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95681"/>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120447</xdr:rowOff>
    </xdr:from>
    <xdr:to>
      <xdr:col>10</xdr:col>
      <xdr:colOff>114300</xdr:colOff>
      <xdr:row>77</xdr:row>
      <xdr:rowOff>138455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2097"/>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876</xdr:rowOff>
    </xdr:from>
    <xdr:to>
      <xdr:col>24</xdr:col>
      <xdr:colOff>114300</xdr:colOff>
      <xdr:row>76</xdr:row>
      <xdr:rowOff>102476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23753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140182</xdr:rowOff>
    </xdr:from>
    <xdr:to>
      <xdr:col>20</xdr:col>
      <xdr:colOff>38100</xdr:colOff>
      <xdr:row>77</xdr:row>
      <xdr:rowOff>70332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86860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43231</xdr:rowOff>
    </xdr:from>
    <xdr:to>
      <xdr:col>15</xdr:col>
      <xdr:colOff>101600</xdr:colOff>
      <xdr:row>77</xdr:row>
      <xdr:rowOff>144831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161358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69647</xdr:rowOff>
    </xdr:from>
    <xdr:to>
      <xdr:col>10</xdr:col>
      <xdr:colOff>165100</xdr:colOff>
      <xdr:row>77</xdr:row>
      <xdr:rowOff>171247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16324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87655</xdr:rowOff>
    </xdr:from>
    <xdr:to>
      <xdr:col>6</xdr:col>
      <xdr:colOff>38100</xdr:colOff>
      <xdr:row>78</xdr:row>
      <xdr:rowOff>17805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34332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13208</xdr:rowOff>
    </xdr:from>
    <xdr:to>
      <xdr:col>24</xdr:col>
      <xdr:colOff>63500</xdr:colOff>
      <xdr:row>96</xdr:row>
      <xdr:rowOff>12816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00958"/>
          <a:ext cx="838200" cy="1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12816</xdr:rowOff>
    </xdr:from>
    <xdr:to>
      <xdr:col>19</xdr:col>
      <xdr:colOff>177800</xdr:colOff>
      <xdr:row>96</xdr:row>
      <xdr:rowOff>135857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2016"/>
          <a:ext cx="889000" cy="1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118864</xdr:rowOff>
    </xdr:from>
    <xdr:to>
      <xdr:col>15</xdr:col>
      <xdr:colOff>50800</xdr:colOff>
      <xdr:row>96</xdr:row>
      <xdr:rowOff>135857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06614"/>
          <a:ext cx="889000" cy="18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118864</xdr:rowOff>
    </xdr:from>
    <xdr:to>
      <xdr:col>10</xdr:col>
      <xdr:colOff>114300</xdr:colOff>
      <xdr:row>96</xdr:row>
      <xdr:rowOff>146645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06614"/>
          <a:ext cx="889000" cy="1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133858</xdr:rowOff>
    </xdr:from>
    <xdr:to>
      <xdr:col>24</xdr:col>
      <xdr:colOff>114300</xdr:colOff>
      <xdr:row>95</xdr:row>
      <xdr:rowOff>64008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156735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133466</xdr:rowOff>
    </xdr:from>
    <xdr:to>
      <xdr:col>20</xdr:col>
      <xdr:colOff>38100</xdr:colOff>
      <xdr:row>96</xdr:row>
      <xdr:rowOff>63616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80143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9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85057</xdr:rowOff>
    </xdr:from>
    <xdr:to>
      <xdr:col>15</xdr:col>
      <xdr:colOff>101600</xdr:colOff>
      <xdr:row>97</xdr:row>
      <xdr:rowOff>15207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31734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68064</xdr:rowOff>
    </xdr:from>
    <xdr:to>
      <xdr:col>10</xdr:col>
      <xdr:colOff>165100</xdr:colOff>
      <xdr:row>95</xdr:row>
      <xdr:rowOff>169664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95845</xdr:rowOff>
    </xdr:from>
    <xdr:to>
      <xdr:col>6</xdr:col>
      <xdr:colOff>38100</xdr:colOff>
      <xdr:row>97</xdr:row>
      <xdr:rowOff>25995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42522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3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41992</xdr:rowOff>
    </xdr:from>
    <xdr:to>
      <xdr:col>55</xdr:col>
      <xdr:colOff>0</xdr:colOff>
      <xdr:row>35</xdr:row>
      <xdr:rowOff>92384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42742"/>
          <a:ext cx="838200" cy="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92384</xdr:rowOff>
    </xdr:from>
    <xdr:to>
      <xdr:col>50</xdr:col>
      <xdr:colOff>114300</xdr:colOff>
      <xdr:row>35</xdr:row>
      <xdr:rowOff>96784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93134"/>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96784</xdr:rowOff>
    </xdr:from>
    <xdr:to>
      <xdr:col>45</xdr:col>
      <xdr:colOff>177800</xdr:colOff>
      <xdr:row>36</xdr:row>
      <xdr:rowOff>22272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97534"/>
          <a:ext cx="889000" cy="9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151800</xdr:rowOff>
    </xdr:from>
    <xdr:to>
      <xdr:col>41</xdr:col>
      <xdr:colOff>50800</xdr:colOff>
      <xdr:row>36</xdr:row>
      <xdr:rowOff>22272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09650"/>
          <a:ext cx="889000" cy="38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162642</xdr:rowOff>
    </xdr:from>
    <xdr:to>
      <xdr:col>55</xdr:col>
      <xdr:colOff>50800</xdr:colOff>
      <xdr:row>35</xdr:row>
      <xdr:rowOff>92792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14069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41584</xdr:rowOff>
    </xdr:from>
    <xdr:to>
      <xdr:col>50</xdr:col>
      <xdr:colOff>165100</xdr:colOff>
      <xdr:row>35</xdr:row>
      <xdr:rowOff>143184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159711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1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45984</xdr:rowOff>
    </xdr:from>
    <xdr:to>
      <xdr:col>46</xdr:col>
      <xdr:colOff>38100</xdr:colOff>
      <xdr:row>35</xdr:row>
      <xdr:rowOff>147584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164111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2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142922</xdr:rowOff>
    </xdr:from>
    <xdr:to>
      <xdr:col>41</xdr:col>
      <xdr:colOff>101600</xdr:colOff>
      <xdr:row>36</xdr:row>
      <xdr:rowOff>73072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4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89599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101000</xdr:rowOff>
    </xdr:from>
    <xdr:to>
      <xdr:col>36</xdr:col>
      <xdr:colOff>165100</xdr:colOff>
      <xdr:row>34</xdr:row>
      <xdr:rowOff>31150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47677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3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157183</xdr:rowOff>
    </xdr:from>
    <xdr:to>
      <xdr:col>55</xdr:col>
      <xdr:colOff>0</xdr:colOff>
      <xdr:row>58</xdr:row>
      <xdr:rowOff>166781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01283"/>
          <a:ext cx="8382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166781</xdr:rowOff>
    </xdr:from>
    <xdr:to>
      <xdr:col>50</xdr:col>
      <xdr:colOff>114300</xdr:colOff>
      <xdr:row>59</xdr:row>
      <xdr:rowOff>10542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10881"/>
          <a:ext cx="889000" cy="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10542</xdr:rowOff>
    </xdr:from>
    <xdr:to>
      <xdr:col>45</xdr:col>
      <xdr:colOff>177800</xdr:colOff>
      <xdr:row>59</xdr:row>
      <xdr:rowOff>37655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26092"/>
          <a:ext cx="8890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12248</xdr:rowOff>
    </xdr:from>
    <xdr:to>
      <xdr:col>41</xdr:col>
      <xdr:colOff>50800</xdr:colOff>
      <xdr:row>59</xdr:row>
      <xdr:rowOff>37655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27798"/>
          <a:ext cx="8890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106383</xdr:rowOff>
    </xdr:from>
    <xdr:to>
      <xdr:col>55</xdr:col>
      <xdr:colOff>50800</xdr:colOff>
      <xdr:row>59</xdr:row>
      <xdr:rowOff>36533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115981</xdr:rowOff>
    </xdr:from>
    <xdr:to>
      <xdr:col>50</xdr:col>
      <xdr:colOff>165100</xdr:colOff>
      <xdr:row>59</xdr:row>
      <xdr:rowOff>46131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6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37258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131192</xdr:rowOff>
    </xdr:from>
    <xdr:to>
      <xdr:col>46</xdr:col>
      <xdr:colOff>38100</xdr:colOff>
      <xdr:row>59</xdr:row>
      <xdr:rowOff>61342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52469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158305</xdr:rowOff>
    </xdr:from>
    <xdr:to>
      <xdr:col>41</xdr:col>
      <xdr:colOff>101600</xdr:colOff>
      <xdr:row>59</xdr:row>
      <xdr:rowOff>88455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79582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132898</xdr:rowOff>
    </xdr:from>
    <xdr:to>
      <xdr:col>36</xdr:col>
      <xdr:colOff>165100</xdr:colOff>
      <xdr:row>59</xdr:row>
      <xdr:rowOff>63048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54175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6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53764</xdr:rowOff>
    </xdr:from>
    <xdr:to>
      <xdr:col>55</xdr:col>
      <xdr:colOff>0</xdr:colOff>
      <xdr:row>78</xdr:row>
      <xdr:rowOff>127575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26864"/>
          <a:ext cx="838200" cy="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109691</xdr:rowOff>
    </xdr:from>
    <xdr:to>
      <xdr:col>50</xdr:col>
      <xdr:colOff>114300</xdr:colOff>
      <xdr:row>78</xdr:row>
      <xdr:rowOff>127575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82791"/>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109691</xdr:rowOff>
    </xdr:from>
    <xdr:to>
      <xdr:col>45</xdr:col>
      <xdr:colOff>177800</xdr:colOff>
      <xdr:row>78</xdr:row>
      <xdr:rowOff>125789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82791"/>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109156</xdr:rowOff>
    </xdr:from>
    <xdr:to>
      <xdr:col>41</xdr:col>
      <xdr:colOff>50800</xdr:colOff>
      <xdr:row>78</xdr:row>
      <xdr:rowOff>125789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2256"/>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2964</xdr:rowOff>
    </xdr:from>
    <xdr:to>
      <xdr:col>55</xdr:col>
      <xdr:colOff>50800</xdr:colOff>
      <xdr:row>78</xdr:row>
      <xdr:rowOff>104564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7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133791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76775</xdr:rowOff>
    </xdr:from>
    <xdr:to>
      <xdr:col>50</xdr:col>
      <xdr:colOff>165100</xdr:colOff>
      <xdr:row>79</xdr:row>
      <xdr:rowOff>6925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169502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58891</xdr:rowOff>
    </xdr:from>
    <xdr:to>
      <xdr:col>46</xdr:col>
      <xdr:colOff>38100</xdr:colOff>
      <xdr:row>78</xdr:row>
      <xdr:rowOff>160491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151618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74989</xdr:rowOff>
    </xdr:from>
    <xdr:to>
      <xdr:col>41</xdr:col>
      <xdr:colOff>101600</xdr:colOff>
      <xdr:row>79</xdr:row>
      <xdr:rowOff>5139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167716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58356</xdr:rowOff>
    </xdr:from>
    <xdr:to>
      <xdr:col>36</xdr:col>
      <xdr:colOff>165100</xdr:colOff>
      <xdr:row>78</xdr:row>
      <xdr:rowOff>159956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151083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67061</xdr:rowOff>
    </xdr:from>
    <xdr:to>
      <xdr:col>55</xdr:col>
      <xdr:colOff>0</xdr:colOff>
      <xdr:row>98</xdr:row>
      <xdr:rowOff>112655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69161"/>
          <a:ext cx="838200" cy="4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67061</xdr:rowOff>
    </xdr:from>
    <xdr:to>
      <xdr:col>50</xdr:col>
      <xdr:colOff>114300</xdr:colOff>
      <xdr:row>98</xdr:row>
      <xdr:rowOff>107381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69161"/>
          <a:ext cx="889000" cy="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107381</xdr:rowOff>
    </xdr:from>
    <xdr:to>
      <xdr:col>45</xdr:col>
      <xdr:colOff>177800</xdr:colOff>
      <xdr:row>98</xdr:row>
      <xdr:rowOff>157626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09481"/>
          <a:ext cx="889000" cy="5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146069</xdr:rowOff>
    </xdr:from>
    <xdr:to>
      <xdr:col>41</xdr:col>
      <xdr:colOff>50800</xdr:colOff>
      <xdr:row>98</xdr:row>
      <xdr:rowOff>157626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48169"/>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61855</xdr:rowOff>
    </xdr:from>
    <xdr:to>
      <xdr:col>55</xdr:col>
      <xdr:colOff>50800</xdr:colOff>
      <xdr:row>98</xdr:row>
      <xdr:rowOff>163455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16261</xdr:rowOff>
    </xdr:from>
    <xdr:to>
      <xdr:col>50</xdr:col>
      <xdr:colOff>165100</xdr:colOff>
      <xdr:row>98</xdr:row>
      <xdr:rowOff>117861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108988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1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56581</xdr:rowOff>
    </xdr:from>
    <xdr:to>
      <xdr:col>46</xdr:col>
      <xdr:colOff>38100</xdr:colOff>
      <xdr:row>98</xdr:row>
      <xdr:rowOff>158181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149308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106826</xdr:rowOff>
    </xdr:from>
    <xdr:to>
      <xdr:col>41</xdr:col>
      <xdr:colOff>101600</xdr:colOff>
      <xdr:row>99</xdr:row>
      <xdr:rowOff>36976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28103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95269</xdr:rowOff>
    </xdr:from>
    <xdr:to>
      <xdr:col>36</xdr:col>
      <xdr:colOff>165100</xdr:colOff>
      <xdr:row>99</xdr:row>
      <xdr:rowOff>25419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16546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9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85613</xdr:rowOff>
    </xdr:from>
    <xdr:to>
      <xdr:col>85</xdr:col>
      <xdr:colOff>127000</xdr:colOff>
      <xdr:row>38</xdr:row>
      <xdr:rowOff>125974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429263"/>
          <a:ext cx="838200" cy="2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125974</xdr:rowOff>
    </xdr:from>
    <xdr:to>
      <xdr:col>81</xdr:col>
      <xdr:colOff>50800</xdr:colOff>
      <xdr:row>38</xdr:row>
      <xdr:rowOff>135996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1074"/>
          <a:ext cx="889000" cy="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135996</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51096"/>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105410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2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34813</xdr:rowOff>
    </xdr:from>
    <xdr:to>
      <xdr:col>85</xdr:col>
      <xdr:colOff>177800</xdr:colOff>
      <xdr:row>37</xdr:row>
      <xdr:rowOff>136413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57690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2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75174</xdr:rowOff>
    </xdr:from>
    <xdr:to>
      <xdr:col>81</xdr:col>
      <xdr:colOff>101600</xdr:colOff>
      <xdr:row>39</xdr:row>
      <xdr:rowOff>5324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167901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85196</xdr:rowOff>
    </xdr:from>
    <xdr:to>
      <xdr:col>76</xdr:col>
      <xdr:colOff>165100</xdr:colOff>
      <xdr:row>39</xdr:row>
      <xdr:rowOff>15346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6473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3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54610</xdr:rowOff>
    </xdr:from>
    <xdr:to>
      <xdr:col>67</xdr:col>
      <xdr:colOff>101600</xdr:colOff>
      <xdr:row>38</xdr:row>
      <xdr:rowOff>156210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147337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168824</xdr:rowOff>
    </xdr:from>
    <xdr:to>
      <xdr:col>85</xdr:col>
      <xdr:colOff>127000</xdr:colOff>
      <xdr:row>75</xdr:row>
      <xdr:rowOff>3025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56124"/>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3025</xdr:rowOff>
    </xdr:from>
    <xdr:to>
      <xdr:col>81</xdr:col>
      <xdr:colOff>50800</xdr:colOff>
      <xdr:row>75</xdr:row>
      <xdr:rowOff>8781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61775"/>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8781</xdr:rowOff>
    </xdr:from>
    <xdr:to>
      <xdr:col>76</xdr:col>
      <xdr:colOff>114300</xdr:colOff>
      <xdr:row>75</xdr:row>
      <xdr:rowOff>27994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67531"/>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27994</xdr:rowOff>
    </xdr:from>
    <xdr:to>
      <xdr:col>71</xdr:col>
      <xdr:colOff>177800</xdr:colOff>
      <xdr:row>75</xdr:row>
      <xdr:rowOff>39459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86744"/>
          <a:ext cx="889000" cy="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118024</xdr:rowOff>
    </xdr:from>
    <xdr:to>
      <xdr:col>85</xdr:col>
      <xdr:colOff>177800</xdr:colOff>
      <xdr:row>75</xdr:row>
      <xdr:rowOff>48174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140901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5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123675</xdr:rowOff>
    </xdr:from>
    <xdr:to>
      <xdr:col>81</xdr:col>
      <xdr:colOff>101600</xdr:colOff>
      <xdr:row>75</xdr:row>
      <xdr:rowOff>53825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70352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8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129431</xdr:rowOff>
    </xdr:from>
    <xdr:to>
      <xdr:col>76</xdr:col>
      <xdr:colOff>165100</xdr:colOff>
      <xdr:row>75</xdr:row>
      <xdr:rowOff>59581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76108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148644</xdr:rowOff>
    </xdr:from>
    <xdr:to>
      <xdr:col>72</xdr:col>
      <xdr:colOff>38100</xdr:colOff>
      <xdr:row>75</xdr:row>
      <xdr:rowOff>78794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95321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160109</xdr:rowOff>
    </xdr:from>
    <xdr:to>
      <xdr:col>67</xdr:col>
      <xdr:colOff>101600</xdr:colOff>
      <xdr:row>75</xdr:row>
      <xdr:rowOff>90259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106786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148982</xdr:rowOff>
    </xdr:from>
    <xdr:to>
      <xdr:col>85</xdr:col>
      <xdr:colOff>127000</xdr:colOff>
      <xdr:row>98</xdr:row>
      <xdr:rowOff>154538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51082"/>
          <a:ext cx="838200" cy="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95794</xdr:rowOff>
    </xdr:from>
    <xdr:to>
      <xdr:col>81</xdr:col>
      <xdr:colOff>50800</xdr:colOff>
      <xdr:row>98</xdr:row>
      <xdr:rowOff>154538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97894"/>
          <a:ext cx="889000" cy="5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95794</xdr:rowOff>
    </xdr:from>
    <xdr:to>
      <xdr:col>76</xdr:col>
      <xdr:colOff>114300</xdr:colOff>
      <xdr:row>98</xdr:row>
      <xdr:rowOff>134037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97894"/>
          <a:ext cx="889000" cy="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134037</xdr:rowOff>
    </xdr:from>
    <xdr:to>
      <xdr:col>71</xdr:col>
      <xdr:colOff>177800</xdr:colOff>
      <xdr:row>99</xdr:row>
      <xdr:rowOff>2226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6137"/>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98182</xdr:rowOff>
    </xdr:from>
    <xdr:to>
      <xdr:col>85</xdr:col>
      <xdr:colOff>177800</xdr:colOff>
      <xdr:row>99</xdr:row>
      <xdr:rowOff>28332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57559</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8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103738</xdr:rowOff>
    </xdr:from>
    <xdr:to>
      <xdr:col>81</xdr:col>
      <xdr:colOff>101600</xdr:colOff>
      <xdr:row>99</xdr:row>
      <xdr:rowOff>33888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50415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8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44994</xdr:rowOff>
    </xdr:from>
    <xdr:to>
      <xdr:col>76</xdr:col>
      <xdr:colOff>165100</xdr:colOff>
      <xdr:row>98</xdr:row>
      <xdr:rowOff>146594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163121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2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83237</xdr:rowOff>
    </xdr:from>
    <xdr:to>
      <xdr:col>72</xdr:col>
      <xdr:colOff>38100</xdr:colOff>
      <xdr:row>99</xdr:row>
      <xdr:rowOff>13387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29914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6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122876</xdr:rowOff>
    </xdr:from>
    <xdr:to>
      <xdr:col>67</xdr:col>
      <xdr:colOff>101600</xdr:colOff>
      <xdr:row>99</xdr:row>
      <xdr:rowOff>53026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69553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0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27457</xdr:rowOff>
    </xdr:from>
    <xdr:to>
      <xdr:col>116</xdr:col>
      <xdr:colOff>63500</xdr:colOff>
      <xdr:row>39</xdr:row>
      <xdr:rowOff>84656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42557"/>
          <a:ext cx="838200" cy="2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84656</xdr:rowOff>
    </xdr:from>
    <xdr:to>
      <xdr:col>111</xdr:col>
      <xdr:colOff>177800</xdr:colOff>
      <xdr:row>39</xdr:row>
      <xdr:rowOff>85881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71206"/>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85881</xdr:rowOff>
    </xdr:from>
    <xdr:to>
      <xdr:col>107</xdr:col>
      <xdr:colOff>50800</xdr:colOff>
      <xdr:row>39</xdr:row>
      <xdr:rowOff>89163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72431"/>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85881</xdr:rowOff>
    </xdr:from>
    <xdr:to>
      <xdr:col>102</xdr:col>
      <xdr:colOff>114300</xdr:colOff>
      <xdr:row>39</xdr:row>
      <xdr:rowOff>89163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72431"/>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148107</xdr:rowOff>
    </xdr:from>
    <xdr:to>
      <xdr:col>116</xdr:col>
      <xdr:colOff>114300</xdr:colOff>
      <xdr:row>38</xdr:row>
      <xdr:rowOff>78257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170984</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4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33856</xdr:rowOff>
    </xdr:from>
    <xdr:to>
      <xdr:col>112</xdr:col>
      <xdr:colOff>38100</xdr:colOff>
      <xdr:row>39</xdr:row>
      <xdr:rowOff>135456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126583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13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35081</xdr:rowOff>
    </xdr:from>
    <xdr:to>
      <xdr:col>107</xdr:col>
      <xdr:colOff>101600</xdr:colOff>
      <xdr:row>39</xdr:row>
      <xdr:rowOff>136681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127808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1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38363</xdr:rowOff>
    </xdr:from>
    <xdr:to>
      <xdr:col>102</xdr:col>
      <xdr:colOff>165100</xdr:colOff>
      <xdr:row>39</xdr:row>
      <xdr:rowOff>139963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131090</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35081</xdr:rowOff>
    </xdr:from>
    <xdr:to>
      <xdr:col>98</xdr:col>
      <xdr:colOff>38100</xdr:colOff>
      <xdr:row>39</xdr:row>
      <xdr:rowOff>136681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127808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1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20085</xdr:rowOff>
    </xdr:from>
    <xdr:to>
      <xdr:col>116</xdr:col>
      <xdr:colOff>63500</xdr:colOff>
      <xdr:row>59</xdr:row>
      <xdr:rowOff>28734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5635"/>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28734</xdr:rowOff>
    </xdr:from>
    <xdr:to>
      <xdr:col>111</xdr:col>
      <xdr:colOff>177800</xdr:colOff>
      <xdr:row>59</xdr:row>
      <xdr:rowOff>29152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428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29152</xdr:rowOff>
    </xdr:from>
    <xdr:to>
      <xdr:col>107</xdr:col>
      <xdr:colOff>50800</xdr:colOff>
      <xdr:row>59</xdr:row>
      <xdr:rowOff>29496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4702"/>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29496</xdr:rowOff>
    </xdr:from>
    <xdr:to>
      <xdr:col>102</xdr:col>
      <xdr:colOff>114300</xdr:colOff>
      <xdr:row>59</xdr:row>
      <xdr:rowOff>29972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5046"/>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140735</xdr:rowOff>
    </xdr:from>
    <xdr:to>
      <xdr:col>116</xdr:col>
      <xdr:colOff>114300</xdr:colOff>
      <xdr:row>59</xdr:row>
      <xdr:rowOff>70885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149384</xdr:rowOff>
    </xdr:from>
    <xdr:to>
      <xdr:col>112</xdr:col>
      <xdr:colOff>38100</xdr:colOff>
      <xdr:row>59</xdr:row>
      <xdr:rowOff>79534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70661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149802</xdr:rowOff>
    </xdr:from>
    <xdr:to>
      <xdr:col>107</xdr:col>
      <xdr:colOff>101600</xdr:colOff>
      <xdr:row>59</xdr:row>
      <xdr:rowOff>79952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71079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150146</xdr:rowOff>
    </xdr:from>
    <xdr:to>
      <xdr:col>102</xdr:col>
      <xdr:colOff>165100</xdr:colOff>
      <xdr:row>59</xdr:row>
      <xdr:rowOff>80296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71423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6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150622</xdr:rowOff>
    </xdr:from>
    <xdr:to>
      <xdr:col>98</xdr:col>
      <xdr:colOff>38100</xdr:colOff>
      <xdr:row>59</xdr:row>
      <xdr:rowOff>80772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71899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96641</xdr:rowOff>
    </xdr:from>
    <xdr:to>
      <xdr:col>116</xdr:col>
      <xdr:colOff>63500</xdr:colOff>
      <xdr:row>75</xdr:row>
      <xdr:rowOff>78207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12491"/>
          <a:ext cx="838200" cy="32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156666</xdr:rowOff>
    </xdr:from>
    <xdr:to>
      <xdr:col>111</xdr:col>
      <xdr:colOff>177800</xdr:colOff>
      <xdr:row>73</xdr:row>
      <xdr:rowOff>96641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501066"/>
          <a:ext cx="889000" cy="1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156666</xdr:rowOff>
    </xdr:from>
    <xdr:to>
      <xdr:col>107</xdr:col>
      <xdr:colOff>50800</xdr:colOff>
      <xdr:row>73</xdr:row>
      <xdr:rowOff>56032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01066"/>
          <a:ext cx="889000" cy="7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695</xdr:rowOff>
    </xdr:from>
    <xdr:to>
      <xdr:col>102</xdr:col>
      <xdr:colOff>114300</xdr:colOff>
      <xdr:row>73</xdr:row>
      <xdr:rowOff>56032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173645"/>
          <a:ext cx="889000" cy="39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27407</xdr:rowOff>
    </xdr:from>
    <xdr:to>
      <xdr:col>116</xdr:col>
      <xdr:colOff>114300</xdr:colOff>
      <xdr:row>75</xdr:row>
      <xdr:rowOff>129007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50284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45841</xdr:rowOff>
    </xdr:from>
    <xdr:to>
      <xdr:col>112</xdr:col>
      <xdr:colOff>38100</xdr:colOff>
      <xdr:row>73</xdr:row>
      <xdr:rowOff>147441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6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163968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105866</xdr:rowOff>
    </xdr:from>
    <xdr:to>
      <xdr:col>107</xdr:col>
      <xdr:colOff>101600</xdr:colOff>
      <xdr:row>73</xdr:row>
      <xdr:rowOff>36016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4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52543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5232</xdr:rowOff>
    </xdr:from>
    <xdr:to>
      <xdr:col>102</xdr:col>
      <xdr:colOff>165100</xdr:colOff>
      <xdr:row>73</xdr:row>
      <xdr:rowOff>106832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123359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121345</xdr:rowOff>
    </xdr:from>
    <xdr:to>
      <xdr:col>98</xdr:col>
      <xdr:colOff>38100</xdr:colOff>
      <xdr:row>71</xdr:row>
      <xdr:rowOff>51495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1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68022</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189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歳出決算総額は、住民一人当たり１，１３０，２５６円（前年度比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７，３９９円）となっている。主な構成項目である人件費は、住民一人当たり１９２，３６２円と前年度比２４，５９１円増加した。類似団体平均と比較しても３７，９３８円高い状況にある。Ｒ４以降増加しており、国の人事院勧告に基づく給与改定等の動向からも、高止まりの傾向が続くと想定される。維持補修費は、住民一人当たり３９，９３１円となっており、町道除雪隊員の人件費増、公共施設の老朽化による修繕費用の増嵩が影響している。前年度比１０，９６９円の増加、類似団体平均と比べて１８，５２６円高くなっていることからも、公共施設の集約化を進め、事業費の減少を目指していく。繰出金については、住民一人当たり６３，２６６円となっており、公共下水道事業及び農業集落排水事業が公営企業法適用化により統合され、繰出金が補助費等に振替えになったことの影響が大きく、前年度比１９，８７１円の減少となった。しかし、類似団体平均を６，００６円上回っており、国保会計直診勘定や介護保険会計に対する経常的な繰出金負担が依然として高止まりしている状況にあり、経営改善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4,631
161.67
5,637,116
5,302,030
305,899
2,860,110
3,720,983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102108</xdr:rowOff>
    </xdr:from>
    <xdr:to>
      <xdr:col>24</xdr:col>
      <xdr:colOff>63500</xdr:colOff>
      <xdr:row>33</xdr:row>
      <xdr:rowOff>143764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88508"/>
          <a:ext cx="838200" cy="2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143764</xdr:rowOff>
    </xdr:from>
    <xdr:to>
      <xdr:col>19</xdr:col>
      <xdr:colOff>177800</xdr:colOff>
      <xdr:row>34</xdr:row>
      <xdr:rowOff>135890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01614"/>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96266</xdr:rowOff>
    </xdr:from>
    <xdr:to>
      <xdr:col>15</xdr:col>
      <xdr:colOff>50800</xdr:colOff>
      <xdr:row>34</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2556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34</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2556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51308</xdr:rowOff>
    </xdr:from>
    <xdr:to>
      <xdr:col>24</xdr:col>
      <xdr:colOff>114300</xdr:colOff>
      <xdr:row>32</xdr:row>
      <xdr:rowOff>152908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74185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92964</xdr:rowOff>
    </xdr:from>
    <xdr:to>
      <xdr:col>20</xdr:col>
      <xdr:colOff>38100</xdr:colOff>
      <xdr:row>34</xdr:row>
      <xdr:rowOff>23114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39641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85090</xdr:rowOff>
    </xdr:from>
    <xdr:to>
      <xdr:col>15</xdr:col>
      <xdr:colOff>101600</xdr:colOff>
      <xdr:row>35</xdr:row>
      <xdr:rowOff>15240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31767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45466</xdr:rowOff>
    </xdr:from>
    <xdr:to>
      <xdr:col>10</xdr:col>
      <xdr:colOff>165100</xdr:colOff>
      <xdr:row>34</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163593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4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86995</xdr:rowOff>
    </xdr:from>
    <xdr:to>
      <xdr:col>6</xdr:col>
      <xdr:colOff>38100</xdr:colOff>
      <xdr:row>35</xdr:row>
      <xdr:rowOff>17145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33672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9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152582</xdr:rowOff>
    </xdr:from>
    <xdr:to>
      <xdr:col>24</xdr:col>
      <xdr:colOff>63500</xdr:colOff>
      <xdr:row>58</xdr:row>
      <xdr:rowOff>21342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25232"/>
          <a:ext cx="838200" cy="4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21342</xdr:rowOff>
    </xdr:from>
    <xdr:to>
      <xdr:col>19</xdr:col>
      <xdr:colOff>177800</xdr:colOff>
      <xdr:row>58</xdr:row>
      <xdr:rowOff>43719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5442"/>
          <a:ext cx="8890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38890</xdr:rowOff>
    </xdr:from>
    <xdr:to>
      <xdr:col>15</xdr:col>
      <xdr:colOff>50800</xdr:colOff>
      <xdr:row>58</xdr:row>
      <xdr:rowOff>43719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2990"/>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3980</xdr:rowOff>
    </xdr:from>
    <xdr:to>
      <xdr:col>10</xdr:col>
      <xdr:colOff>114300</xdr:colOff>
      <xdr:row>58</xdr:row>
      <xdr:rowOff>38890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8080"/>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101782</xdr:rowOff>
    </xdr:from>
    <xdr:to>
      <xdr:col>24</xdr:col>
      <xdr:colOff>114300</xdr:colOff>
      <xdr:row>58</xdr:row>
      <xdr:rowOff>31932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61159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141992</xdr:rowOff>
    </xdr:from>
    <xdr:to>
      <xdr:col>20</xdr:col>
      <xdr:colOff>38100</xdr:colOff>
      <xdr:row>58</xdr:row>
      <xdr:rowOff>72142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88669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164369</xdr:rowOff>
    </xdr:from>
    <xdr:to>
      <xdr:col>15</xdr:col>
      <xdr:colOff>101600</xdr:colOff>
      <xdr:row>58</xdr:row>
      <xdr:rowOff>94519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111046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159540</xdr:rowOff>
    </xdr:from>
    <xdr:to>
      <xdr:col>10</xdr:col>
      <xdr:colOff>165100</xdr:colOff>
      <xdr:row>58</xdr:row>
      <xdr:rowOff>89690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106217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124630</xdr:rowOff>
    </xdr:from>
    <xdr:to>
      <xdr:col>6</xdr:col>
      <xdr:colOff>38100</xdr:colOff>
      <xdr:row>58</xdr:row>
      <xdr:rowOff>54780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71307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7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16638</xdr:rowOff>
    </xdr:from>
    <xdr:to>
      <xdr:col>24</xdr:col>
      <xdr:colOff>63500</xdr:colOff>
      <xdr:row>78</xdr:row>
      <xdr:rowOff>1572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8288"/>
          <a:ext cx="838200" cy="15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152333</xdr:rowOff>
    </xdr:from>
    <xdr:to>
      <xdr:col>19</xdr:col>
      <xdr:colOff>177800</xdr:colOff>
      <xdr:row>78</xdr:row>
      <xdr:rowOff>1572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53983"/>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152333</xdr:rowOff>
    </xdr:from>
    <xdr:to>
      <xdr:col>15</xdr:col>
      <xdr:colOff>50800</xdr:colOff>
      <xdr:row>77</xdr:row>
      <xdr:rowOff>156387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53983"/>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156387</xdr:rowOff>
    </xdr:from>
    <xdr:to>
      <xdr:col>10</xdr:col>
      <xdr:colOff>114300</xdr:colOff>
      <xdr:row>78</xdr:row>
      <xdr:rowOff>171262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8037"/>
          <a:ext cx="889000" cy="18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137288</xdr:rowOff>
    </xdr:from>
    <xdr:to>
      <xdr:col>24</xdr:col>
      <xdr:colOff>114300</xdr:colOff>
      <xdr:row>77</xdr:row>
      <xdr:rowOff>67438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115715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122222</xdr:rowOff>
    </xdr:from>
    <xdr:to>
      <xdr:col>20</xdr:col>
      <xdr:colOff>38100</xdr:colOff>
      <xdr:row>78</xdr:row>
      <xdr:rowOff>52372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43499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1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101533</xdr:rowOff>
    </xdr:from>
    <xdr:to>
      <xdr:col>15</xdr:col>
      <xdr:colOff>101600</xdr:colOff>
      <xdr:row>78</xdr:row>
      <xdr:rowOff>31683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22810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105587</xdr:rowOff>
    </xdr:from>
    <xdr:to>
      <xdr:col>10</xdr:col>
      <xdr:colOff>165100</xdr:colOff>
      <xdr:row>78</xdr:row>
      <xdr:rowOff>35737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26864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120462</xdr:rowOff>
    </xdr:from>
    <xdr:to>
      <xdr:col>6</xdr:col>
      <xdr:colOff>38100</xdr:colOff>
      <xdr:row>79</xdr:row>
      <xdr:rowOff>50612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41739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30781</xdr:rowOff>
    </xdr:from>
    <xdr:to>
      <xdr:col>24</xdr:col>
      <xdr:colOff>63500</xdr:colOff>
      <xdr:row>96</xdr:row>
      <xdr:rowOff>110311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89981"/>
          <a:ext cx="838200" cy="7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72107</xdr:rowOff>
    </xdr:from>
    <xdr:to>
      <xdr:col>19</xdr:col>
      <xdr:colOff>177800</xdr:colOff>
      <xdr:row>96</xdr:row>
      <xdr:rowOff>110311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31307"/>
          <a:ext cx="889000" cy="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72107</xdr:rowOff>
    </xdr:from>
    <xdr:to>
      <xdr:col>15</xdr:col>
      <xdr:colOff>50800</xdr:colOff>
      <xdr:row>96</xdr:row>
      <xdr:rowOff>77059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31307"/>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77059</xdr:rowOff>
    </xdr:from>
    <xdr:to>
      <xdr:col>10</xdr:col>
      <xdr:colOff>114300</xdr:colOff>
      <xdr:row>96</xdr:row>
      <xdr:rowOff>78098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36259"/>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151431</xdr:rowOff>
    </xdr:from>
    <xdr:to>
      <xdr:col>24</xdr:col>
      <xdr:colOff>114300</xdr:colOff>
      <xdr:row>96</xdr:row>
      <xdr:rowOff>81581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3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2858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59511</xdr:rowOff>
    </xdr:from>
    <xdr:to>
      <xdr:col>20</xdr:col>
      <xdr:colOff>38100</xdr:colOff>
      <xdr:row>96</xdr:row>
      <xdr:rowOff>161111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21307</xdr:rowOff>
    </xdr:from>
    <xdr:to>
      <xdr:col>15</xdr:col>
      <xdr:colOff>101600</xdr:colOff>
      <xdr:row>96</xdr:row>
      <xdr:rowOff>122907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139434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26259</xdr:rowOff>
    </xdr:from>
    <xdr:to>
      <xdr:col>10</xdr:col>
      <xdr:colOff>165100</xdr:colOff>
      <xdr:row>96</xdr:row>
      <xdr:rowOff>127859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144386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27298</xdr:rowOff>
    </xdr:from>
    <xdr:to>
      <xdr:col>6</xdr:col>
      <xdr:colOff>38100</xdr:colOff>
      <xdr:row>96</xdr:row>
      <xdr:rowOff>128898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6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93599</xdr:rowOff>
    </xdr:from>
    <xdr:to>
      <xdr:col>55</xdr:col>
      <xdr:colOff>0</xdr:colOff>
      <xdr:row>36</xdr:row>
      <xdr:rowOff>83312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094349"/>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26543</xdr:rowOff>
    </xdr:from>
    <xdr:to>
      <xdr:col>50</xdr:col>
      <xdr:colOff>114300</xdr:colOff>
      <xdr:row>36</xdr:row>
      <xdr:rowOff>83312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98743"/>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114173</xdr:rowOff>
    </xdr:from>
    <xdr:to>
      <xdr:col>45</xdr:col>
      <xdr:colOff>177800</xdr:colOff>
      <xdr:row>36</xdr:row>
      <xdr:rowOff>26543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114923"/>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74549</xdr:rowOff>
    </xdr:from>
    <xdr:to>
      <xdr:col>41</xdr:col>
      <xdr:colOff>50800</xdr:colOff>
      <xdr:row>35</xdr:row>
      <xdr:rowOff>114173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903849"/>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42799</xdr:rowOff>
    </xdr:from>
    <xdr:to>
      <xdr:col>55</xdr:col>
      <xdr:colOff>50800</xdr:colOff>
      <xdr:row>35</xdr:row>
      <xdr:rowOff>144399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65676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89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32512</xdr:rowOff>
    </xdr:from>
    <xdr:to>
      <xdr:col>50</xdr:col>
      <xdr:colOff>165100</xdr:colOff>
      <xdr:row>36</xdr:row>
      <xdr:rowOff>134112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150639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9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147193</xdr:rowOff>
    </xdr:from>
    <xdr:to>
      <xdr:col>46</xdr:col>
      <xdr:colOff>38100</xdr:colOff>
      <xdr:row>36</xdr:row>
      <xdr:rowOff>77343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93870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63373</xdr:rowOff>
    </xdr:from>
    <xdr:to>
      <xdr:col>41</xdr:col>
      <xdr:colOff>101600</xdr:colOff>
      <xdr:row>35</xdr:row>
      <xdr:rowOff>164973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10050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3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23749</xdr:rowOff>
    </xdr:from>
    <xdr:to>
      <xdr:col>36</xdr:col>
      <xdr:colOff>165100</xdr:colOff>
      <xdr:row>34</xdr:row>
      <xdr:rowOff>125349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8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141876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6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75257</xdr:rowOff>
    </xdr:from>
    <xdr:to>
      <xdr:col>55</xdr:col>
      <xdr:colOff>0</xdr:colOff>
      <xdr:row>56</xdr:row>
      <xdr:rowOff>110874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76457"/>
          <a:ext cx="838200" cy="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75257</xdr:rowOff>
    </xdr:from>
    <xdr:to>
      <xdr:col>50</xdr:col>
      <xdr:colOff>114300</xdr:colOff>
      <xdr:row>56</xdr:row>
      <xdr:rowOff>117107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6457"/>
          <a:ext cx="889000" cy="4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74503</xdr:rowOff>
    </xdr:from>
    <xdr:to>
      <xdr:col>45</xdr:col>
      <xdr:colOff>177800</xdr:colOff>
      <xdr:row>56</xdr:row>
      <xdr:rowOff>117107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04253"/>
          <a:ext cx="889000" cy="2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74503</xdr:rowOff>
    </xdr:from>
    <xdr:to>
      <xdr:col>41</xdr:col>
      <xdr:colOff>50800</xdr:colOff>
      <xdr:row>56</xdr:row>
      <xdr:rowOff>55400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04253"/>
          <a:ext cx="889000" cy="15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60074</xdr:rowOff>
    </xdr:from>
    <xdr:to>
      <xdr:col>55</xdr:col>
      <xdr:colOff>50800</xdr:colOff>
      <xdr:row>56</xdr:row>
      <xdr:rowOff>161674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6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82951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1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24457</xdr:rowOff>
    </xdr:from>
    <xdr:to>
      <xdr:col>50</xdr:col>
      <xdr:colOff>165100</xdr:colOff>
      <xdr:row>56</xdr:row>
      <xdr:rowOff>126057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142584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66307</xdr:rowOff>
    </xdr:from>
    <xdr:to>
      <xdr:col>46</xdr:col>
      <xdr:colOff>38100</xdr:colOff>
      <xdr:row>56</xdr:row>
      <xdr:rowOff>167907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23703</xdr:rowOff>
    </xdr:from>
    <xdr:to>
      <xdr:col>41</xdr:col>
      <xdr:colOff>101600</xdr:colOff>
      <xdr:row>55</xdr:row>
      <xdr:rowOff>125303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141830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4600</xdr:rowOff>
    </xdr:from>
    <xdr:to>
      <xdr:col>36</xdr:col>
      <xdr:colOff>165100</xdr:colOff>
      <xdr:row>56</xdr:row>
      <xdr:rowOff>106200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122727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115706</xdr:rowOff>
    </xdr:from>
    <xdr:to>
      <xdr:col>55</xdr:col>
      <xdr:colOff>0</xdr:colOff>
      <xdr:row>78</xdr:row>
      <xdr:rowOff>132486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88806"/>
          <a:ext cx="8382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79732</xdr:rowOff>
    </xdr:from>
    <xdr:to>
      <xdr:col>50</xdr:col>
      <xdr:colOff>114300</xdr:colOff>
      <xdr:row>78</xdr:row>
      <xdr:rowOff>132486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52832"/>
          <a:ext cx="889000" cy="5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79732</xdr:rowOff>
    </xdr:from>
    <xdr:to>
      <xdr:col>45</xdr:col>
      <xdr:colOff>177800</xdr:colOff>
      <xdr:row>78</xdr:row>
      <xdr:rowOff>143605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52832"/>
          <a:ext cx="889000" cy="6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135572</xdr:rowOff>
    </xdr:from>
    <xdr:to>
      <xdr:col>41</xdr:col>
      <xdr:colOff>50800</xdr:colOff>
      <xdr:row>78</xdr:row>
      <xdr:rowOff>143605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08672"/>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64906</xdr:rowOff>
    </xdr:from>
    <xdr:to>
      <xdr:col>55</xdr:col>
      <xdr:colOff>50800</xdr:colOff>
      <xdr:row>78</xdr:row>
      <xdr:rowOff>166506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87783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81686</xdr:rowOff>
    </xdr:from>
    <xdr:to>
      <xdr:col>50</xdr:col>
      <xdr:colOff>165100</xdr:colOff>
      <xdr:row>79</xdr:row>
      <xdr:rowOff>11836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28363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28932</xdr:rowOff>
    </xdr:from>
    <xdr:to>
      <xdr:col>46</xdr:col>
      <xdr:colOff>38100</xdr:colOff>
      <xdr:row>78</xdr:row>
      <xdr:rowOff>130532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147059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92805</xdr:rowOff>
    </xdr:from>
    <xdr:to>
      <xdr:col>41</xdr:col>
      <xdr:colOff>101600</xdr:colOff>
      <xdr:row>79</xdr:row>
      <xdr:rowOff>22955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39482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84772</xdr:rowOff>
    </xdr:from>
    <xdr:to>
      <xdr:col>36</xdr:col>
      <xdr:colOff>165100</xdr:colOff>
      <xdr:row>79</xdr:row>
      <xdr:rowOff>14922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31449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49296</xdr:rowOff>
    </xdr:from>
    <xdr:to>
      <xdr:col>55</xdr:col>
      <xdr:colOff>0</xdr:colOff>
      <xdr:row>97</xdr:row>
      <xdr:rowOff>95258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7994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49296</xdr:rowOff>
    </xdr:from>
    <xdr:to>
      <xdr:col>50</xdr:col>
      <xdr:colOff>114300</xdr:colOff>
      <xdr:row>97</xdr:row>
      <xdr:rowOff>132686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79946"/>
          <a:ext cx="889000" cy="8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132686</xdr:rowOff>
    </xdr:from>
    <xdr:to>
      <xdr:col>45</xdr:col>
      <xdr:colOff>177800</xdr:colOff>
      <xdr:row>98</xdr:row>
      <xdr:rowOff>6412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63336"/>
          <a:ext cx="8890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153798</xdr:rowOff>
    </xdr:from>
    <xdr:to>
      <xdr:col>41</xdr:col>
      <xdr:colOff>50800</xdr:colOff>
      <xdr:row>98</xdr:row>
      <xdr:rowOff>6412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84448"/>
          <a:ext cx="8890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44458</xdr:rowOff>
    </xdr:from>
    <xdr:to>
      <xdr:col>55</xdr:col>
      <xdr:colOff>50800</xdr:colOff>
      <xdr:row>97</xdr:row>
      <xdr:rowOff>146058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22885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169946</xdr:rowOff>
    </xdr:from>
    <xdr:to>
      <xdr:col>50</xdr:col>
      <xdr:colOff>165100</xdr:colOff>
      <xdr:row>97</xdr:row>
      <xdr:rowOff>100096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116623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0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81886</xdr:rowOff>
    </xdr:from>
    <xdr:to>
      <xdr:col>46</xdr:col>
      <xdr:colOff>38100</xdr:colOff>
      <xdr:row>98</xdr:row>
      <xdr:rowOff>12036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127062</xdr:rowOff>
    </xdr:from>
    <xdr:to>
      <xdr:col>41</xdr:col>
      <xdr:colOff>101600</xdr:colOff>
      <xdr:row>98</xdr:row>
      <xdr:rowOff>57212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48339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102998</xdr:rowOff>
    </xdr:from>
    <xdr:to>
      <xdr:col>36</xdr:col>
      <xdr:colOff>165100</xdr:colOff>
      <xdr:row>98</xdr:row>
      <xdr:rowOff>33148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24275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126135</xdr:rowOff>
    </xdr:from>
    <xdr:to>
      <xdr:col>85</xdr:col>
      <xdr:colOff>127000</xdr:colOff>
      <xdr:row>37</xdr:row>
      <xdr:rowOff>160571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69785"/>
          <a:ext cx="838200" cy="3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160571</xdr:rowOff>
    </xdr:from>
    <xdr:to>
      <xdr:col>81</xdr:col>
      <xdr:colOff>50800</xdr:colOff>
      <xdr:row>38</xdr:row>
      <xdr:rowOff>318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4221"/>
          <a:ext cx="889000" cy="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318</xdr:rowOff>
    </xdr:from>
    <xdr:to>
      <xdr:col>76</xdr:col>
      <xdr:colOff>114300</xdr:colOff>
      <xdr:row>38</xdr:row>
      <xdr:rowOff>524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541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524</xdr:rowOff>
    </xdr:from>
    <xdr:to>
      <xdr:col>71</xdr:col>
      <xdr:colOff>177800</xdr:colOff>
      <xdr:row>38</xdr:row>
      <xdr:rowOff>1036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5624"/>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75335</xdr:rowOff>
    </xdr:from>
    <xdr:to>
      <xdr:col>85</xdr:col>
      <xdr:colOff>177800</xdr:colOff>
      <xdr:row>38</xdr:row>
      <xdr:rowOff>5485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109771</xdr:rowOff>
    </xdr:from>
    <xdr:to>
      <xdr:col>81</xdr:col>
      <xdr:colOff>101600</xdr:colOff>
      <xdr:row>38</xdr:row>
      <xdr:rowOff>39922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3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31048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120968</xdr:rowOff>
    </xdr:from>
    <xdr:to>
      <xdr:col>76</xdr:col>
      <xdr:colOff>165100</xdr:colOff>
      <xdr:row>38</xdr:row>
      <xdr:rowOff>51118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42245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121174</xdr:rowOff>
    </xdr:from>
    <xdr:to>
      <xdr:col>72</xdr:col>
      <xdr:colOff>38100</xdr:colOff>
      <xdr:row>38</xdr:row>
      <xdr:rowOff>51324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42451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121686</xdr:rowOff>
    </xdr:from>
    <xdr:to>
      <xdr:col>67</xdr:col>
      <xdr:colOff>101600</xdr:colOff>
      <xdr:row>38</xdr:row>
      <xdr:rowOff>51836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42963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86844</xdr:rowOff>
    </xdr:from>
    <xdr:to>
      <xdr:col>85</xdr:col>
      <xdr:colOff>127000</xdr:colOff>
      <xdr:row>57</xdr:row>
      <xdr:rowOff>154853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59494"/>
          <a:ext cx="838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95672</xdr:rowOff>
    </xdr:from>
    <xdr:to>
      <xdr:col>81</xdr:col>
      <xdr:colOff>50800</xdr:colOff>
      <xdr:row>57</xdr:row>
      <xdr:rowOff>154853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696872"/>
          <a:ext cx="889000" cy="23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95672</xdr:rowOff>
    </xdr:from>
    <xdr:to>
      <xdr:col>76</xdr:col>
      <xdr:colOff>114300</xdr:colOff>
      <xdr:row>58</xdr:row>
      <xdr:rowOff>4770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696872"/>
          <a:ext cx="889000" cy="25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170983</xdr:rowOff>
    </xdr:from>
    <xdr:to>
      <xdr:col>71</xdr:col>
      <xdr:colOff>177800</xdr:colOff>
      <xdr:row>58</xdr:row>
      <xdr:rowOff>4770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43633"/>
          <a:ext cx="889000" cy="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36044</xdr:rowOff>
    </xdr:from>
    <xdr:to>
      <xdr:col>85</xdr:col>
      <xdr:colOff>177800</xdr:colOff>
      <xdr:row>57</xdr:row>
      <xdr:rowOff>137644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58921</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6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104053</xdr:rowOff>
    </xdr:from>
    <xdr:to>
      <xdr:col>81</xdr:col>
      <xdr:colOff>101600</xdr:colOff>
      <xdr:row>58</xdr:row>
      <xdr:rowOff>34203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25330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6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44872</xdr:rowOff>
    </xdr:from>
    <xdr:to>
      <xdr:col>76</xdr:col>
      <xdr:colOff>165100</xdr:colOff>
      <xdr:row>56</xdr:row>
      <xdr:rowOff>146472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162999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42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125420</xdr:rowOff>
    </xdr:from>
    <xdr:to>
      <xdr:col>72</xdr:col>
      <xdr:colOff>38100</xdr:colOff>
      <xdr:row>58</xdr:row>
      <xdr:rowOff>55570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46697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120183</xdr:rowOff>
    </xdr:from>
    <xdr:to>
      <xdr:col>67</xdr:col>
      <xdr:colOff>101600</xdr:colOff>
      <xdr:row>58</xdr:row>
      <xdr:rowOff>50333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66860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6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85613</xdr:rowOff>
    </xdr:from>
    <xdr:to>
      <xdr:col>85</xdr:col>
      <xdr:colOff>127000</xdr:colOff>
      <xdr:row>78</xdr:row>
      <xdr:rowOff>125975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287263"/>
          <a:ext cx="838200" cy="2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125975</xdr:rowOff>
    </xdr:from>
    <xdr:to>
      <xdr:col>81</xdr:col>
      <xdr:colOff>50800</xdr:colOff>
      <xdr:row>78</xdr:row>
      <xdr:rowOff>135996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99075"/>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135996</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09096"/>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105411</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78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34813</xdr:rowOff>
    </xdr:from>
    <xdr:to>
      <xdr:col>85</xdr:col>
      <xdr:colOff>177800</xdr:colOff>
      <xdr:row>77</xdr:row>
      <xdr:rowOff>136413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2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57690</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08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75175</xdr:rowOff>
    </xdr:from>
    <xdr:to>
      <xdr:col>81</xdr:col>
      <xdr:colOff>101600</xdr:colOff>
      <xdr:row>79</xdr:row>
      <xdr:rowOff>5325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167902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85196</xdr:rowOff>
    </xdr:from>
    <xdr:to>
      <xdr:col>76</xdr:col>
      <xdr:colOff>165100</xdr:colOff>
      <xdr:row>79</xdr:row>
      <xdr:rowOff>15346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6473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54611</xdr:rowOff>
    </xdr:from>
    <xdr:to>
      <xdr:col>67</xdr:col>
      <xdr:colOff>101600</xdr:colOff>
      <xdr:row>78</xdr:row>
      <xdr:rowOff>156211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147338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168824</xdr:rowOff>
    </xdr:from>
    <xdr:to>
      <xdr:col>85</xdr:col>
      <xdr:colOff>127000</xdr:colOff>
      <xdr:row>95</xdr:row>
      <xdr:rowOff>3026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85124"/>
          <a:ext cx="8382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3026</xdr:rowOff>
    </xdr:from>
    <xdr:to>
      <xdr:col>81</xdr:col>
      <xdr:colOff>50800</xdr:colOff>
      <xdr:row>95</xdr:row>
      <xdr:rowOff>8781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90776"/>
          <a:ext cx="889000" cy="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8781</xdr:rowOff>
    </xdr:from>
    <xdr:to>
      <xdr:col>76</xdr:col>
      <xdr:colOff>114300</xdr:colOff>
      <xdr:row>95</xdr:row>
      <xdr:rowOff>27995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96531"/>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27995</xdr:rowOff>
    </xdr:from>
    <xdr:to>
      <xdr:col>71</xdr:col>
      <xdr:colOff>177800</xdr:colOff>
      <xdr:row>95</xdr:row>
      <xdr:rowOff>39460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15745"/>
          <a:ext cx="889000" cy="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118024</xdr:rowOff>
    </xdr:from>
    <xdr:to>
      <xdr:col>85</xdr:col>
      <xdr:colOff>177800</xdr:colOff>
      <xdr:row>95</xdr:row>
      <xdr:rowOff>48174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140901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123676</xdr:rowOff>
    </xdr:from>
    <xdr:to>
      <xdr:col>81</xdr:col>
      <xdr:colOff>101600</xdr:colOff>
      <xdr:row>95</xdr:row>
      <xdr:rowOff>53826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70353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1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129431</xdr:rowOff>
    </xdr:from>
    <xdr:to>
      <xdr:col>76</xdr:col>
      <xdr:colOff>165100</xdr:colOff>
      <xdr:row>95</xdr:row>
      <xdr:rowOff>59581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76108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148645</xdr:rowOff>
    </xdr:from>
    <xdr:to>
      <xdr:col>72</xdr:col>
      <xdr:colOff>38100</xdr:colOff>
      <xdr:row>95</xdr:row>
      <xdr:rowOff>78795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95322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160110</xdr:rowOff>
    </xdr:from>
    <xdr:to>
      <xdr:col>67</xdr:col>
      <xdr:colOff>101600</xdr:colOff>
      <xdr:row>95</xdr:row>
      <xdr:rowOff>90260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106787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３４６，８２３円と、前年度比８７，９４８円増加、類似団体平均を１１３，６８０円上回っている。総務費のうち、希望する全世帯に情報配信用タブレット端末を整備した防災情報配信システム整備事業が住民一人当たり総務費を３１，６３５円押し上げる要因となっている。また、ふるさと寄附の伸長により、関連する業務委託料やシステム使用料などが増加したことが、住民一人当たり総務費を３８，６７９円押し上げている。住民一人当たり議会費は１４，９９６円と、昨年度比１，６７８円増加している。類似団体平均プラス４，６３４円と大きく上回っているが、これは議会用タブレットを整備したことが影響してい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の推進により、システム関連経費を中心に総務費は高止まりする見込みであるが、町民ニーズを的確に捉えたニーズベースの施策展開を進め、目的別にバランスの取れた事業実施を進める。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Ｒ４は財政調整基金から学校施設整備基金に移し替えしたため減少したものの、Ｒ５は１億円以上の積み立てを行い、財政調整基金残高は６．２７ポイント増加した。Ｒ６も同水準を確保している。Ｒ５は基金から１８５百万円の繰入を行った一方で、Ｒ６は一般財源不足分として２７０百万円の繰入と、繰入額が増加したことにより、実質単年度収支は３．６５ポイント減少している。基金総額としては残額を確保しており、今後も経常経費の抑制等に努めることで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一般会計から特別会計等への補助金及び繰出金で収支調整を行い、全特別会計及び事業会計で黒字収支となっている。なお、公共下水道事業及び農業集落排水事業が公営企業法適用化により統合され、</a:t>
          </a:r>
          <a:r>
            <a:rPr kumimoji="1" lang="en-US" altLang="ja-JP" sz="1400">
              <a:latin typeface="ＭＳ Ｐゴシック" panose="020B0600070205080204" pitchFamily="50" charset="-128"/>
              <a:ea typeface="ＭＳ Ｐゴシック" panose="020B0600070205080204" pitchFamily="50" charset="-128"/>
            </a:rPr>
            <a:t>R</a:t>
          </a:r>
          <a:r>
            <a:rPr kumimoji="1" lang="ja-JP" altLang="en-US" sz="1400">
              <a:latin typeface="ＭＳ Ｐゴシック" panose="020B0600070205080204" pitchFamily="50" charset="-128"/>
              <a:ea typeface="ＭＳ Ｐゴシック" panose="020B0600070205080204" pitchFamily="50" charset="-128"/>
            </a:rPr>
            <a:t>６より下水道事業会計が追加されている。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今後とも特別会計の経費を極力抑制しつつ、一般会計から継続的に支援し、赤字収支とならないように努める。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5637116</v>
      </c>
      <c r="BO4" s="371"/>
      <c r="BP4" s="371"/>
      <c r="BQ4" s="371"/>
      <c r="BR4" s="371"/>
      <c r="BS4" s="371"/>
      <c r="BT4" s="371"/>
      <c r="BU4" s="372"/>
      <c r="BV4" s="370">
        <v>5018244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10.199999999999999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5302030</v>
      </c>
      <c r="BO5" s="408"/>
      <c r="BP5" s="408"/>
      <c r="BQ5" s="408"/>
      <c r="BR5" s="408"/>
      <c r="BS5" s="408"/>
      <c r="BT5" s="408"/>
      <c r="BU5" s="409"/>
      <c r="BV5" s="407">
        <v>4699758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92.8</v>
      </c>
      <c r="CU5" s="405"/>
      <c r="CV5" s="405"/>
      <c r="CW5" s="405"/>
      <c r="CX5" s="405"/>
      <c r="CY5" s="405"/>
      <c r="CZ5" s="405"/>
      <c r="DA5" s="406"/>
      <c r="DB5" s="404">
        <v>90.6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335086</v>
      </c>
      <c r="BO6" s="408"/>
      <c r="BP6" s="408"/>
      <c r="BQ6" s="408"/>
      <c r="BR6" s="408"/>
      <c r="BS6" s="408"/>
      <c r="BT6" s="408"/>
      <c r="BU6" s="409"/>
      <c r="BV6" s="407">
        <v>318486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29187</v>
      </c>
      <c r="BO7" s="408"/>
      <c r="BP7" s="408"/>
      <c r="BQ7" s="408"/>
      <c r="BR7" s="408"/>
      <c r="BS7" s="408"/>
      <c r="BT7" s="408"/>
      <c r="BU7" s="409"/>
      <c r="BV7" s="407">
        <v>34867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2860110</v>
      </c>
      <c r="CU7" s="408"/>
      <c r="CV7" s="408"/>
      <c r="CW7" s="408"/>
      <c r="CX7" s="408"/>
      <c r="CY7" s="408"/>
      <c r="CZ7" s="408"/>
      <c r="DA7" s="409"/>
      <c r="DB7" s="407">
        <v>2788867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305899</v>
      </c>
      <c r="BO8" s="408"/>
      <c r="BP8" s="408"/>
      <c r="BQ8" s="408"/>
      <c r="BR8" s="408"/>
      <c r="BS8" s="408"/>
      <c r="BT8" s="408"/>
      <c r="BU8" s="409"/>
      <c r="BV8" s="407">
        <v>283619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0.19</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5071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22280</v>
      </c>
      <c r="BO9" s="408"/>
      <c r="BP9" s="408"/>
      <c r="BQ9" s="408"/>
      <c r="BR9" s="408"/>
      <c r="BS9" s="408"/>
      <c r="BT9" s="408"/>
      <c r="BU9" s="409"/>
      <c r="BV9" s="407">
        <v>-19422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11.8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5829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298869</v>
      </c>
      <c r="BO10" s="408"/>
      <c r="BP10" s="408"/>
      <c r="BQ10" s="408"/>
      <c r="BR10" s="408"/>
      <c r="BS10" s="408"/>
      <c r="BT10" s="408"/>
      <c r="BU10" s="409"/>
      <c r="BV10" s="407">
        <v>356173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4691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270000</v>
      </c>
      <c r="BO12" s="408"/>
      <c r="BP12" s="408"/>
      <c r="BQ12" s="408"/>
      <c r="BR12" s="408"/>
      <c r="BS12" s="408"/>
      <c r="BT12" s="408"/>
      <c r="BU12" s="409"/>
      <c r="BV12" s="407">
        <v>185000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4631</v>
      </c>
      <c r="S13" s="492"/>
      <c r="T13" s="492"/>
      <c r="U13" s="492"/>
      <c r="V13" s="493"/>
      <c r="W13" s="423" t="s">
        <v>131</v>
      </c>
      <c r="X13" s="424"/>
      <c r="Y13" s="424"/>
      <c r="Z13" s="424"/>
      <c r="AA13" s="424"/>
      <c r="AB13" s="414"/>
      <c r="AC13" s="458">
        <v>471</v>
      </c>
      <c r="AD13" s="459"/>
      <c r="AE13" s="459"/>
      <c r="AF13" s="459"/>
      <c r="AG13" s="501"/>
      <c r="AH13" s="458">
        <v>533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51149</v>
      </c>
      <c r="BO13" s="408"/>
      <c r="BP13" s="408"/>
      <c r="BQ13" s="408"/>
      <c r="BR13" s="408"/>
      <c r="BS13" s="408"/>
      <c r="BT13" s="408"/>
      <c r="BU13" s="409"/>
      <c r="BV13" s="407">
        <v>151751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9.1999999999999993</v>
      </c>
      <c r="CU13" s="405"/>
      <c r="CV13" s="405"/>
      <c r="CW13" s="405"/>
      <c r="CX13" s="405"/>
      <c r="CY13" s="405"/>
      <c r="CZ13" s="405"/>
      <c r="DA13" s="406"/>
      <c r="DB13" s="404">
        <v>9.4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4848</v>
      </c>
      <c r="S14" s="492"/>
      <c r="T14" s="492"/>
      <c r="U14" s="492"/>
      <c r="V14" s="493"/>
      <c r="W14" s="397"/>
      <c r="X14" s="398"/>
      <c r="Y14" s="398"/>
      <c r="Z14" s="398"/>
      <c r="AA14" s="398"/>
      <c r="AB14" s="387"/>
      <c r="AC14" s="494">
        <v>17.2</v>
      </c>
      <c r="AD14" s="495"/>
      <c r="AE14" s="495"/>
      <c r="AF14" s="495"/>
      <c r="AG14" s="496"/>
      <c r="AH14" s="494">
        <v>17.899999999999999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4786</v>
      </c>
      <c r="S15" s="492"/>
      <c r="T15" s="492"/>
      <c r="U15" s="492"/>
      <c r="V15" s="493"/>
      <c r="W15" s="423" t="s">
        <v>137</v>
      </c>
      <c r="X15" s="424"/>
      <c r="Y15" s="424"/>
      <c r="Z15" s="424"/>
      <c r="AA15" s="424"/>
      <c r="AB15" s="414"/>
      <c r="AC15" s="458">
        <v>975</v>
      </c>
      <c r="AD15" s="459"/>
      <c r="AE15" s="459"/>
      <c r="AF15" s="459"/>
      <c r="AG15" s="501"/>
      <c r="AH15" s="458">
        <v>1052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532061</v>
      </c>
      <c r="BO15" s="371"/>
      <c r="BP15" s="371"/>
      <c r="BQ15" s="371"/>
      <c r="BR15" s="371"/>
      <c r="BS15" s="371"/>
      <c r="BT15" s="371"/>
      <c r="BU15" s="372"/>
      <c r="BV15" s="370">
        <v>525545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35.700000000000003</v>
      </c>
      <c r="AD16" s="495"/>
      <c r="AE16" s="495"/>
      <c r="AF16" s="495"/>
      <c r="AG16" s="496"/>
      <c r="AH16" s="494">
        <v>35.200000000000003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2734003</v>
      </c>
      <c r="BO16" s="408"/>
      <c r="BP16" s="408"/>
      <c r="BQ16" s="408"/>
      <c r="BR16" s="408"/>
      <c r="BS16" s="408"/>
      <c r="BT16" s="408"/>
      <c r="BU16" s="409"/>
      <c r="BV16" s="407">
        <v>2664508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1286</v>
      </c>
      <c r="AD17" s="459"/>
      <c r="AE17" s="459"/>
      <c r="AF17" s="459"/>
      <c r="AG17" s="501"/>
      <c r="AH17" s="458">
        <v>1400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648172</v>
      </c>
      <c r="BO17" s="408"/>
      <c r="BP17" s="408"/>
      <c r="BQ17" s="408"/>
      <c r="BR17" s="408"/>
      <c r="BS17" s="408"/>
      <c r="BT17" s="408"/>
      <c r="BU17" s="409"/>
      <c r="BV17" s="407">
        <v>641888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161.66999999999999</v>
      </c>
      <c r="M18" s="531"/>
      <c r="N18" s="531"/>
      <c r="O18" s="531"/>
      <c r="P18" s="531"/>
      <c r="Q18" s="531"/>
      <c r="R18" s="532"/>
      <c r="S18" s="532"/>
      <c r="T18" s="532"/>
      <c r="U18" s="532"/>
      <c r="V18" s="533"/>
      <c r="W18" s="425"/>
      <c r="X18" s="426"/>
      <c r="Y18" s="426"/>
      <c r="Z18" s="426"/>
      <c r="AA18" s="426"/>
      <c r="AB18" s="417"/>
      <c r="AC18" s="534">
        <v>47.1</v>
      </c>
      <c r="AD18" s="535"/>
      <c r="AE18" s="535"/>
      <c r="AF18" s="535"/>
      <c r="AG18" s="536"/>
      <c r="AH18" s="534">
        <v>46.9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2668853</v>
      </c>
      <c r="BO18" s="408"/>
      <c r="BP18" s="408"/>
      <c r="BQ18" s="408"/>
      <c r="BR18" s="408"/>
      <c r="BS18" s="408"/>
      <c r="BT18" s="408"/>
      <c r="BU18" s="409"/>
      <c r="BV18" s="407">
        <v>2538755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3900238</v>
      </c>
      <c r="BO19" s="408"/>
      <c r="BP19" s="408"/>
      <c r="BQ19" s="408"/>
      <c r="BR19" s="408"/>
      <c r="BS19" s="408"/>
      <c r="BT19" s="408"/>
      <c r="BU19" s="409"/>
      <c r="BV19" s="407">
        <v>3776667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1572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3720983</v>
      </c>
      <c r="BO22" s="371"/>
      <c r="BP22" s="371"/>
      <c r="BQ22" s="371"/>
      <c r="BR22" s="371"/>
      <c r="BS22" s="371"/>
      <c r="BT22" s="371"/>
      <c r="BU22" s="372"/>
      <c r="BV22" s="370">
        <v>3584690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1739027</v>
      </c>
      <c r="BO23" s="408"/>
      <c r="BP23" s="408"/>
      <c r="BQ23" s="408"/>
      <c r="BR23" s="408"/>
      <c r="BS23" s="408"/>
      <c r="BT23" s="408"/>
      <c r="BU23" s="409"/>
      <c r="BV23" s="407">
        <v>1822733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6778</v>
      </c>
      <c r="R24" s="459"/>
      <c r="S24" s="459"/>
      <c r="T24" s="459"/>
      <c r="U24" s="459"/>
      <c r="V24" s="501"/>
      <c r="W24" s="553"/>
      <c r="X24" s="554"/>
      <c r="Y24" s="555"/>
      <c r="Z24" s="457" t="s">
        <v>161</v>
      </c>
      <c r="AA24" s="437"/>
      <c r="AB24" s="437"/>
      <c r="AC24" s="437"/>
      <c r="AD24" s="437"/>
      <c r="AE24" s="437"/>
      <c r="AF24" s="437"/>
      <c r="AG24" s="438"/>
      <c r="AH24" s="458">
        <v>70</v>
      </c>
      <c r="AI24" s="459"/>
      <c r="AJ24" s="459"/>
      <c r="AK24" s="459"/>
      <c r="AL24" s="501"/>
      <c r="AM24" s="458">
        <v>216160</v>
      </c>
      <c r="AN24" s="459"/>
      <c r="AO24" s="459"/>
      <c r="AP24" s="459"/>
      <c r="AQ24" s="459"/>
      <c r="AR24" s="501"/>
      <c r="AS24" s="458">
        <v>3088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2625352</v>
      </c>
      <c r="BO24" s="408"/>
      <c r="BP24" s="408"/>
      <c r="BQ24" s="408"/>
      <c r="BR24" s="408"/>
      <c r="BS24" s="408"/>
      <c r="BT24" s="408"/>
      <c r="BU24" s="409"/>
      <c r="BV24" s="407">
        <v>2353878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5662</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70347</v>
      </c>
      <c r="BO25" s="371"/>
      <c r="BP25" s="371"/>
      <c r="BQ25" s="371"/>
      <c r="BR25" s="371"/>
      <c r="BS25" s="371"/>
      <c r="BT25" s="371"/>
      <c r="BU25" s="372"/>
      <c r="BV25" s="370">
        <v>64849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5507</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117925</v>
      </c>
      <c r="BO27" s="527"/>
      <c r="BP27" s="527"/>
      <c r="BQ27" s="527"/>
      <c r="BR27" s="527"/>
      <c r="BS27" s="527"/>
      <c r="BT27" s="527"/>
      <c r="BU27" s="528"/>
      <c r="BV27" s="526">
        <v>117919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1121803</v>
      </c>
      <c r="BO28" s="371"/>
      <c r="BP28" s="371"/>
      <c r="BQ28" s="371"/>
      <c r="BR28" s="371"/>
      <c r="BS28" s="371"/>
      <c r="BT28" s="371"/>
      <c r="BU28" s="372"/>
      <c r="BV28" s="370">
        <v>1092934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2300</v>
      </c>
      <c r="R29" s="459"/>
      <c r="S29" s="459"/>
      <c r="T29" s="459"/>
      <c r="U29" s="459"/>
      <c r="V29" s="501"/>
      <c r="W29" s="556"/>
      <c r="X29" s="557"/>
      <c r="Y29" s="558"/>
      <c r="Z29" s="457" t="s">
        <v>177</v>
      </c>
      <c r="AA29" s="437"/>
      <c r="AB29" s="437"/>
      <c r="AC29" s="437"/>
      <c r="AD29" s="437"/>
      <c r="AE29" s="437"/>
      <c r="AF29" s="437"/>
      <c r="AG29" s="438"/>
      <c r="AH29" s="458">
        <v>70</v>
      </c>
      <c r="AI29" s="459"/>
      <c r="AJ29" s="459"/>
      <c r="AK29" s="459"/>
      <c r="AL29" s="501"/>
      <c r="AM29" s="458">
        <v>216160</v>
      </c>
      <c r="AN29" s="459"/>
      <c r="AO29" s="459"/>
      <c r="AP29" s="459"/>
      <c r="AQ29" s="459"/>
      <c r="AR29" s="501"/>
      <c r="AS29" s="458">
        <v>3088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409340</v>
      </c>
      <c r="BO29" s="408"/>
      <c r="BP29" s="408"/>
      <c r="BQ29" s="408"/>
      <c r="BR29" s="408"/>
      <c r="BS29" s="408"/>
      <c r="BT29" s="408"/>
      <c r="BU29" s="409"/>
      <c r="BV29" s="407">
        <v>409111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1125607</v>
      </c>
      <c r="BO30" s="527"/>
      <c r="BP30" s="527"/>
      <c r="BQ30" s="527"/>
      <c r="BR30" s="527"/>
      <c r="BS30" s="527"/>
      <c r="BT30" s="527"/>
      <c r="BU30" s="528"/>
      <c r="BV30" s="526">
        <v>1062467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最上広域市町村圏事務組合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グリーンバレー神室振興公社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最上地区広域連合（普通会計分）</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介護サービス事業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最上地区広域連合（事業会計分）</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山形県後期高齢者医療広域連合（普通会計分）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山形県後期高齢者医療広域連合（事業会計分）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山形県消防補償等組合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山形県自治会館管理組合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山形県市町村職員退職手当組合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山形県市町村交通災害共済組合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TIYEbSONnWNFG3y3dZ9GlOxIdRnVdGSa+i570onbknW53RitbE2ORbbUtgsoS44egT8plvmdY9Vg1jyOWkbhA==" saltValue="z2IBWpKFQWRTmSN1JJoY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11.19</v>
      </c>
      <c r="G34" s="33">
        <v>9.77</v>
      </c>
      <c r="H34" s="33">
        <v>10.82</v>
      </c>
      <c r="I34" s="33">
        <v>10.16</v>
      </c>
      <c r="J34" s="34">
        <v>10.69</v>
      </c>
      <c r="K34" s="22"/>
      <c r="L34" s="22"/>
      <c r="M34" s="22"/>
      <c r="N34" s="22"/>
      <c r="O34" s="22"/>
      <c r="P34" s="22"/>
    </row>
    <row r="35" spans="1:16" ht="39" customHeight="1" x14ac:dyDescent="0.2">
      <c r="A35" s="22"/>
      <c r="B35" s="35"/>
      <c r="C35" s="1145" t="s">
        <v>532</v>
      </c>
      <c r="D35" s="1146"/>
      <c r="E35" s="1147"/>
      <c r="F35" s="36">
        <v>2.81</v>
      </c>
      <c r="G35" s="37">
        <v>2.25</v>
      </c>
      <c r="H35" s="37">
        <v>2.85</v>
      </c>
      <c r="I35" s="37">
        <v>3.3</v>
      </c>
      <c r="J35" s="38">
        <v>4.2300000000000004</v>
      </c>
      <c r="K35" s="22"/>
      <c r="L35" s="22"/>
      <c r="M35" s="22"/>
      <c r="N35" s="22"/>
      <c r="O35" s="22"/>
      <c r="P35" s="22"/>
    </row>
    <row r="36" spans="1:16" ht="39" customHeight="1" x14ac:dyDescent="0.2">
      <c r="A36" s="22"/>
      <c r="B36" s="35"/>
      <c r="C36" s="1145" t="s">
        <v>533</v>
      </c>
      <c r="D36" s="1146"/>
      <c r="E36" s="1147"/>
      <c r="F36" s="36">
        <v>1.54</v>
      </c>
      <c r="G36" s="37">
        <v>1.99</v>
      </c>
      <c r="H36" s="37">
        <v>2.02</v>
      </c>
      <c r="I36" s="37">
        <v>2.1</v>
      </c>
      <c r="J36" s="38">
        <v>2.56</v>
      </c>
      <c r="K36" s="22"/>
      <c r="L36" s="22"/>
      <c r="M36" s="22"/>
      <c r="N36" s="22"/>
      <c r="O36" s="22"/>
      <c r="P36" s="22"/>
    </row>
    <row r="37" spans="1:16" ht="39" customHeight="1" x14ac:dyDescent="0.2">
      <c r="A37" s="22"/>
      <c r="B37" s="35"/>
      <c r="C37" s="1145" t="s">
        <v>534</v>
      </c>
      <c r="D37" s="1146"/>
      <c r="E37" s="1147"/>
      <c r="F37" s="36">
        <v>0.78</v>
      </c>
      <c r="G37" s="37">
        <v>0.36</v>
      </c>
      <c r="H37" s="37">
        <v>0.51</v>
      </c>
      <c r="I37" s="37">
        <v>0.61</v>
      </c>
      <c r="J37" s="38">
        <v>0.5</v>
      </c>
      <c r="K37" s="22"/>
      <c r="L37" s="22"/>
      <c r="M37" s="22"/>
      <c r="N37" s="22"/>
      <c r="O37" s="22"/>
      <c r="P37" s="22"/>
    </row>
    <row r="38" spans="1:16" ht="39" customHeight="1" x14ac:dyDescent="0.2">
      <c r="A38" s="22"/>
      <c r="B38" s="35"/>
      <c r="C38" s="1145" t="s">
        <v>535</v>
      </c>
      <c r="D38" s="1146"/>
      <c r="E38" s="1147"/>
      <c r="F38" s="36" t="s">
        <v>486</v>
      </c>
      <c r="G38" s="37" t="s">
        <v>486</v>
      </c>
      <c r="H38" s="37" t="s">
        <v>486</v>
      </c>
      <c r="I38" s="37" t="s">
        <v>486</v>
      </c>
      <c r="J38" s="38">
        <v>0.32</v>
      </c>
      <c r="K38" s="22"/>
      <c r="L38" s="22"/>
      <c r="M38" s="22"/>
      <c r="N38" s="22"/>
      <c r="O38" s="22"/>
      <c r="P38" s="22"/>
    </row>
    <row r="39" spans="1:16" ht="39" customHeight="1" x14ac:dyDescent="0.2">
      <c r="A39" s="22"/>
      <c r="B39" s="35"/>
      <c r="C39" s="1145" t="s">
        <v>536</v>
      </c>
      <c r="D39" s="1146"/>
      <c r="E39" s="1147"/>
      <c r="F39" s="36">
        <v>0.09</v>
      </c>
      <c r="G39" s="37">
        <v>0.1</v>
      </c>
      <c r="H39" s="37">
        <v>0.12</v>
      </c>
      <c r="I39" s="37">
        <v>0.05</v>
      </c>
      <c r="J39" s="38">
        <v>0.01</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1.55</v>
      </c>
      <c r="G43" s="42">
        <v>0.39</v>
      </c>
      <c r="H43" s="42">
        <v>0.7</v>
      </c>
      <c r="I43" s="42">
        <v>0.41</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cNEo488CKUTWRYzGFKXHJHmcPTlu4EwxdVtnsU9OrNiSinWuZWWN4wLU1juTUaWoKvhhcXi561Kl/5Ge+V7AXQ==" saltValue="/QToGAF11dDOLZXJS4ii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461</v>
      </c>
      <c r="L45" s="60">
        <v>457</v>
      </c>
      <c r="M45" s="60">
        <v>463</v>
      </c>
      <c r="N45" s="60">
        <v>455</v>
      </c>
      <c r="O45" s="61">
        <v>445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177</v>
      </c>
      <c r="L48" s="64">
        <v>175</v>
      </c>
      <c r="M48" s="64">
        <v>172</v>
      </c>
      <c r="N48" s="64">
        <v>159</v>
      </c>
      <c r="O48" s="65">
        <v>128</v>
      </c>
      <c r="P48" s="48"/>
      <c r="Q48" s="48"/>
      <c r="R48" s="48"/>
      <c r="S48" s="48"/>
      <c r="T48" s="48"/>
      <c r="U48" s="48"/>
    </row>
    <row r="49" spans="1:21" ht="30.75" customHeight="1" x14ac:dyDescent="0.2">
      <c r="A49" s="48"/>
      <c r="B49" s="1155"/>
      <c r="C49" s="1156"/>
      <c r="D49" s="62"/>
      <c r="E49" s="1161" t="s">
        <v>14</v>
      </c>
      <c r="F49" s="1161"/>
      <c r="G49" s="1161"/>
      <c r="H49" s="1161"/>
      <c r="I49" s="1161"/>
      <c r="J49" s="1162"/>
      <c r="K49" s="63">
        <v>7</v>
      </c>
      <c r="L49" s="64">
        <v>6</v>
      </c>
      <c r="M49" s="64">
        <v>8</v>
      </c>
      <c r="N49" s="64">
        <v>7</v>
      </c>
      <c r="O49" s="65">
        <v>5</v>
      </c>
      <c r="P49" s="48"/>
      <c r="Q49" s="48"/>
      <c r="R49" s="48"/>
      <c r="S49" s="48"/>
      <c r="T49" s="48"/>
      <c r="U49" s="48"/>
    </row>
    <row r="50" spans="1:21" ht="30.75" customHeight="1" x14ac:dyDescent="0.2">
      <c r="A50" s="48"/>
      <c r="B50" s="1155"/>
      <c r="C50" s="1156"/>
      <c r="D50" s="62"/>
      <c r="E50" s="1161" t="s">
        <v>15</v>
      </c>
      <c r="F50" s="1161"/>
      <c r="G50" s="1161"/>
      <c r="H50" s="1161"/>
      <c r="I50" s="1161"/>
      <c r="J50" s="1162"/>
      <c r="K50" s="63">
        <v>6</v>
      </c>
      <c r="L50" s="64">
        <v>6</v>
      </c>
      <c r="M50" s="64">
        <v>6</v>
      </c>
      <c r="N50" s="64">
        <v>5</v>
      </c>
      <c r="O50" s="65">
        <v>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414</v>
      </c>
      <c r="L52" s="64">
        <v>414</v>
      </c>
      <c r="M52" s="64">
        <v>413</v>
      </c>
      <c r="N52" s="64">
        <v>403</v>
      </c>
      <c r="O52" s="65">
        <v>366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237</v>
      </c>
      <c r="L53" s="69">
        <v>230</v>
      </c>
      <c r="M53" s="69">
        <v>236</v>
      </c>
      <c r="N53" s="69">
        <v>223</v>
      </c>
      <c r="O53" s="70">
        <v>217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562</v>
      </c>
      <c r="L58" s="84" t="s">
        <v>562</v>
      </c>
      <c r="M58" s="84" t="s">
        <v>562</v>
      </c>
      <c r="N58" s="84" t="s">
        <v>562</v>
      </c>
      <c r="O58" s="85" t="s">
        <v>562</v>
      </c>
    </row>
    <row r="59" spans="1:21" ht="31.5" customHeight="1" x14ac:dyDescent="0.2">
      <c r="B59" s="1171"/>
      <c r="C59" s="1172"/>
      <c r="D59" s="1178" t="s">
        <v>26</v>
      </c>
      <c r="E59" s="1179"/>
      <c r="F59" s="1179"/>
      <c r="G59" s="1179"/>
      <c r="H59" s="1179"/>
      <c r="I59" s="1179"/>
      <c r="J59" s="1180"/>
      <c r="K59" s="86" t="s">
        <v>562</v>
      </c>
      <c r="L59" s="87" t="s">
        <v>562</v>
      </c>
      <c r="M59" s="87" t="s">
        <v>562</v>
      </c>
      <c r="N59" s="87" t="s">
        <v>562</v>
      </c>
      <c r="O59" s="88" t="s">
        <v>562</v>
      </c>
    </row>
    <row r="60" spans="1:21" ht="31.5" customHeight="1" thickBot="1" x14ac:dyDescent="0.25">
      <c r="B60" s="1173"/>
      <c r="C60" s="1174"/>
      <c r="D60" s="1181" t="s">
        <v>27</v>
      </c>
      <c r="E60" s="1182"/>
      <c r="F60" s="1182"/>
      <c r="G60" s="1182"/>
      <c r="H60" s="1182"/>
      <c r="I60" s="1182"/>
      <c r="J60" s="1183"/>
      <c r="K60" s="89" t="s">
        <v>562</v>
      </c>
      <c r="L60" s="90" t="s">
        <v>562</v>
      </c>
      <c r="M60" s="90" t="s">
        <v>562</v>
      </c>
      <c r="N60" s="90" t="s">
        <v>562</v>
      </c>
      <c r="O60" s="91" t="s">
        <v>562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AGgtCpp8TO9z/z6jmiVA1WtuU4YNR+hbehdbxjOW9hOnaACKfr9wxWRYrwV5COyBHBgRG3KWzoR7T33KqgUuw==" saltValue="MvbHl0AM/zZFR3TMiYS8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4173</v>
      </c>
      <c r="J41" s="344">
        <v>3913</v>
      </c>
      <c r="K41" s="344">
        <v>3695</v>
      </c>
      <c r="L41" s="344">
        <v>3585</v>
      </c>
      <c r="M41" s="345">
        <v>3721</v>
      </c>
    </row>
    <row r="42" spans="2:13" ht="27.75" customHeight="1" x14ac:dyDescent="0.2">
      <c r="B42" s="1186"/>
      <c r="C42" s="1187"/>
      <c r="D42" s="106"/>
      <c r="E42" s="1192" t="s">
        <v>32</v>
      </c>
      <c r="F42" s="1192"/>
      <c r="G42" s="1192"/>
      <c r="H42" s="1193"/>
      <c r="I42" s="346">
        <v>29</v>
      </c>
      <c r="J42" s="347">
        <v>23</v>
      </c>
      <c r="K42" s="347">
        <v>18</v>
      </c>
      <c r="L42" s="347">
        <v>14</v>
      </c>
      <c r="M42" s="348">
        <v>9</v>
      </c>
    </row>
    <row r="43" spans="2:13" ht="27.75" customHeight="1" x14ac:dyDescent="0.2">
      <c r="B43" s="1186"/>
      <c r="C43" s="1187"/>
      <c r="D43" s="106"/>
      <c r="E43" s="1192" t="s">
        <v>33</v>
      </c>
      <c r="F43" s="1192"/>
      <c r="G43" s="1192"/>
      <c r="H43" s="1193"/>
      <c r="I43" s="346">
        <v>1536</v>
      </c>
      <c r="J43" s="347">
        <v>1404</v>
      </c>
      <c r="K43" s="347">
        <v>1321</v>
      </c>
      <c r="L43" s="347">
        <v>1262</v>
      </c>
      <c r="M43" s="348">
        <v>1105</v>
      </c>
    </row>
    <row r="44" spans="2:13" ht="27.75" customHeight="1" x14ac:dyDescent="0.2">
      <c r="B44" s="1186"/>
      <c r="C44" s="1187"/>
      <c r="D44" s="106"/>
      <c r="E44" s="1192" t="s">
        <v>34</v>
      </c>
      <c r="F44" s="1192"/>
      <c r="G44" s="1192"/>
      <c r="H44" s="1193"/>
      <c r="I44" s="346">
        <v>5</v>
      </c>
      <c r="J44" s="347">
        <v>6</v>
      </c>
      <c r="K44" s="347" t="s">
        <v>486</v>
      </c>
      <c r="L44" s="347" t="s">
        <v>486</v>
      </c>
      <c r="M44" s="348">
        <v>8</v>
      </c>
    </row>
    <row r="45" spans="2:13" ht="27.75" customHeight="1" x14ac:dyDescent="0.2">
      <c r="B45" s="1186"/>
      <c r="C45" s="1187"/>
      <c r="D45" s="106"/>
      <c r="E45" s="1192" t="s">
        <v>35</v>
      </c>
      <c r="F45" s="1192"/>
      <c r="G45" s="1192"/>
      <c r="H45" s="1193"/>
      <c r="I45" s="346">
        <v>324</v>
      </c>
      <c r="J45" s="347">
        <v>322</v>
      </c>
      <c r="K45" s="347">
        <v>319</v>
      </c>
      <c r="L45" s="347">
        <v>322</v>
      </c>
      <c r="M45" s="348">
        <v>321</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1519</v>
      </c>
      <c r="J50" s="347">
        <v>2207</v>
      </c>
      <c r="K50" s="347">
        <v>2668</v>
      </c>
      <c r="L50" s="347">
        <v>2935</v>
      </c>
      <c r="M50" s="348">
        <v>3045</v>
      </c>
    </row>
    <row r="51" spans="2:13" ht="27.75" customHeight="1" x14ac:dyDescent="0.2">
      <c r="B51" s="1186"/>
      <c r="C51" s="1187"/>
      <c r="D51" s="106"/>
      <c r="E51" s="1192" t="s">
        <v>42</v>
      </c>
      <c r="F51" s="1192"/>
      <c r="G51" s="1192"/>
      <c r="H51" s="1193"/>
      <c r="I51" s="346">
        <v>42</v>
      </c>
      <c r="J51" s="347">
        <v>38</v>
      </c>
      <c r="K51" s="347">
        <v>36</v>
      </c>
      <c r="L51" s="347">
        <v>29</v>
      </c>
      <c r="M51" s="348">
        <v>32</v>
      </c>
    </row>
    <row r="52" spans="2:13" ht="27.75" customHeight="1" x14ac:dyDescent="0.2">
      <c r="B52" s="1188"/>
      <c r="C52" s="1189"/>
      <c r="D52" s="106"/>
      <c r="E52" s="1192" t="s">
        <v>43</v>
      </c>
      <c r="F52" s="1192"/>
      <c r="G52" s="1192"/>
      <c r="H52" s="1193"/>
      <c r="I52" s="346">
        <v>3566</v>
      </c>
      <c r="J52" s="347">
        <v>3198</v>
      </c>
      <c r="K52" s="347">
        <v>3195</v>
      </c>
      <c r="L52" s="347">
        <v>2842</v>
      </c>
      <c r="M52" s="348">
        <v>3097</v>
      </c>
    </row>
    <row r="53" spans="2:13" ht="27.75" customHeight="1" thickBot="1" x14ac:dyDescent="0.25">
      <c r="B53" s="1199" t="s">
        <v>19</v>
      </c>
      <c r="C53" s="1200"/>
      <c r="D53" s="110"/>
      <c r="E53" s="1201" t="s">
        <v>44</v>
      </c>
      <c r="F53" s="1201"/>
      <c r="G53" s="1201"/>
      <c r="H53" s="1202"/>
      <c r="I53" s="349">
        <v>940</v>
      </c>
      <c r="J53" s="350">
        <v>224</v>
      </c>
      <c r="K53" s="350">
        <v>-547</v>
      </c>
      <c r="L53" s="350">
        <v>-623</v>
      </c>
      <c r="M53" s="351">
        <v>-1010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Y1CZRM3OtcKH1kWItNXjVJ/ZmN+apyc1mc2gqXJVS/nt6gLkxyrekva2l1zPF49MxNGxgxAnfLRne+Rhg04Yw==" saltValue="PbUNjynekTQgM7XFnP4J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922</v>
      </c>
      <c r="G55" s="352">
        <v>1093</v>
      </c>
      <c r="H55" s="353">
        <v>1122</v>
      </c>
    </row>
    <row r="56" spans="2:8" ht="52.5" customHeight="1" x14ac:dyDescent="0.2">
      <c r="B56" s="122"/>
      <c r="C56" s="1213" t="s">
        <v>47</v>
      </c>
      <c r="D56" s="1213"/>
      <c r="E56" s="1214"/>
      <c r="F56" s="354">
        <v>409</v>
      </c>
      <c r="G56" s="354">
        <v>409</v>
      </c>
      <c r="H56" s="355">
        <v>409</v>
      </c>
    </row>
    <row r="57" spans="2:8" ht="53.25" customHeight="1" x14ac:dyDescent="0.2">
      <c r="B57" s="122"/>
      <c r="C57" s="1215" t="s">
        <v>48</v>
      </c>
      <c r="D57" s="1215"/>
      <c r="E57" s="1216"/>
      <c r="F57" s="356">
        <v>1012</v>
      </c>
      <c r="G57" s="356">
        <v>1062</v>
      </c>
      <c r="H57" s="357">
        <v>1126</v>
      </c>
    </row>
    <row r="58" spans="2:8" ht="45.75" customHeight="1" x14ac:dyDescent="0.2">
      <c r="B58" s="123"/>
      <c r="C58" s="1203" t="s">
        <v>556</v>
      </c>
      <c r="D58" s="1204"/>
      <c r="E58" s="1205"/>
      <c r="F58" s="358">
        <v>429</v>
      </c>
      <c r="G58" s="358">
        <v>497</v>
      </c>
      <c r="H58" s="359">
        <v>497</v>
      </c>
    </row>
    <row r="59" spans="2:8" ht="45.75" customHeight="1" x14ac:dyDescent="0.2">
      <c r="B59" s="123"/>
      <c r="C59" s="1203" t="s">
        <v>557</v>
      </c>
      <c r="D59" s="1204"/>
      <c r="E59" s="1205"/>
      <c r="F59" s="358">
        <v>406</v>
      </c>
      <c r="G59" s="358">
        <v>395</v>
      </c>
      <c r="H59" s="359">
        <v>368</v>
      </c>
    </row>
    <row r="60" spans="2:8" ht="45.75" customHeight="1" x14ac:dyDescent="0.2">
      <c r="B60" s="123"/>
      <c r="C60" s="1203" t="s">
        <v>558</v>
      </c>
      <c r="D60" s="1204"/>
      <c r="E60" s="1205"/>
      <c r="F60" s="358">
        <v>149</v>
      </c>
      <c r="G60" s="358">
        <v>144</v>
      </c>
      <c r="H60" s="359">
        <v>223</v>
      </c>
    </row>
    <row r="61" spans="2:8" ht="45.75" customHeight="1" x14ac:dyDescent="0.2">
      <c r="B61" s="123"/>
      <c r="C61" s="1203" t="s">
        <v>559</v>
      </c>
      <c r="D61" s="1204"/>
      <c r="E61" s="1205"/>
      <c r="F61" s="358">
        <v>13</v>
      </c>
      <c r="G61" s="358">
        <v>10</v>
      </c>
      <c r="H61" s="359">
        <v>15</v>
      </c>
    </row>
    <row r="62" spans="2:8" ht="45.75" customHeight="1" thickBot="1" x14ac:dyDescent="0.25">
      <c r="B62" s="124"/>
      <c r="C62" s="1206" t="s">
        <v>560</v>
      </c>
      <c r="D62" s="1207"/>
      <c r="E62" s="1208"/>
      <c r="F62" s="360">
        <v>7</v>
      </c>
      <c r="G62" s="360">
        <v>7</v>
      </c>
      <c r="H62" s="361">
        <v>11</v>
      </c>
    </row>
    <row r="63" spans="2:8" ht="52.5" customHeight="1" thickBot="1" x14ac:dyDescent="0.25">
      <c r="B63" s="125"/>
      <c r="C63" s="1209" t="s">
        <v>49</v>
      </c>
      <c r="D63" s="1209"/>
      <c r="E63" s="1210"/>
      <c r="F63" s="362">
        <v>2343</v>
      </c>
      <c r="G63" s="362">
        <v>2565</v>
      </c>
      <c r="H63" s="363">
        <v>2657</v>
      </c>
    </row>
    <row r="64" spans="2:8" ht="13.2" x14ac:dyDescent="0.2"/>
  </sheetData>
  <sheetProtection algorithmName="SHA-512" hashValue="eo9/VOADrOUkqGTyxi3SB+AsTCI/0gMo+3CYaG6ushKuJqpls3BhyT59UCJpY8XWQdInuiV4O7rDSOyLcKo7Ng==" saltValue="GJgmPiXTC+winkk2w1xx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79582</v>
      </c>
      <c r="E3" s="144"/>
      <c r="F3" s="145">
        <v>126525</v>
      </c>
      <c r="G3" s="146"/>
      <c r="H3" s="147"/>
    </row>
    <row r="4" spans="1:8" x14ac:dyDescent="0.2">
      <c r="A4" s="148"/>
      <c r="B4" s="149"/>
      <c r="C4" s="150"/>
      <c r="D4" s="151">
        <v>53782</v>
      </c>
      <c r="E4" s="152"/>
      <c r="F4" s="153">
        <v>67052</v>
      </c>
      <c r="G4" s="154"/>
      <c r="H4" s="155"/>
    </row>
    <row r="5" spans="1:8" x14ac:dyDescent="0.2">
      <c r="A5" s="136" t="s">
        <v>519</v>
      </c>
      <c r="B5" s="141"/>
      <c r="C5" s="142"/>
      <c r="D5" s="143">
        <v>56242</v>
      </c>
      <c r="E5" s="144"/>
      <c r="F5" s="145">
        <v>122054</v>
      </c>
      <c r="G5" s="146"/>
      <c r="H5" s="147"/>
    </row>
    <row r="6" spans="1:8" x14ac:dyDescent="0.2">
      <c r="A6" s="148"/>
      <c r="B6" s="149"/>
      <c r="C6" s="150"/>
      <c r="D6" s="151">
        <v>31825</v>
      </c>
      <c r="E6" s="152"/>
      <c r="F6" s="153">
        <v>68298</v>
      </c>
      <c r="G6" s="154"/>
      <c r="H6" s="155"/>
    </row>
    <row r="7" spans="1:8" x14ac:dyDescent="0.2">
      <c r="A7" s="136" t="s">
        <v>520</v>
      </c>
      <c r="B7" s="141"/>
      <c r="C7" s="142"/>
      <c r="D7" s="143">
        <v>81149</v>
      </c>
      <c r="E7" s="144"/>
      <c r="F7" s="145">
        <v>111644</v>
      </c>
      <c r="G7" s="146"/>
      <c r="H7" s="147"/>
    </row>
    <row r="8" spans="1:8" x14ac:dyDescent="0.2">
      <c r="A8" s="148"/>
      <c r="B8" s="149"/>
      <c r="C8" s="150"/>
      <c r="D8" s="151">
        <v>68154</v>
      </c>
      <c r="E8" s="152"/>
      <c r="F8" s="153">
        <v>66606</v>
      </c>
      <c r="G8" s="154"/>
      <c r="H8" s="155"/>
    </row>
    <row r="9" spans="1:8" x14ac:dyDescent="0.2">
      <c r="A9" s="136" t="s">
        <v>521</v>
      </c>
      <c r="B9" s="141"/>
      <c r="C9" s="142"/>
      <c r="D9" s="143">
        <v>95123</v>
      </c>
      <c r="E9" s="144"/>
      <c r="F9" s="145">
        <v>127917</v>
      </c>
      <c r="G9" s="146"/>
      <c r="H9" s="147"/>
    </row>
    <row r="10" spans="1:8" x14ac:dyDescent="0.2">
      <c r="A10" s="148"/>
      <c r="B10" s="149"/>
      <c r="C10" s="150"/>
      <c r="D10" s="151">
        <v>74669</v>
      </c>
      <c r="E10" s="152"/>
      <c r="F10" s="153">
        <v>69746</v>
      </c>
      <c r="G10" s="154"/>
      <c r="H10" s="155"/>
    </row>
    <row r="11" spans="1:8" x14ac:dyDescent="0.2">
      <c r="A11" s="136" t="s">
        <v>522</v>
      </c>
      <c r="B11" s="141"/>
      <c r="C11" s="142"/>
      <c r="D11" s="143">
        <v>103940</v>
      </c>
      <c r="E11" s="144"/>
      <c r="F11" s="145">
        <v>135931</v>
      </c>
      <c r="G11" s="146"/>
      <c r="H11" s="147"/>
    </row>
    <row r="12" spans="1:8" x14ac:dyDescent="0.2">
      <c r="A12" s="148"/>
      <c r="B12" s="149"/>
      <c r="C12" s="156"/>
      <c r="D12" s="151">
        <v>94538</v>
      </c>
      <c r="E12" s="152"/>
      <c r="F12" s="153">
        <v>75320</v>
      </c>
      <c r="G12" s="154"/>
      <c r="H12" s="155"/>
    </row>
    <row r="13" spans="1:8" x14ac:dyDescent="0.2">
      <c r="A13" s="136"/>
      <c r="B13" s="141"/>
      <c r="C13" s="157"/>
      <c r="D13" s="158">
        <v>83207</v>
      </c>
      <c r="E13" s="159"/>
      <c r="F13" s="160">
        <v>124814</v>
      </c>
      <c r="G13" s="161"/>
      <c r="H13" s="147"/>
    </row>
    <row r="14" spans="1:8" x14ac:dyDescent="0.2">
      <c r="A14" s="148"/>
      <c r="B14" s="149"/>
      <c r="C14" s="150"/>
      <c r="D14" s="151">
        <v>64594</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11.2</v>
      </c>
      <c r="C19" s="162">
        <f>ROUND(VALUE(SUBSTITUTE(実質収支比率等に係る経年分析!G$48,"▲","-")),2)</f>
        <v>9.77</v>
      </c>
      <c r="D19" s="162">
        <f>ROUND(VALUE(SUBSTITUTE(実質収支比率等に係る経年分析!H$48,"▲","-")),2)</f>
        <v>10.82</v>
      </c>
      <c r="E19" s="162">
        <f>ROUND(VALUE(SUBSTITUTE(実質収支比率等に係る経年分析!I$48,"▲","-")),2)</f>
        <v>10.17</v>
      </c>
      <c r="F19" s="162">
        <f>ROUND(VALUE(SUBSTITUTE(実質収支比率等に係る経年分析!J$48,"▲","-")),2)</f>
        <v>10.7</v>
      </c>
    </row>
    <row r="20" spans="1:11" x14ac:dyDescent="0.2">
      <c r="A20" s="162" t="s">
        <v>53</v>
      </c>
      <c r="B20" s="162">
        <f>ROUND(VALUE(SUBSTITUTE(実質収支比率等に係る経年分析!F$47,"▲","-")),2)</f>
        <v>28.85</v>
      </c>
      <c r="C20" s="162">
        <f>ROUND(VALUE(SUBSTITUTE(実質収支比率等に係る経年分析!G$47,"▲","-")),2)</f>
        <v>36.92</v>
      </c>
      <c r="D20" s="162">
        <f>ROUND(VALUE(SUBSTITUTE(実質収支比率等に係る経年分析!H$47,"▲","-")),2)</f>
        <v>32.92</v>
      </c>
      <c r="E20" s="162">
        <f>ROUND(VALUE(SUBSTITUTE(実質収支比率等に係る経年分析!I$47,"▲","-")),2)</f>
        <v>39.19</v>
      </c>
      <c r="F20" s="162">
        <f>ROUND(VALUE(SUBSTITUTE(実質収支比率等に係る経年分析!J$47,"▲","-")),2)</f>
        <v>39.22</v>
      </c>
    </row>
    <row r="21" spans="1:11" x14ac:dyDescent="0.2">
      <c r="A21" s="162" t="s">
        <v>54</v>
      </c>
      <c r="B21" s="162">
        <f>IF(ISNUMBER(VALUE(SUBSTITUTE(実質収支比率等に係る経年分析!F$49,"▲","-"))),ROUND(VALUE(SUBSTITUTE(実質収支比率等に係る経年分析!F$49,"▲","-")),2),NA())</f>
        <v>1.73</v>
      </c>
      <c r="C21" s="162">
        <f>IF(ISNUMBER(VALUE(SUBSTITUTE(実質収支比率等に係る経年分析!G$49,"▲","-"))),ROUND(VALUE(SUBSTITUTE(実質収支比率等に係る経年分析!G$49,"▲","-")),2),NA())</f>
        <v>9.92</v>
      </c>
      <c r="D21" s="162">
        <f>IF(ISNUMBER(VALUE(SUBSTITUTE(実質収支比率等に係る経年分析!H$49,"▲","-"))),ROUND(VALUE(SUBSTITUTE(実質収支比率等に係る経年分析!H$49,"▲","-")),2),NA())</f>
        <v>-4.4400000000000004</v>
      </c>
      <c r="E21" s="162">
        <f>IF(ISNUMBER(VALUE(SUBSTITUTE(実質収支比率等に係る経年分析!I$49,"▲","-"))),ROUND(VALUE(SUBSTITUTE(実質収支比率等に係る経年分析!I$49,"▲","-")),2),NA())</f>
        <v>5.44</v>
      </c>
      <c r="F21" s="162">
        <f>IF(ISNUMBER(VALUE(SUBSTITUTE(実質収支比率等に係る経年分析!J$49,"▲","-"))),ROUND(VALUE(SUBSTITUTE(実質収支比率等に係る経年分析!J$49,"▲","-")),2),NA())</f>
        <v>1.79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介護サービス事業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2.56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4.2300000000000004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10.16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414</v>
      </c>
      <c r="E42" s="164"/>
      <c r="F42" s="164"/>
      <c r="G42" s="164">
        <f>'実質公債費比率（分子）の構造'!L$52</f>
        <v>414</v>
      </c>
      <c r="H42" s="164"/>
      <c r="I42" s="164"/>
      <c r="J42" s="164">
        <f>'実質公債費比率（分子）の構造'!M$52</f>
        <v>413</v>
      </c>
      <c r="K42" s="164"/>
      <c r="L42" s="164"/>
      <c r="M42" s="164">
        <f>'実質公債費比率（分子）の構造'!N$52</f>
        <v>403</v>
      </c>
      <c r="N42" s="164"/>
      <c r="O42" s="164"/>
      <c r="P42" s="164">
        <f>'実質公債費比率（分子）の構造'!O$52</f>
        <v>366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v>
      </c>
      <c r="C44" s="164"/>
      <c r="D44" s="164"/>
      <c r="E44" s="164">
        <f>'実質公債費比率（分子）の構造'!L$50</f>
        <v>6</v>
      </c>
      <c r="F44" s="164"/>
      <c r="G44" s="164"/>
      <c r="H44" s="164">
        <f>'実質公債費比率（分子）の構造'!M$50</f>
        <v>6</v>
      </c>
      <c r="I44" s="164"/>
      <c r="J44" s="164"/>
      <c r="K44" s="164">
        <f>'実質公債費比率（分子）の構造'!N$50</f>
        <v>5</v>
      </c>
      <c r="L44" s="164"/>
      <c r="M44" s="164"/>
      <c r="N44" s="164">
        <f>'実質公債費比率（分子）の構造'!O$50</f>
        <v>5</v>
      </c>
      <c r="O44" s="164"/>
      <c r="P44" s="164"/>
    </row>
    <row r="45" spans="1:16" x14ac:dyDescent="0.2">
      <c r="A45" s="164" t="s">
        <v>63</v>
      </c>
      <c r="B45" s="164">
        <f>'実質公債費比率（分子）の構造'!K$49</f>
        <v>7</v>
      </c>
      <c r="C45" s="164"/>
      <c r="D45" s="164"/>
      <c r="E45" s="164">
        <f>'実質公債費比率（分子）の構造'!L$49</f>
        <v>6</v>
      </c>
      <c r="F45" s="164"/>
      <c r="G45" s="164"/>
      <c r="H45" s="164">
        <f>'実質公債費比率（分子）の構造'!M$49</f>
        <v>8</v>
      </c>
      <c r="I45" s="164"/>
      <c r="J45" s="164"/>
      <c r="K45" s="164">
        <f>'実質公債費比率（分子）の構造'!N$49</f>
        <v>7</v>
      </c>
      <c r="L45" s="164"/>
      <c r="M45" s="164"/>
      <c r="N45" s="164">
        <f>'実質公債費比率（分子）の構造'!O$49</f>
        <v>5</v>
      </c>
      <c r="O45" s="164"/>
      <c r="P45" s="164"/>
    </row>
    <row r="46" spans="1:16" x14ac:dyDescent="0.2">
      <c r="A46" s="164" t="s">
        <v>64</v>
      </c>
      <c r="B46" s="164">
        <f>'実質公債費比率（分子）の構造'!K$48</f>
        <v>177</v>
      </c>
      <c r="C46" s="164"/>
      <c r="D46" s="164"/>
      <c r="E46" s="164">
        <f>'実質公債費比率（分子）の構造'!L$48</f>
        <v>175</v>
      </c>
      <c r="F46" s="164"/>
      <c r="G46" s="164"/>
      <c r="H46" s="164">
        <f>'実質公債費比率（分子）の構造'!M$48</f>
        <v>172</v>
      </c>
      <c r="I46" s="164"/>
      <c r="J46" s="164"/>
      <c r="K46" s="164">
        <f>'実質公債費比率（分子）の構造'!N$48</f>
        <v>159</v>
      </c>
      <c r="L46" s="164"/>
      <c r="M46" s="164"/>
      <c r="N46" s="164">
        <f>'実質公債費比率（分子）の構造'!O$48</f>
        <v>128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461</v>
      </c>
      <c r="C49" s="164"/>
      <c r="D49" s="164"/>
      <c r="E49" s="164">
        <f>'実質公債費比率（分子）の構造'!L$45</f>
        <v>457</v>
      </c>
      <c r="F49" s="164"/>
      <c r="G49" s="164"/>
      <c r="H49" s="164">
        <f>'実質公債費比率（分子）の構造'!M$45</f>
        <v>463</v>
      </c>
      <c r="I49" s="164"/>
      <c r="J49" s="164"/>
      <c r="K49" s="164">
        <f>'実質公債費比率（分子）の構造'!N$45</f>
        <v>455</v>
      </c>
      <c r="L49" s="164"/>
      <c r="M49" s="164"/>
      <c r="N49" s="164">
        <f>'実質公債費比率（分子）の構造'!O$45</f>
        <v>445</v>
      </c>
      <c r="O49" s="164"/>
      <c r="P49" s="164"/>
    </row>
    <row r="50" spans="1:16" x14ac:dyDescent="0.2">
      <c r="A50" s="164" t="s">
        <v>67</v>
      </c>
      <c r="B50" s="164" t="e">
        <f>NA()</f>
        <v>#N/A</v>
      </c>
      <c r="C50" s="164">
        <f>IF(ISNUMBER('実質公債費比率（分子）の構造'!K$53),'実質公債費比率（分子）の構造'!K$53,NA())</f>
        <v>237</v>
      </c>
      <c r="D50" s="164" t="e">
        <f>NA()</f>
        <v>#N/A</v>
      </c>
      <c r="E50" s="164" t="e">
        <f>NA()</f>
        <v>#N/A</v>
      </c>
      <c r="F50" s="164">
        <f>IF(ISNUMBER('実質公債費比率（分子）の構造'!L$53),'実質公債費比率（分子）の構造'!L$53,NA())</f>
        <v>230</v>
      </c>
      <c r="G50" s="164" t="e">
        <f>NA()</f>
        <v>#N/A</v>
      </c>
      <c r="H50" s="164" t="e">
        <f>NA()</f>
        <v>#N/A</v>
      </c>
      <c r="I50" s="164">
        <f>IF(ISNUMBER('実質公債費比率（分子）の構造'!M$53),'実質公債費比率（分子）の構造'!M$53,NA())</f>
        <v>236</v>
      </c>
      <c r="J50" s="164" t="e">
        <f>NA()</f>
        <v>#N/A</v>
      </c>
      <c r="K50" s="164" t="e">
        <f>NA()</f>
        <v>#N/A</v>
      </c>
      <c r="L50" s="164">
        <f>IF(ISNUMBER('実質公債費比率（分子）の構造'!N$53),'実質公債費比率（分子）の構造'!N$53,NA())</f>
        <v>223</v>
      </c>
      <c r="M50" s="164" t="e">
        <f>NA()</f>
        <v>#N/A</v>
      </c>
      <c r="N50" s="164" t="e">
        <f>NA()</f>
        <v>#N/A</v>
      </c>
      <c r="O50" s="164">
        <f>IF(ISNUMBER('実質公債費比率（分子）の構造'!O$53),'実質公債費比率（分子）の構造'!O$53,NA())</f>
        <v>217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3566</v>
      </c>
      <c r="E56" s="163"/>
      <c r="F56" s="163"/>
      <c r="G56" s="163">
        <f>'将来負担比率（分子）の構造'!J$52</f>
        <v>3198</v>
      </c>
      <c r="H56" s="163"/>
      <c r="I56" s="163"/>
      <c r="J56" s="163">
        <f>'将来負担比率（分子）の構造'!K$52</f>
        <v>3195</v>
      </c>
      <c r="K56" s="163"/>
      <c r="L56" s="163"/>
      <c r="M56" s="163">
        <f>'将来負担比率（分子）の構造'!L$52</f>
        <v>2842</v>
      </c>
      <c r="N56" s="163"/>
      <c r="O56" s="163"/>
      <c r="P56" s="163">
        <f>'将来負担比率（分子）の構造'!M$52</f>
        <v>3097</v>
      </c>
    </row>
    <row r="57" spans="1:16" x14ac:dyDescent="0.2">
      <c r="A57" s="163" t="s">
        <v>42</v>
      </c>
      <c r="B57" s="163"/>
      <c r="C57" s="163"/>
      <c r="D57" s="163">
        <f>'将来負担比率（分子）の構造'!I$51</f>
        <v>42</v>
      </c>
      <c r="E57" s="163"/>
      <c r="F57" s="163"/>
      <c r="G57" s="163">
        <f>'将来負担比率（分子）の構造'!J$51</f>
        <v>38</v>
      </c>
      <c r="H57" s="163"/>
      <c r="I57" s="163"/>
      <c r="J57" s="163">
        <f>'将来負担比率（分子）の構造'!K$51</f>
        <v>36</v>
      </c>
      <c r="K57" s="163"/>
      <c r="L57" s="163"/>
      <c r="M57" s="163">
        <f>'将来負担比率（分子）の構造'!L$51</f>
        <v>29</v>
      </c>
      <c r="N57" s="163"/>
      <c r="O57" s="163"/>
      <c r="P57" s="163">
        <f>'将来負担比率（分子）の構造'!M$51</f>
        <v>32</v>
      </c>
    </row>
    <row r="58" spans="1:16" x14ac:dyDescent="0.2">
      <c r="A58" s="163" t="s">
        <v>41</v>
      </c>
      <c r="B58" s="163"/>
      <c r="C58" s="163"/>
      <c r="D58" s="163">
        <f>'将来負担比率（分子）の構造'!I$50</f>
        <v>1519</v>
      </c>
      <c r="E58" s="163"/>
      <c r="F58" s="163"/>
      <c r="G58" s="163">
        <f>'将来負担比率（分子）の構造'!J$50</f>
        <v>2207</v>
      </c>
      <c r="H58" s="163"/>
      <c r="I58" s="163"/>
      <c r="J58" s="163">
        <f>'将来負担比率（分子）の構造'!K$50</f>
        <v>2668</v>
      </c>
      <c r="K58" s="163"/>
      <c r="L58" s="163"/>
      <c r="M58" s="163">
        <f>'将来負担比率（分子）の構造'!L$50</f>
        <v>2935</v>
      </c>
      <c r="N58" s="163"/>
      <c r="O58" s="163"/>
      <c r="P58" s="163">
        <f>'将来負担比率（分子）の構造'!M$50</f>
        <v>3045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324</v>
      </c>
      <c r="C62" s="163"/>
      <c r="D62" s="163"/>
      <c r="E62" s="163">
        <f>'将来負担比率（分子）の構造'!J$45</f>
        <v>322</v>
      </c>
      <c r="F62" s="163"/>
      <c r="G62" s="163"/>
      <c r="H62" s="163">
        <f>'将来負担比率（分子）の構造'!K$45</f>
        <v>319</v>
      </c>
      <c r="I62" s="163"/>
      <c r="J62" s="163"/>
      <c r="K62" s="163">
        <f>'将来負担比率（分子）の構造'!L$45</f>
        <v>322</v>
      </c>
      <c r="L62" s="163"/>
      <c r="M62" s="163"/>
      <c r="N62" s="163">
        <f>'将来負担比率（分子）の構造'!M$45</f>
        <v>321</v>
      </c>
      <c r="O62" s="163"/>
      <c r="P62" s="163"/>
    </row>
    <row r="63" spans="1:16" x14ac:dyDescent="0.2">
      <c r="A63" s="163" t="s">
        <v>34</v>
      </c>
      <c r="B63" s="163">
        <f>'将来負担比率（分子）の構造'!I$44</f>
        <v>5</v>
      </c>
      <c r="C63" s="163"/>
      <c r="D63" s="163"/>
      <c r="E63" s="163">
        <f>'将来負担比率（分子）の構造'!J$44</f>
        <v>6</v>
      </c>
      <c r="F63" s="163"/>
      <c r="G63" s="163"/>
      <c r="H63" s="163" t="str">
        <f>'将来負担比率（分子）の構造'!K$44</f>
        <v>-</v>
      </c>
      <c r="I63" s="163"/>
      <c r="J63" s="163"/>
      <c r="K63" s="163" t="str">
        <f>'将来負担比率（分子）の構造'!L$44</f>
        <v>-</v>
      </c>
      <c r="L63" s="163"/>
      <c r="M63" s="163"/>
      <c r="N63" s="163">
        <f>'将来負担比率（分子）の構造'!M$44</f>
        <v>8</v>
      </c>
      <c r="O63" s="163"/>
      <c r="P63" s="163"/>
    </row>
    <row r="64" spans="1:16" x14ac:dyDescent="0.2">
      <c r="A64" s="163" t="s">
        <v>33</v>
      </c>
      <c r="B64" s="163">
        <f>'将来負担比率（分子）の構造'!I$43</f>
        <v>1536</v>
      </c>
      <c r="C64" s="163"/>
      <c r="D64" s="163"/>
      <c r="E64" s="163">
        <f>'将来負担比率（分子）の構造'!J$43</f>
        <v>1404</v>
      </c>
      <c r="F64" s="163"/>
      <c r="G64" s="163"/>
      <c r="H64" s="163">
        <f>'将来負担比率（分子）の構造'!K$43</f>
        <v>1321</v>
      </c>
      <c r="I64" s="163"/>
      <c r="J64" s="163"/>
      <c r="K64" s="163">
        <f>'将来負担比率（分子）の構造'!L$43</f>
        <v>1262</v>
      </c>
      <c r="L64" s="163"/>
      <c r="M64" s="163"/>
      <c r="N64" s="163">
        <f>'将来負担比率（分子）の構造'!M$43</f>
        <v>1105</v>
      </c>
      <c r="O64" s="163"/>
      <c r="P64" s="163"/>
    </row>
    <row r="65" spans="1:16" x14ac:dyDescent="0.2">
      <c r="A65" s="163" t="s">
        <v>32</v>
      </c>
      <c r="B65" s="163">
        <f>'将来負担比率（分子）の構造'!I$42</f>
        <v>29</v>
      </c>
      <c r="C65" s="163"/>
      <c r="D65" s="163"/>
      <c r="E65" s="163">
        <f>'将来負担比率（分子）の構造'!J$42</f>
        <v>23</v>
      </c>
      <c r="F65" s="163"/>
      <c r="G65" s="163"/>
      <c r="H65" s="163">
        <f>'将来負担比率（分子）の構造'!K$42</f>
        <v>18</v>
      </c>
      <c r="I65" s="163"/>
      <c r="J65" s="163"/>
      <c r="K65" s="163">
        <f>'将来負担比率（分子）の構造'!L$42</f>
        <v>14</v>
      </c>
      <c r="L65" s="163"/>
      <c r="M65" s="163"/>
      <c r="N65" s="163">
        <f>'将来負担比率（分子）の構造'!M$42</f>
        <v>9</v>
      </c>
      <c r="O65" s="163"/>
      <c r="P65" s="163"/>
    </row>
    <row r="66" spans="1:16" x14ac:dyDescent="0.2">
      <c r="A66" s="163" t="s">
        <v>31</v>
      </c>
      <c r="B66" s="163">
        <f>'将来負担比率（分子）の構造'!I$41</f>
        <v>4173</v>
      </c>
      <c r="C66" s="163"/>
      <c r="D66" s="163"/>
      <c r="E66" s="163">
        <f>'将来負担比率（分子）の構造'!J$41</f>
        <v>3913</v>
      </c>
      <c r="F66" s="163"/>
      <c r="G66" s="163"/>
      <c r="H66" s="163">
        <f>'将来負担比率（分子）の構造'!K$41</f>
        <v>3695</v>
      </c>
      <c r="I66" s="163"/>
      <c r="J66" s="163"/>
      <c r="K66" s="163">
        <f>'将来負担比率（分子）の構造'!L$41</f>
        <v>3585</v>
      </c>
      <c r="L66" s="163"/>
      <c r="M66" s="163"/>
      <c r="N66" s="163">
        <f>'将来負担比率（分子）の構造'!M$41</f>
        <v>3721</v>
      </c>
      <c r="O66" s="163"/>
      <c r="P66" s="163"/>
    </row>
    <row r="67" spans="1:16" x14ac:dyDescent="0.2">
      <c r="A67" s="163" t="s">
        <v>71</v>
      </c>
      <c r="B67" s="163" t="e">
        <f>NA()</f>
        <v>#N/A</v>
      </c>
      <c r="C67" s="163">
        <f>IF(ISNUMBER('将来負担比率（分子）の構造'!I$53), IF('将来負担比率（分子）の構造'!I$53 &lt; 0, 0, '将来負担比率（分子）の構造'!I$53), NA())</f>
        <v>940</v>
      </c>
      <c r="D67" s="163" t="e">
        <f>NA()</f>
        <v>#N/A</v>
      </c>
      <c r="E67" s="163" t="e">
        <f>NA()</f>
        <v>#N/A</v>
      </c>
      <c r="F67" s="163">
        <f>IF(ISNUMBER('将来負担比率（分子）の構造'!J$53), IF('将来負担比率（分子）の構造'!J$53 &lt; 0, 0, '将来負担比率（分子）の構造'!J$53), NA())</f>
        <v>224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922</v>
      </c>
      <c r="C72" s="167">
        <f>基金残高に係る経年分析!G55</f>
        <v>1093</v>
      </c>
      <c r="D72" s="167">
        <f>基金残高に係る経年分析!H55</f>
        <v>1122</v>
      </c>
    </row>
    <row r="73" spans="1:16" x14ac:dyDescent="0.2">
      <c r="A73" s="166" t="s">
        <v>74</v>
      </c>
      <c r="B73" s="167">
        <f>基金残高に係る経年分析!F56</f>
        <v>409</v>
      </c>
      <c r="C73" s="167">
        <f>基金残高に係る経年分析!G56</f>
        <v>409</v>
      </c>
      <c r="D73" s="167">
        <f>基金残高に係る経年分析!H56</f>
        <v>409</v>
      </c>
    </row>
    <row r="74" spans="1:16" x14ac:dyDescent="0.2">
      <c r="A74" s="166" t="s">
        <v>75</v>
      </c>
      <c r="B74" s="167">
        <f>基金残高に係る経年分析!F57</f>
        <v>1012</v>
      </c>
      <c r="C74" s="167">
        <f>基金残高に係る経年分析!G57</f>
        <v>1062</v>
      </c>
      <c r="D74" s="167">
        <f>基金残高に係る経年分析!H57</f>
        <v>1126</v>
      </c>
    </row>
  </sheetData>
  <sheetProtection algorithmName="SHA-512" hashValue="gs3lYDhbkdrN1sHuLTlXt2jbc8CSNKO4+32WjPxSnf5RhHz5BKK+AHwaKsxFiyNEL0UyKEmG7IFj5BMWOMWkWg==" saltValue="DpeHuTY7q9MXANEOQ7qb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433116</v>
      </c>
      <c r="S5" s="613"/>
      <c r="T5" s="613"/>
      <c r="U5" s="613"/>
      <c r="V5" s="613"/>
      <c r="W5" s="613"/>
      <c r="X5" s="613"/>
      <c r="Y5" s="614"/>
      <c r="Z5" s="615">
        <v>7.7</v>
      </c>
      <c r="AA5" s="615"/>
      <c r="AB5" s="615"/>
      <c r="AC5" s="615"/>
      <c r="AD5" s="616">
        <v>425306</v>
      </c>
      <c r="AE5" s="616"/>
      <c r="AF5" s="616"/>
      <c r="AG5" s="616"/>
      <c r="AH5" s="616"/>
      <c r="AI5" s="616"/>
      <c r="AJ5" s="616"/>
      <c r="AK5" s="616"/>
      <c r="AL5" s="617">
        <v>14.8</v>
      </c>
      <c r="AM5" s="618"/>
      <c r="AN5" s="618"/>
      <c r="AO5" s="619"/>
      <c r="AP5" s="609" t="s">
        <v>216</v>
      </c>
      <c r="AQ5" s="610"/>
      <c r="AR5" s="610"/>
      <c r="AS5" s="610"/>
      <c r="AT5" s="610"/>
      <c r="AU5" s="610"/>
      <c r="AV5" s="610"/>
      <c r="AW5" s="610"/>
      <c r="AX5" s="610"/>
      <c r="AY5" s="610"/>
      <c r="AZ5" s="610"/>
      <c r="BA5" s="610"/>
      <c r="BB5" s="610"/>
      <c r="BC5" s="610"/>
      <c r="BD5" s="610"/>
      <c r="BE5" s="610"/>
      <c r="BF5" s="611"/>
      <c r="BG5" s="623">
        <v>422247</v>
      </c>
      <c r="BH5" s="624"/>
      <c r="BI5" s="624"/>
      <c r="BJ5" s="624"/>
      <c r="BK5" s="624"/>
      <c r="BL5" s="624"/>
      <c r="BM5" s="624"/>
      <c r="BN5" s="625"/>
      <c r="BO5" s="626">
        <v>97.5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70625</v>
      </c>
      <c r="S6" s="624"/>
      <c r="T6" s="624"/>
      <c r="U6" s="624"/>
      <c r="V6" s="624"/>
      <c r="W6" s="624"/>
      <c r="X6" s="624"/>
      <c r="Y6" s="625"/>
      <c r="Z6" s="626">
        <v>1.3</v>
      </c>
      <c r="AA6" s="626"/>
      <c r="AB6" s="626"/>
      <c r="AC6" s="626"/>
      <c r="AD6" s="627">
        <v>70625</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422247</v>
      </c>
      <c r="BH6" s="624"/>
      <c r="BI6" s="624"/>
      <c r="BJ6" s="624"/>
      <c r="BK6" s="624"/>
      <c r="BL6" s="624"/>
      <c r="BM6" s="624"/>
      <c r="BN6" s="625"/>
      <c r="BO6" s="626">
        <v>97.5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70347</v>
      </c>
      <c r="CS6" s="624"/>
      <c r="CT6" s="624"/>
      <c r="CU6" s="624"/>
      <c r="CV6" s="624"/>
      <c r="CW6" s="624"/>
      <c r="CX6" s="624"/>
      <c r="CY6" s="625"/>
      <c r="CZ6" s="617">
        <v>1.3</v>
      </c>
      <c r="DA6" s="618"/>
      <c r="DB6" s="618"/>
      <c r="DC6" s="634"/>
      <c r="DD6" s="632">
        <v>3229</v>
      </c>
      <c r="DE6" s="624"/>
      <c r="DF6" s="624"/>
      <c r="DG6" s="624"/>
      <c r="DH6" s="624"/>
      <c r="DI6" s="624"/>
      <c r="DJ6" s="624"/>
      <c r="DK6" s="624"/>
      <c r="DL6" s="624"/>
      <c r="DM6" s="624"/>
      <c r="DN6" s="624"/>
      <c r="DO6" s="624"/>
      <c r="DP6" s="625"/>
      <c r="DQ6" s="632">
        <v>70347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157</v>
      </c>
      <c r="S7" s="624"/>
      <c r="T7" s="624"/>
      <c r="U7" s="624"/>
      <c r="V7" s="624"/>
      <c r="W7" s="624"/>
      <c r="X7" s="624"/>
      <c r="Y7" s="625"/>
      <c r="Z7" s="626">
        <v>0</v>
      </c>
      <c r="AA7" s="626"/>
      <c r="AB7" s="626"/>
      <c r="AC7" s="626"/>
      <c r="AD7" s="627">
        <v>157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157061</v>
      </c>
      <c r="BH7" s="624"/>
      <c r="BI7" s="624"/>
      <c r="BJ7" s="624"/>
      <c r="BK7" s="624"/>
      <c r="BL7" s="624"/>
      <c r="BM7" s="624"/>
      <c r="BN7" s="625"/>
      <c r="BO7" s="626">
        <v>36.299999999999997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1626945</v>
      </c>
      <c r="CS7" s="624"/>
      <c r="CT7" s="624"/>
      <c r="CU7" s="624"/>
      <c r="CV7" s="624"/>
      <c r="CW7" s="624"/>
      <c r="CX7" s="624"/>
      <c r="CY7" s="625"/>
      <c r="CZ7" s="626">
        <v>30.7</v>
      </c>
      <c r="DA7" s="626"/>
      <c r="DB7" s="626"/>
      <c r="DC7" s="626"/>
      <c r="DD7" s="632">
        <v>198012</v>
      </c>
      <c r="DE7" s="624"/>
      <c r="DF7" s="624"/>
      <c r="DG7" s="624"/>
      <c r="DH7" s="624"/>
      <c r="DI7" s="624"/>
      <c r="DJ7" s="624"/>
      <c r="DK7" s="624"/>
      <c r="DL7" s="624"/>
      <c r="DM7" s="624"/>
      <c r="DN7" s="624"/>
      <c r="DO7" s="624"/>
      <c r="DP7" s="625"/>
      <c r="DQ7" s="632">
        <v>945699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2098</v>
      </c>
      <c r="S8" s="624"/>
      <c r="T8" s="624"/>
      <c r="U8" s="624"/>
      <c r="V8" s="624"/>
      <c r="W8" s="624"/>
      <c r="X8" s="624"/>
      <c r="Y8" s="625"/>
      <c r="Z8" s="626">
        <v>0</v>
      </c>
      <c r="AA8" s="626"/>
      <c r="AB8" s="626"/>
      <c r="AC8" s="626"/>
      <c r="AD8" s="627">
        <v>2098</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7207</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931866</v>
      </c>
      <c r="CS8" s="624"/>
      <c r="CT8" s="624"/>
      <c r="CU8" s="624"/>
      <c r="CV8" s="624"/>
      <c r="CW8" s="624"/>
      <c r="CX8" s="624"/>
      <c r="CY8" s="625"/>
      <c r="CZ8" s="626">
        <v>17.600000000000001</v>
      </c>
      <c r="DA8" s="626"/>
      <c r="DB8" s="626"/>
      <c r="DC8" s="626"/>
      <c r="DD8" s="632">
        <v>8911</v>
      </c>
      <c r="DE8" s="624"/>
      <c r="DF8" s="624"/>
      <c r="DG8" s="624"/>
      <c r="DH8" s="624"/>
      <c r="DI8" s="624"/>
      <c r="DJ8" s="624"/>
      <c r="DK8" s="624"/>
      <c r="DL8" s="624"/>
      <c r="DM8" s="624"/>
      <c r="DN8" s="624"/>
      <c r="DO8" s="624"/>
      <c r="DP8" s="625"/>
      <c r="DQ8" s="632">
        <v>538735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3066</v>
      </c>
      <c r="S9" s="624"/>
      <c r="T9" s="624"/>
      <c r="U9" s="624"/>
      <c r="V9" s="624"/>
      <c r="W9" s="624"/>
      <c r="X9" s="624"/>
      <c r="Y9" s="625"/>
      <c r="Z9" s="626">
        <v>0.1</v>
      </c>
      <c r="AA9" s="626"/>
      <c r="AB9" s="626"/>
      <c r="AC9" s="626"/>
      <c r="AD9" s="627">
        <v>3066</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136529</v>
      </c>
      <c r="BH9" s="624"/>
      <c r="BI9" s="624"/>
      <c r="BJ9" s="624"/>
      <c r="BK9" s="624"/>
      <c r="BL9" s="624"/>
      <c r="BM9" s="624"/>
      <c r="BN9" s="625"/>
      <c r="BO9" s="626">
        <v>31.5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463580</v>
      </c>
      <c r="CS9" s="624"/>
      <c r="CT9" s="624"/>
      <c r="CU9" s="624"/>
      <c r="CV9" s="624"/>
      <c r="CW9" s="624"/>
      <c r="CX9" s="624"/>
      <c r="CY9" s="625"/>
      <c r="CZ9" s="626">
        <v>8.6999999999999993</v>
      </c>
      <c r="DA9" s="626"/>
      <c r="DB9" s="626"/>
      <c r="DC9" s="626"/>
      <c r="DD9" s="632">
        <v>7678</v>
      </c>
      <c r="DE9" s="624"/>
      <c r="DF9" s="624"/>
      <c r="DG9" s="624"/>
      <c r="DH9" s="624"/>
      <c r="DI9" s="624"/>
      <c r="DJ9" s="624"/>
      <c r="DK9" s="624"/>
      <c r="DL9" s="624"/>
      <c r="DM9" s="624"/>
      <c r="DN9" s="624"/>
      <c r="DO9" s="624"/>
      <c r="DP9" s="625"/>
      <c r="DQ9" s="632">
        <v>366637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7750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7838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1738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126468</v>
      </c>
      <c r="S11" s="624"/>
      <c r="T11" s="624"/>
      <c r="U11" s="624"/>
      <c r="V11" s="624"/>
      <c r="W11" s="624"/>
      <c r="X11" s="624"/>
      <c r="Y11" s="625"/>
      <c r="Z11" s="628">
        <v>2.2000000000000002</v>
      </c>
      <c r="AA11" s="629"/>
      <c r="AB11" s="629"/>
      <c r="AC11" s="635"/>
      <c r="AD11" s="632">
        <v>126468</v>
      </c>
      <c r="AE11" s="624"/>
      <c r="AF11" s="624"/>
      <c r="AG11" s="624"/>
      <c r="AH11" s="624"/>
      <c r="AI11" s="624"/>
      <c r="AJ11" s="624"/>
      <c r="AK11" s="625"/>
      <c r="AL11" s="628">
        <v>4.4000000000000004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5575</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275751</v>
      </c>
      <c r="CS11" s="624"/>
      <c r="CT11" s="624"/>
      <c r="CU11" s="624"/>
      <c r="CV11" s="624"/>
      <c r="CW11" s="624"/>
      <c r="CX11" s="624"/>
      <c r="CY11" s="625"/>
      <c r="CZ11" s="626">
        <v>5.2</v>
      </c>
      <c r="DA11" s="626"/>
      <c r="DB11" s="626"/>
      <c r="DC11" s="626"/>
      <c r="DD11" s="632">
        <v>45255</v>
      </c>
      <c r="DE11" s="624"/>
      <c r="DF11" s="624"/>
      <c r="DG11" s="624"/>
      <c r="DH11" s="624"/>
      <c r="DI11" s="624"/>
      <c r="DJ11" s="624"/>
      <c r="DK11" s="624"/>
      <c r="DL11" s="624"/>
      <c r="DM11" s="624"/>
      <c r="DN11" s="624"/>
      <c r="DO11" s="624"/>
      <c r="DP11" s="625"/>
      <c r="DQ11" s="632">
        <v>183770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206928</v>
      </c>
      <c r="BH12" s="624"/>
      <c r="BI12" s="624"/>
      <c r="BJ12" s="624"/>
      <c r="BK12" s="624"/>
      <c r="BL12" s="624"/>
      <c r="BM12" s="624"/>
      <c r="BN12" s="625"/>
      <c r="BO12" s="626">
        <v>47.8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222104</v>
      </c>
      <c r="CS12" s="624"/>
      <c r="CT12" s="624"/>
      <c r="CU12" s="624"/>
      <c r="CV12" s="624"/>
      <c r="CW12" s="624"/>
      <c r="CX12" s="624"/>
      <c r="CY12" s="625"/>
      <c r="CZ12" s="626">
        <v>4.2</v>
      </c>
      <c r="DA12" s="626"/>
      <c r="DB12" s="626"/>
      <c r="DC12" s="626"/>
      <c r="DD12" s="632">
        <v>9433</v>
      </c>
      <c r="DE12" s="624"/>
      <c r="DF12" s="624"/>
      <c r="DG12" s="624"/>
      <c r="DH12" s="624"/>
      <c r="DI12" s="624"/>
      <c r="DJ12" s="624"/>
      <c r="DK12" s="624"/>
      <c r="DL12" s="624"/>
      <c r="DM12" s="624"/>
      <c r="DN12" s="624"/>
      <c r="DO12" s="624"/>
      <c r="DP12" s="625"/>
      <c r="DQ12" s="632">
        <v>198572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176813</v>
      </c>
      <c r="BH13" s="624"/>
      <c r="BI13" s="624"/>
      <c r="BJ13" s="624"/>
      <c r="BK13" s="624"/>
      <c r="BL13" s="624"/>
      <c r="BM13" s="624"/>
      <c r="BN13" s="625"/>
      <c r="BO13" s="626">
        <v>40.799999999999997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443023</v>
      </c>
      <c r="CS13" s="624"/>
      <c r="CT13" s="624"/>
      <c r="CU13" s="624"/>
      <c r="CV13" s="624"/>
      <c r="CW13" s="624"/>
      <c r="CX13" s="624"/>
      <c r="CY13" s="625"/>
      <c r="CZ13" s="626">
        <v>8.4</v>
      </c>
      <c r="DA13" s="626"/>
      <c r="DB13" s="626"/>
      <c r="DC13" s="626"/>
      <c r="DD13" s="632">
        <v>118998</v>
      </c>
      <c r="DE13" s="624"/>
      <c r="DF13" s="624"/>
      <c r="DG13" s="624"/>
      <c r="DH13" s="624"/>
      <c r="DI13" s="624"/>
      <c r="DJ13" s="624"/>
      <c r="DK13" s="624"/>
      <c r="DL13" s="624"/>
      <c r="DM13" s="624"/>
      <c r="DN13" s="624"/>
      <c r="DO13" s="624"/>
      <c r="DP13" s="625"/>
      <c r="DQ13" s="632">
        <v>249044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23541</v>
      </c>
      <c r="BH14" s="624"/>
      <c r="BI14" s="624"/>
      <c r="BJ14" s="624"/>
      <c r="BK14" s="624"/>
      <c r="BL14" s="624"/>
      <c r="BM14" s="624"/>
      <c r="BN14" s="625"/>
      <c r="BO14" s="626">
        <v>5.4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189833</v>
      </c>
      <c r="CS14" s="624"/>
      <c r="CT14" s="624"/>
      <c r="CU14" s="624"/>
      <c r="CV14" s="624"/>
      <c r="CW14" s="624"/>
      <c r="CX14" s="624"/>
      <c r="CY14" s="625"/>
      <c r="CZ14" s="626">
        <v>3.6</v>
      </c>
      <c r="DA14" s="626"/>
      <c r="DB14" s="626"/>
      <c r="DC14" s="626"/>
      <c r="DD14" s="632">
        <v>10309</v>
      </c>
      <c r="DE14" s="624"/>
      <c r="DF14" s="624"/>
      <c r="DG14" s="624"/>
      <c r="DH14" s="624"/>
      <c r="DI14" s="624"/>
      <c r="DJ14" s="624"/>
      <c r="DK14" s="624"/>
      <c r="DL14" s="624"/>
      <c r="DM14" s="624"/>
      <c r="DN14" s="624"/>
      <c r="DO14" s="624"/>
      <c r="DP14" s="625"/>
      <c r="DQ14" s="632">
        <v>175907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4474</v>
      </c>
      <c r="S15" s="624"/>
      <c r="T15" s="624"/>
      <c r="U15" s="624"/>
      <c r="V15" s="624"/>
      <c r="W15" s="624"/>
      <c r="X15" s="624"/>
      <c r="Y15" s="625"/>
      <c r="Z15" s="626">
        <v>0.1</v>
      </c>
      <c r="AA15" s="626"/>
      <c r="AB15" s="626"/>
      <c r="AC15" s="626"/>
      <c r="AD15" s="627">
        <v>4474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34717</v>
      </c>
      <c r="BH15" s="624"/>
      <c r="BI15" s="624"/>
      <c r="BJ15" s="624"/>
      <c r="BK15" s="624"/>
      <c r="BL15" s="624"/>
      <c r="BM15" s="624"/>
      <c r="BN15" s="625"/>
      <c r="BO15" s="626">
        <v>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509843</v>
      </c>
      <c r="CS15" s="624"/>
      <c r="CT15" s="624"/>
      <c r="CU15" s="624"/>
      <c r="CV15" s="624"/>
      <c r="CW15" s="624"/>
      <c r="CX15" s="624"/>
      <c r="CY15" s="625"/>
      <c r="CZ15" s="626">
        <v>9.6</v>
      </c>
      <c r="DA15" s="626"/>
      <c r="DB15" s="626"/>
      <c r="DC15" s="626"/>
      <c r="DD15" s="632">
        <v>85756</v>
      </c>
      <c r="DE15" s="624"/>
      <c r="DF15" s="624"/>
      <c r="DG15" s="624"/>
      <c r="DH15" s="624"/>
      <c r="DI15" s="624"/>
      <c r="DJ15" s="624"/>
      <c r="DK15" s="624"/>
      <c r="DL15" s="624"/>
      <c r="DM15" s="624"/>
      <c r="DN15" s="624"/>
      <c r="DO15" s="624"/>
      <c r="DP15" s="625"/>
      <c r="DQ15" s="632">
        <v>382592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6863</v>
      </c>
      <c r="S16" s="624"/>
      <c r="T16" s="624"/>
      <c r="U16" s="624"/>
      <c r="V16" s="624"/>
      <c r="W16" s="624"/>
      <c r="X16" s="624"/>
      <c r="Y16" s="625"/>
      <c r="Z16" s="626">
        <v>0.1</v>
      </c>
      <c r="AA16" s="626"/>
      <c r="AB16" s="626"/>
      <c r="AC16" s="626"/>
      <c r="AD16" s="627">
        <v>6863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115703</v>
      </c>
      <c r="CS16" s="624"/>
      <c r="CT16" s="624"/>
      <c r="CU16" s="624"/>
      <c r="CV16" s="624"/>
      <c r="CW16" s="624"/>
      <c r="CX16" s="624"/>
      <c r="CY16" s="625"/>
      <c r="CZ16" s="626">
        <v>2.2000000000000002</v>
      </c>
      <c r="DA16" s="626"/>
      <c r="DB16" s="626"/>
      <c r="DC16" s="626"/>
      <c r="DD16" s="632" t="s">
        <v>122</v>
      </c>
      <c r="DE16" s="624"/>
      <c r="DF16" s="624"/>
      <c r="DG16" s="624"/>
      <c r="DH16" s="624"/>
      <c r="DI16" s="624"/>
      <c r="DJ16" s="624"/>
      <c r="DK16" s="624"/>
      <c r="DL16" s="624"/>
      <c r="DM16" s="624"/>
      <c r="DN16" s="624"/>
      <c r="DO16" s="624"/>
      <c r="DP16" s="625"/>
      <c r="DQ16" s="632">
        <v>16994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22413</v>
      </c>
      <c r="S17" s="624"/>
      <c r="T17" s="624"/>
      <c r="U17" s="624"/>
      <c r="V17" s="624"/>
      <c r="W17" s="624"/>
      <c r="X17" s="624"/>
      <c r="Y17" s="625"/>
      <c r="Z17" s="626">
        <v>0.4</v>
      </c>
      <c r="AA17" s="626"/>
      <c r="AB17" s="626"/>
      <c r="AC17" s="626"/>
      <c r="AD17" s="627">
        <v>22413</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445197</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435117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1891</v>
      </c>
      <c r="S18" s="624"/>
      <c r="T18" s="624"/>
      <c r="U18" s="624"/>
      <c r="V18" s="624"/>
      <c r="W18" s="624"/>
      <c r="X18" s="624"/>
      <c r="Y18" s="625"/>
      <c r="Z18" s="626">
        <v>0</v>
      </c>
      <c r="AA18" s="626"/>
      <c r="AB18" s="626"/>
      <c r="AC18" s="626"/>
      <c r="AD18" s="627">
        <v>1891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19558</v>
      </c>
      <c r="S19" s="624"/>
      <c r="T19" s="624"/>
      <c r="U19" s="624"/>
      <c r="V19" s="624"/>
      <c r="W19" s="624"/>
      <c r="X19" s="624"/>
      <c r="Y19" s="625"/>
      <c r="Z19" s="626">
        <v>0.3</v>
      </c>
      <c r="AA19" s="626"/>
      <c r="AB19" s="626"/>
      <c r="AC19" s="626"/>
      <c r="AD19" s="627">
        <v>19558</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10869</v>
      </c>
      <c r="BH19" s="624"/>
      <c r="BI19" s="624"/>
      <c r="BJ19" s="624"/>
      <c r="BK19" s="624"/>
      <c r="BL19" s="624"/>
      <c r="BM19" s="624"/>
      <c r="BN19" s="625"/>
      <c r="BO19" s="626">
        <v>2.5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964</v>
      </c>
      <c r="S20" s="624"/>
      <c r="T20" s="624"/>
      <c r="U20" s="624"/>
      <c r="V20" s="624"/>
      <c r="W20" s="624"/>
      <c r="X20" s="624"/>
      <c r="Y20" s="625"/>
      <c r="Z20" s="626">
        <v>0</v>
      </c>
      <c r="AA20" s="626"/>
      <c r="AB20" s="626"/>
      <c r="AC20" s="626"/>
      <c r="AD20" s="627">
        <v>964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10869</v>
      </c>
      <c r="BH20" s="624"/>
      <c r="BI20" s="624"/>
      <c r="BJ20" s="624"/>
      <c r="BK20" s="624"/>
      <c r="BL20" s="624"/>
      <c r="BM20" s="624"/>
      <c r="BN20" s="625"/>
      <c r="BO20" s="626">
        <v>2.5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5302030</v>
      </c>
      <c r="CS20" s="624"/>
      <c r="CT20" s="624"/>
      <c r="CU20" s="624"/>
      <c r="CV20" s="624"/>
      <c r="CW20" s="624"/>
      <c r="CX20" s="624"/>
      <c r="CY20" s="625"/>
      <c r="CZ20" s="626">
        <v>100</v>
      </c>
      <c r="DA20" s="626"/>
      <c r="DB20" s="626"/>
      <c r="DC20" s="626"/>
      <c r="DD20" s="632">
        <v>487581</v>
      </c>
      <c r="DE20" s="624"/>
      <c r="DF20" s="624"/>
      <c r="DG20" s="624"/>
      <c r="DH20" s="624"/>
      <c r="DI20" s="624"/>
      <c r="DJ20" s="624"/>
      <c r="DK20" s="624"/>
      <c r="DL20" s="624"/>
      <c r="DM20" s="624"/>
      <c r="DN20" s="624"/>
      <c r="DO20" s="624"/>
      <c r="DP20" s="625"/>
      <c r="DQ20" s="632">
        <v>3565152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2532542</v>
      </c>
      <c r="S21" s="624"/>
      <c r="T21" s="624"/>
      <c r="U21" s="624"/>
      <c r="V21" s="624"/>
      <c r="W21" s="624"/>
      <c r="X21" s="624"/>
      <c r="Y21" s="625"/>
      <c r="Z21" s="626">
        <v>44.9</v>
      </c>
      <c r="AA21" s="626"/>
      <c r="AB21" s="626"/>
      <c r="AC21" s="626"/>
      <c r="AD21" s="627">
        <v>2206862</v>
      </c>
      <c r="AE21" s="627"/>
      <c r="AF21" s="627"/>
      <c r="AG21" s="627"/>
      <c r="AH21" s="627"/>
      <c r="AI21" s="627"/>
      <c r="AJ21" s="627"/>
      <c r="AK21" s="627"/>
      <c r="AL21" s="628">
        <v>76.900000000000006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3059</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2206862</v>
      </c>
      <c r="S22" s="624"/>
      <c r="T22" s="624"/>
      <c r="U22" s="624"/>
      <c r="V22" s="624"/>
      <c r="W22" s="624"/>
      <c r="X22" s="624"/>
      <c r="Y22" s="625"/>
      <c r="Z22" s="626">
        <v>39.1</v>
      </c>
      <c r="AA22" s="626"/>
      <c r="AB22" s="626"/>
      <c r="AC22" s="626"/>
      <c r="AD22" s="627">
        <v>2206862</v>
      </c>
      <c r="AE22" s="627"/>
      <c r="AF22" s="627"/>
      <c r="AG22" s="627"/>
      <c r="AH22" s="627"/>
      <c r="AI22" s="627"/>
      <c r="AJ22" s="627"/>
      <c r="AK22" s="627"/>
      <c r="AL22" s="628">
        <v>76.900000000000006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325680</v>
      </c>
      <c r="S23" s="624"/>
      <c r="T23" s="624"/>
      <c r="U23" s="624"/>
      <c r="V23" s="624"/>
      <c r="W23" s="624"/>
      <c r="X23" s="624"/>
      <c r="Y23" s="625"/>
      <c r="Z23" s="626">
        <v>5.8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7810</v>
      </c>
      <c r="BH23" s="624"/>
      <c r="BI23" s="624"/>
      <c r="BJ23" s="624"/>
      <c r="BK23" s="624"/>
      <c r="BL23" s="624"/>
      <c r="BM23" s="624"/>
      <c r="BN23" s="625"/>
      <c r="BO23" s="626">
        <v>1.8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1820748</v>
      </c>
      <c r="CS24" s="613"/>
      <c r="CT24" s="613"/>
      <c r="CU24" s="613"/>
      <c r="CV24" s="613"/>
      <c r="CW24" s="613"/>
      <c r="CX24" s="613"/>
      <c r="CY24" s="614"/>
      <c r="CZ24" s="617">
        <v>34.299999999999997</v>
      </c>
      <c r="DA24" s="618"/>
      <c r="DB24" s="618"/>
      <c r="DC24" s="634"/>
      <c r="DD24" s="655">
        <v>1443826</v>
      </c>
      <c r="DE24" s="613"/>
      <c r="DF24" s="613"/>
      <c r="DG24" s="613"/>
      <c r="DH24" s="613"/>
      <c r="DI24" s="613"/>
      <c r="DJ24" s="613"/>
      <c r="DK24" s="614"/>
      <c r="DL24" s="655">
        <v>1368039</v>
      </c>
      <c r="DM24" s="613"/>
      <c r="DN24" s="613"/>
      <c r="DO24" s="613"/>
      <c r="DP24" s="613"/>
      <c r="DQ24" s="613"/>
      <c r="DR24" s="613"/>
      <c r="DS24" s="613"/>
      <c r="DT24" s="613"/>
      <c r="DU24" s="613"/>
      <c r="DV24" s="614"/>
      <c r="DW24" s="617">
        <v>47.6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3201822</v>
      </c>
      <c r="S25" s="624"/>
      <c r="T25" s="624"/>
      <c r="U25" s="624"/>
      <c r="V25" s="624"/>
      <c r="W25" s="624"/>
      <c r="X25" s="624"/>
      <c r="Y25" s="625"/>
      <c r="Z25" s="626">
        <v>56.8</v>
      </c>
      <c r="AA25" s="626"/>
      <c r="AB25" s="626"/>
      <c r="AC25" s="626"/>
      <c r="AD25" s="627">
        <v>2868332</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902369</v>
      </c>
      <c r="CS25" s="656"/>
      <c r="CT25" s="656"/>
      <c r="CU25" s="656"/>
      <c r="CV25" s="656"/>
      <c r="CW25" s="656"/>
      <c r="CX25" s="656"/>
      <c r="CY25" s="657"/>
      <c r="CZ25" s="628">
        <v>17</v>
      </c>
      <c r="DA25" s="653"/>
      <c r="DB25" s="653"/>
      <c r="DC25" s="658"/>
      <c r="DD25" s="632">
        <v>830028</v>
      </c>
      <c r="DE25" s="656"/>
      <c r="DF25" s="656"/>
      <c r="DG25" s="656"/>
      <c r="DH25" s="656"/>
      <c r="DI25" s="656"/>
      <c r="DJ25" s="656"/>
      <c r="DK25" s="657"/>
      <c r="DL25" s="632">
        <v>824998</v>
      </c>
      <c r="DM25" s="656"/>
      <c r="DN25" s="656"/>
      <c r="DO25" s="656"/>
      <c r="DP25" s="656"/>
      <c r="DQ25" s="656"/>
      <c r="DR25" s="656"/>
      <c r="DS25" s="656"/>
      <c r="DT25" s="656"/>
      <c r="DU25" s="656"/>
      <c r="DV25" s="657"/>
      <c r="DW25" s="628">
        <v>28.7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526</v>
      </c>
      <c r="S26" s="624"/>
      <c r="T26" s="624"/>
      <c r="U26" s="624"/>
      <c r="V26" s="624"/>
      <c r="W26" s="624"/>
      <c r="X26" s="624"/>
      <c r="Y26" s="625"/>
      <c r="Z26" s="626">
        <v>0</v>
      </c>
      <c r="AA26" s="626"/>
      <c r="AB26" s="626"/>
      <c r="AC26" s="626"/>
      <c r="AD26" s="627">
        <v>526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437718</v>
      </c>
      <c r="CS26" s="624"/>
      <c r="CT26" s="624"/>
      <c r="CU26" s="624"/>
      <c r="CV26" s="624"/>
      <c r="CW26" s="624"/>
      <c r="CX26" s="624"/>
      <c r="CY26" s="625"/>
      <c r="CZ26" s="628">
        <v>8.3000000000000007</v>
      </c>
      <c r="DA26" s="653"/>
      <c r="DB26" s="653"/>
      <c r="DC26" s="658"/>
      <c r="DD26" s="632">
        <v>397796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1293</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433116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473182</v>
      </c>
      <c r="CS27" s="656"/>
      <c r="CT27" s="656"/>
      <c r="CU27" s="656"/>
      <c r="CV27" s="656"/>
      <c r="CW27" s="656"/>
      <c r="CX27" s="656"/>
      <c r="CY27" s="657"/>
      <c r="CZ27" s="628">
        <v>8.9</v>
      </c>
      <c r="DA27" s="653"/>
      <c r="DB27" s="653"/>
      <c r="DC27" s="658"/>
      <c r="DD27" s="632">
        <v>178681</v>
      </c>
      <c r="DE27" s="656"/>
      <c r="DF27" s="656"/>
      <c r="DG27" s="656"/>
      <c r="DH27" s="656"/>
      <c r="DI27" s="656"/>
      <c r="DJ27" s="656"/>
      <c r="DK27" s="657"/>
      <c r="DL27" s="632">
        <v>107924</v>
      </c>
      <c r="DM27" s="656"/>
      <c r="DN27" s="656"/>
      <c r="DO27" s="656"/>
      <c r="DP27" s="656"/>
      <c r="DQ27" s="656"/>
      <c r="DR27" s="656"/>
      <c r="DS27" s="656"/>
      <c r="DT27" s="656"/>
      <c r="DU27" s="656"/>
      <c r="DV27" s="657"/>
      <c r="DW27" s="628">
        <v>3.8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39762</v>
      </c>
      <c r="S28" s="624"/>
      <c r="T28" s="624"/>
      <c r="U28" s="624"/>
      <c r="V28" s="624"/>
      <c r="W28" s="624"/>
      <c r="X28" s="624"/>
      <c r="Y28" s="625"/>
      <c r="Z28" s="626">
        <v>0.7</v>
      </c>
      <c r="AA28" s="626"/>
      <c r="AB28" s="626"/>
      <c r="AC28" s="626"/>
      <c r="AD28" s="627">
        <v>961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445197</v>
      </c>
      <c r="CS28" s="624"/>
      <c r="CT28" s="624"/>
      <c r="CU28" s="624"/>
      <c r="CV28" s="624"/>
      <c r="CW28" s="624"/>
      <c r="CX28" s="624"/>
      <c r="CY28" s="625"/>
      <c r="CZ28" s="628">
        <v>8.4</v>
      </c>
      <c r="DA28" s="653"/>
      <c r="DB28" s="653"/>
      <c r="DC28" s="658"/>
      <c r="DD28" s="632">
        <v>435117</v>
      </c>
      <c r="DE28" s="624"/>
      <c r="DF28" s="624"/>
      <c r="DG28" s="624"/>
      <c r="DH28" s="624"/>
      <c r="DI28" s="624"/>
      <c r="DJ28" s="624"/>
      <c r="DK28" s="625"/>
      <c r="DL28" s="632">
        <v>435117</v>
      </c>
      <c r="DM28" s="624"/>
      <c r="DN28" s="624"/>
      <c r="DO28" s="624"/>
      <c r="DP28" s="624"/>
      <c r="DQ28" s="624"/>
      <c r="DR28" s="624"/>
      <c r="DS28" s="624"/>
      <c r="DT28" s="624"/>
      <c r="DU28" s="624"/>
      <c r="DV28" s="625"/>
      <c r="DW28" s="628">
        <v>15.1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10961</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445197</v>
      </c>
      <c r="CS29" s="656"/>
      <c r="CT29" s="656"/>
      <c r="CU29" s="656"/>
      <c r="CV29" s="656"/>
      <c r="CW29" s="656"/>
      <c r="CX29" s="656"/>
      <c r="CY29" s="657"/>
      <c r="CZ29" s="628">
        <v>8.4</v>
      </c>
      <c r="DA29" s="653"/>
      <c r="DB29" s="653"/>
      <c r="DC29" s="658"/>
      <c r="DD29" s="632">
        <v>435117</v>
      </c>
      <c r="DE29" s="656"/>
      <c r="DF29" s="656"/>
      <c r="DG29" s="656"/>
      <c r="DH29" s="656"/>
      <c r="DI29" s="656"/>
      <c r="DJ29" s="656"/>
      <c r="DK29" s="657"/>
      <c r="DL29" s="632">
        <v>435117</v>
      </c>
      <c r="DM29" s="656"/>
      <c r="DN29" s="656"/>
      <c r="DO29" s="656"/>
      <c r="DP29" s="656"/>
      <c r="DQ29" s="656"/>
      <c r="DR29" s="656"/>
      <c r="DS29" s="656"/>
      <c r="DT29" s="656"/>
      <c r="DU29" s="656"/>
      <c r="DV29" s="657"/>
      <c r="DW29" s="628">
        <v>15.1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405559</v>
      </c>
      <c r="S30" s="624"/>
      <c r="T30" s="624"/>
      <c r="U30" s="624"/>
      <c r="V30" s="624"/>
      <c r="W30" s="624"/>
      <c r="X30" s="624"/>
      <c r="Y30" s="625"/>
      <c r="Z30" s="626">
        <v>7.2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428907</v>
      </c>
      <c r="CS30" s="624"/>
      <c r="CT30" s="624"/>
      <c r="CU30" s="624"/>
      <c r="CV30" s="624"/>
      <c r="CW30" s="624"/>
      <c r="CX30" s="624"/>
      <c r="CY30" s="625"/>
      <c r="CZ30" s="628">
        <v>8.1</v>
      </c>
      <c r="DA30" s="653"/>
      <c r="DB30" s="653"/>
      <c r="DC30" s="658"/>
      <c r="DD30" s="632">
        <v>418827</v>
      </c>
      <c r="DE30" s="624"/>
      <c r="DF30" s="624"/>
      <c r="DG30" s="624"/>
      <c r="DH30" s="624"/>
      <c r="DI30" s="624"/>
      <c r="DJ30" s="624"/>
      <c r="DK30" s="625"/>
      <c r="DL30" s="632">
        <v>418827</v>
      </c>
      <c r="DM30" s="624"/>
      <c r="DN30" s="624"/>
      <c r="DO30" s="624"/>
      <c r="DP30" s="624"/>
      <c r="DQ30" s="624"/>
      <c r="DR30" s="624"/>
      <c r="DS30" s="624"/>
      <c r="DT30" s="624"/>
      <c r="DU30" s="624"/>
      <c r="DV30" s="625"/>
      <c r="DW30" s="628">
        <v>14.6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99.5</v>
      </c>
      <c r="BN31" s="667"/>
      <c r="BO31" s="667"/>
      <c r="BP31" s="667"/>
      <c r="BQ31" s="668"/>
      <c r="BR31" s="670">
        <v>99.9</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16290</v>
      </c>
      <c r="CS31" s="656"/>
      <c r="CT31" s="656"/>
      <c r="CU31" s="656"/>
      <c r="CV31" s="656"/>
      <c r="CW31" s="656"/>
      <c r="CX31" s="656"/>
      <c r="CY31" s="657"/>
      <c r="CZ31" s="628">
        <v>0.3</v>
      </c>
      <c r="DA31" s="653"/>
      <c r="DB31" s="653"/>
      <c r="DC31" s="658"/>
      <c r="DD31" s="632">
        <v>16290</v>
      </c>
      <c r="DE31" s="656"/>
      <c r="DF31" s="656"/>
      <c r="DG31" s="656"/>
      <c r="DH31" s="656"/>
      <c r="DI31" s="656"/>
      <c r="DJ31" s="656"/>
      <c r="DK31" s="657"/>
      <c r="DL31" s="632">
        <v>16290</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244481</v>
      </c>
      <c r="S32" s="624"/>
      <c r="T32" s="624"/>
      <c r="U32" s="624"/>
      <c r="V32" s="624"/>
      <c r="W32" s="624"/>
      <c r="X32" s="624"/>
      <c r="Y32" s="625"/>
      <c r="Z32" s="626">
        <v>4.3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6"/>
      <c r="BI32" s="656"/>
      <c r="BJ32" s="656"/>
      <c r="BK32" s="656"/>
      <c r="BL32" s="656"/>
      <c r="BM32" s="629">
        <v>99.7</v>
      </c>
      <c r="BN32" s="656"/>
      <c r="BO32" s="656"/>
      <c r="BP32" s="656"/>
      <c r="BQ32" s="669"/>
      <c r="BR32" s="680">
        <v>100</v>
      </c>
      <c r="BS32" s="656"/>
      <c r="BT32" s="656"/>
      <c r="BU32" s="656"/>
      <c r="BV32" s="656"/>
      <c r="BW32" s="656"/>
      <c r="BX32" s="629">
        <v>99.3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18291</v>
      </c>
      <c r="S33" s="624"/>
      <c r="T33" s="624"/>
      <c r="U33" s="624"/>
      <c r="V33" s="624"/>
      <c r="W33" s="624"/>
      <c r="X33" s="624"/>
      <c r="Y33" s="625"/>
      <c r="Z33" s="626">
        <v>0.3</v>
      </c>
      <c r="AA33" s="626"/>
      <c r="AB33" s="626"/>
      <c r="AC33" s="626"/>
      <c r="AD33" s="627">
        <v>435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99.8</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2877998</v>
      </c>
      <c r="CS33" s="656"/>
      <c r="CT33" s="656"/>
      <c r="CU33" s="656"/>
      <c r="CV33" s="656"/>
      <c r="CW33" s="656"/>
      <c r="CX33" s="656"/>
      <c r="CY33" s="657"/>
      <c r="CZ33" s="628">
        <v>54.3</v>
      </c>
      <c r="DA33" s="653"/>
      <c r="DB33" s="653"/>
      <c r="DC33" s="658"/>
      <c r="DD33" s="632">
        <v>2002370</v>
      </c>
      <c r="DE33" s="656"/>
      <c r="DF33" s="656"/>
      <c r="DG33" s="656"/>
      <c r="DH33" s="656"/>
      <c r="DI33" s="656"/>
      <c r="DJ33" s="656"/>
      <c r="DK33" s="657"/>
      <c r="DL33" s="632">
        <v>1300814</v>
      </c>
      <c r="DM33" s="656"/>
      <c r="DN33" s="656"/>
      <c r="DO33" s="656"/>
      <c r="DP33" s="656"/>
      <c r="DQ33" s="656"/>
      <c r="DR33" s="656"/>
      <c r="DS33" s="656"/>
      <c r="DT33" s="656"/>
      <c r="DU33" s="656"/>
      <c r="DV33" s="657"/>
      <c r="DW33" s="628">
        <v>45.2</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332097</v>
      </c>
      <c r="S34" s="624"/>
      <c r="T34" s="624"/>
      <c r="U34" s="624"/>
      <c r="V34" s="624"/>
      <c r="W34" s="624"/>
      <c r="X34" s="624"/>
      <c r="Y34" s="625"/>
      <c r="Z34" s="626">
        <v>5.9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947803</v>
      </c>
      <c r="CS34" s="624"/>
      <c r="CT34" s="624"/>
      <c r="CU34" s="624"/>
      <c r="CV34" s="624"/>
      <c r="CW34" s="624"/>
      <c r="CX34" s="624"/>
      <c r="CY34" s="625"/>
      <c r="CZ34" s="628">
        <v>17.899999999999999</v>
      </c>
      <c r="DA34" s="653"/>
      <c r="DB34" s="653"/>
      <c r="DC34" s="658"/>
      <c r="DD34" s="632">
        <v>549132</v>
      </c>
      <c r="DE34" s="624"/>
      <c r="DF34" s="624"/>
      <c r="DG34" s="624"/>
      <c r="DH34" s="624"/>
      <c r="DI34" s="624"/>
      <c r="DJ34" s="624"/>
      <c r="DK34" s="625"/>
      <c r="DL34" s="632">
        <v>441492</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430680</v>
      </c>
      <c r="S35" s="624"/>
      <c r="T35" s="624"/>
      <c r="U35" s="624"/>
      <c r="V35" s="624"/>
      <c r="W35" s="624"/>
      <c r="X35" s="624"/>
      <c r="Y35" s="625"/>
      <c r="Z35" s="626">
        <v>7.6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187314</v>
      </c>
      <c r="CS35" s="656"/>
      <c r="CT35" s="656"/>
      <c r="CU35" s="656"/>
      <c r="CV35" s="656"/>
      <c r="CW35" s="656"/>
      <c r="CX35" s="656"/>
      <c r="CY35" s="657"/>
      <c r="CZ35" s="628">
        <v>3.5</v>
      </c>
      <c r="DA35" s="653"/>
      <c r="DB35" s="653"/>
      <c r="DC35" s="658"/>
      <c r="DD35" s="632">
        <v>88812</v>
      </c>
      <c r="DE35" s="656"/>
      <c r="DF35" s="656"/>
      <c r="DG35" s="656"/>
      <c r="DH35" s="656"/>
      <c r="DI35" s="656"/>
      <c r="DJ35" s="656"/>
      <c r="DK35" s="657"/>
      <c r="DL35" s="632">
        <v>87718</v>
      </c>
      <c r="DM35" s="656"/>
      <c r="DN35" s="656"/>
      <c r="DO35" s="656"/>
      <c r="DP35" s="656"/>
      <c r="DQ35" s="656"/>
      <c r="DR35" s="656"/>
      <c r="DS35" s="656"/>
      <c r="DT35" s="656"/>
      <c r="DU35" s="656"/>
      <c r="DV35" s="657"/>
      <c r="DW35" s="628">
        <v>3.1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318486</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530572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847408</v>
      </c>
      <c r="CS36" s="624"/>
      <c r="CT36" s="624"/>
      <c r="CU36" s="624"/>
      <c r="CV36" s="624"/>
      <c r="CW36" s="624"/>
      <c r="CX36" s="624"/>
      <c r="CY36" s="625"/>
      <c r="CZ36" s="628">
        <v>16</v>
      </c>
      <c r="DA36" s="653"/>
      <c r="DB36" s="653"/>
      <c r="DC36" s="658"/>
      <c r="DD36" s="632">
        <v>712276</v>
      </c>
      <c r="DE36" s="624"/>
      <c r="DF36" s="624"/>
      <c r="DG36" s="624"/>
      <c r="DH36" s="624"/>
      <c r="DI36" s="624"/>
      <c r="DJ36" s="624"/>
      <c r="DK36" s="625"/>
      <c r="DL36" s="632">
        <v>511596</v>
      </c>
      <c r="DM36" s="624"/>
      <c r="DN36" s="624"/>
      <c r="DO36" s="624"/>
      <c r="DP36" s="624"/>
      <c r="DQ36" s="624"/>
      <c r="DR36" s="624"/>
      <c r="DS36" s="624"/>
      <c r="DT36" s="624"/>
      <c r="DU36" s="624"/>
      <c r="DV36" s="625"/>
      <c r="DW36" s="628">
        <v>17.8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67958</v>
      </c>
      <c r="S37" s="624"/>
      <c r="T37" s="624"/>
      <c r="U37" s="624"/>
      <c r="V37" s="624"/>
      <c r="W37" s="624"/>
      <c r="X37" s="624"/>
      <c r="Y37" s="625"/>
      <c r="Z37" s="626">
        <v>1.2</v>
      </c>
      <c r="AA37" s="626"/>
      <c r="AB37" s="626"/>
      <c r="AC37" s="626"/>
      <c r="AD37" s="627">
        <v>743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118789</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t="s">
        <v>122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309540</v>
      </c>
      <c r="CS37" s="656"/>
      <c r="CT37" s="656"/>
      <c r="CU37" s="656"/>
      <c r="CV37" s="656"/>
      <c r="CW37" s="656"/>
      <c r="CX37" s="656"/>
      <c r="CY37" s="657"/>
      <c r="CZ37" s="628">
        <v>5.8</v>
      </c>
      <c r="DA37" s="653"/>
      <c r="DB37" s="653"/>
      <c r="DC37" s="658"/>
      <c r="DD37" s="632">
        <v>278646</v>
      </c>
      <c r="DE37" s="656"/>
      <c r="DF37" s="656"/>
      <c r="DG37" s="656"/>
      <c r="DH37" s="656"/>
      <c r="DI37" s="656"/>
      <c r="DJ37" s="656"/>
      <c r="DK37" s="657"/>
      <c r="DL37" s="632">
        <v>238132</v>
      </c>
      <c r="DM37" s="656"/>
      <c r="DN37" s="656"/>
      <c r="DO37" s="656"/>
      <c r="DP37" s="656"/>
      <c r="DQ37" s="656"/>
      <c r="DR37" s="656"/>
      <c r="DS37" s="656"/>
      <c r="DT37" s="656"/>
      <c r="DU37" s="656"/>
      <c r="DV37" s="657"/>
      <c r="DW37" s="628">
        <v>8.3000000000000007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565200</v>
      </c>
      <c r="S38" s="624"/>
      <c r="T38" s="624"/>
      <c r="U38" s="624"/>
      <c r="V38" s="624"/>
      <c r="W38" s="624"/>
      <c r="X38" s="624"/>
      <c r="Y38" s="625"/>
      <c r="Z38" s="626">
        <v>10</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115000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554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296783</v>
      </c>
      <c r="CS38" s="624"/>
      <c r="CT38" s="624"/>
      <c r="CU38" s="624"/>
      <c r="CV38" s="624"/>
      <c r="CW38" s="624"/>
      <c r="CX38" s="624"/>
      <c r="CY38" s="625"/>
      <c r="CZ38" s="628">
        <v>5.6</v>
      </c>
      <c r="DA38" s="653"/>
      <c r="DB38" s="653"/>
      <c r="DC38" s="658"/>
      <c r="DD38" s="632">
        <v>273705</v>
      </c>
      <c r="DE38" s="624"/>
      <c r="DF38" s="624"/>
      <c r="DG38" s="624"/>
      <c r="DH38" s="624"/>
      <c r="DI38" s="624"/>
      <c r="DJ38" s="624"/>
      <c r="DK38" s="625"/>
      <c r="DL38" s="632">
        <v>260008</v>
      </c>
      <c r="DM38" s="624"/>
      <c r="DN38" s="624"/>
      <c r="DO38" s="624"/>
      <c r="DP38" s="624"/>
      <c r="DQ38" s="624"/>
      <c r="DR38" s="624"/>
      <c r="DS38" s="624"/>
      <c r="DT38" s="624"/>
      <c r="DU38" s="624"/>
      <c r="DV38" s="625"/>
      <c r="DW38" s="628">
        <v>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857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522918</v>
      </c>
      <c r="CS39" s="656"/>
      <c r="CT39" s="656"/>
      <c r="CU39" s="656"/>
      <c r="CV39" s="656"/>
      <c r="CW39" s="656"/>
      <c r="CX39" s="656"/>
      <c r="CY39" s="657"/>
      <c r="CZ39" s="628">
        <v>9.9</v>
      </c>
      <c r="DA39" s="653"/>
      <c r="DB39" s="653"/>
      <c r="DC39" s="658"/>
      <c r="DD39" s="632">
        <v>355973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t="s">
        <v>122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75772</v>
      </c>
      <c r="CS40" s="624"/>
      <c r="CT40" s="624"/>
      <c r="CU40" s="624"/>
      <c r="CV40" s="624"/>
      <c r="CW40" s="624"/>
      <c r="CX40" s="624"/>
      <c r="CY40" s="625"/>
      <c r="CZ40" s="628">
        <v>1.4</v>
      </c>
      <c r="DA40" s="653"/>
      <c r="DB40" s="653"/>
      <c r="DC40" s="658"/>
      <c r="DD40" s="632">
        <v>22472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5637116</v>
      </c>
      <c r="S41" s="696"/>
      <c r="T41" s="696"/>
      <c r="U41" s="696"/>
      <c r="V41" s="696"/>
      <c r="W41" s="696"/>
      <c r="X41" s="696"/>
      <c r="Y41" s="700"/>
      <c r="Z41" s="701">
        <v>100</v>
      </c>
      <c r="AA41" s="701"/>
      <c r="AB41" s="701"/>
      <c r="AC41" s="701"/>
      <c r="AD41" s="702">
        <v>2870997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82747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214036</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t="s">
        <v>122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603284</v>
      </c>
      <c r="CS42" s="656"/>
      <c r="CT42" s="656"/>
      <c r="CU42" s="656"/>
      <c r="CV42" s="656"/>
      <c r="CW42" s="656"/>
      <c r="CX42" s="656"/>
      <c r="CY42" s="657"/>
      <c r="CZ42" s="628">
        <v>11.4</v>
      </c>
      <c r="DA42" s="653"/>
      <c r="DB42" s="653"/>
      <c r="DC42" s="658"/>
      <c r="DD42" s="632">
        <v>118956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14903</v>
      </c>
      <c r="CS43" s="656"/>
      <c r="CT43" s="656"/>
      <c r="CU43" s="656"/>
      <c r="CV43" s="656"/>
      <c r="CW43" s="656"/>
      <c r="CX43" s="656"/>
      <c r="CY43" s="657"/>
      <c r="CZ43" s="628">
        <v>0.3</v>
      </c>
      <c r="DA43" s="653"/>
      <c r="DB43" s="653"/>
      <c r="DC43" s="658"/>
      <c r="DD43" s="632">
        <v>13556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487581</v>
      </c>
      <c r="CS44" s="624"/>
      <c r="CT44" s="624"/>
      <c r="CU44" s="624"/>
      <c r="CV44" s="624"/>
      <c r="CW44" s="624"/>
      <c r="CX44" s="624"/>
      <c r="CY44" s="625"/>
      <c r="CZ44" s="628">
        <v>9.1999999999999993</v>
      </c>
      <c r="DA44" s="629"/>
      <c r="DB44" s="629"/>
      <c r="DC44" s="635"/>
      <c r="DD44" s="632">
        <v>101962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42054</v>
      </c>
      <c r="CS45" s="656"/>
      <c r="CT45" s="656"/>
      <c r="CU45" s="656"/>
      <c r="CV45" s="656"/>
      <c r="CW45" s="656"/>
      <c r="CX45" s="656"/>
      <c r="CY45" s="657"/>
      <c r="CZ45" s="628">
        <v>0.8</v>
      </c>
      <c r="DA45" s="653"/>
      <c r="DB45" s="653"/>
      <c r="DC45" s="658"/>
      <c r="DD45" s="632">
        <v>13336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443477</v>
      </c>
      <c r="CS46" s="624"/>
      <c r="CT46" s="624"/>
      <c r="CU46" s="624"/>
      <c r="CV46" s="624"/>
      <c r="CW46" s="624"/>
      <c r="CX46" s="624"/>
      <c r="CY46" s="625"/>
      <c r="CZ46" s="628">
        <v>8.4</v>
      </c>
      <c r="DA46" s="629"/>
      <c r="DB46" s="629"/>
      <c r="DC46" s="635"/>
      <c r="DD46" s="632">
        <v>86576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115703</v>
      </c>
      <c r="CS47" s="656"/>
      <c r="CT47" s="656"/>
      <c r="CU47" s="656"/>
      <c r="CV47" s="656"/>
      <c r="CW47" s="656"/>
      <c r="CX47" s="656"/>
      <c r="CY47" s="657"/>
      <c r="CZ47" s="628">
        <v>2.2000000000000002</v>
      </c>
      <c r="DA47" s="653"/>
      <c r="DB47" s="653"/>
      <c r="DC47" s="658"/>
      <c r="DD47" s="632">
        <v>16994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5302030</v>
      </c>
      <c r="CS49" s="682"/>
      <c r="CT49" s="682"/>
      <c r="CU49" s="682"/>
      <c r="CV49" s="682"/>
      <c r="CW49" s="682"/>
      <c r="CX49" s="682"/>
      <c r="CY49" s="711"/>
      <c r="CZ49" s="703">
        <v>100</v>
      </c>
      <c r="DA49" s="712"/>
      <c r="DB49" s="712"/>
      <c r="DC49" s="713"/>
      <c r="DD49" s="714">
        <v>3565152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RglmdU6NONEdK3ZH4vYGCMoMxNE98WEGYLDHr1eOGVqOzL7UFB310l98KJan+t8P4VePx6nYAdLH07BtURHFg==" saltValue="j/N5SIZTeEVsHEH7PpBQ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5637</v>
      </c>
      <c r="R7" s="753"/>
      <c r="S7" s="753"/>
      <c r="T7" s="753"/>
      <c r="U7" s="753"/>
      <c r="V7" s="753">
        <v>5302</v>
      </c>
      <c r="W7" s="753"/>
      <c r="X7" s="753"/>
      <c r="Y7" s="753"/>
      <c r="Z7" s="753"/>
      <c r="AA7" s="753">
        <v>335</v>
      </c>
      <c r="AB7" s="753"/>
      <c r="AC7" s="753"/>
      <c r="AD7" s="753"/>
      <c r="AE7" s="754"/>
      <c r="AF7" s="755">
        <v>306</v>
      </c>
      <c r="AG7" s="756"/>
      <c r="AH7" s="756"/>
      <c r="AI7" s="756"/>
      <c r="AJ7" s="757"/>
      <c r="AK7" s="758">
        <v>431</v>
      </c>
      <c r="AL7" s="759"/>
      <c r="AM7" s="759"/>
      <c r="AN7" s="759"/>
      <c r="AO7" s="759"/>
      <c r="AP7" s="759">
        <v>3721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-2</v>
      </c>
      <c r="CI7" s="744"/>
      <c r="CJ7" s="744"/>
      <c r="CK7" s="744"/>
      <c r="CL7" s="745"/>
      <c r="CM7" s="743">
        <v>1</v>
      </c>
      <c r="CN7" s="744"/>
      <c r="CO7" s="744"/>
      <c r="CP7" s="744"/>
      <c r="CQ7" s="745"/>
      <c r="CR7" s="743">
        <v>36</v>
      </c>
      <c r="CS7" s="744"/>
      <c r="CT7" s="744"/>
      <c r="CU7" s="744"/>
      <c r="CV7" s="745"/>
      <c r="CW7" s="743">
        <v>6</v>
      </c>
      <c r="CX7" s="744"/>
      <c r="CY7" s="744"/>
      <c r="CZ7" s="744"/>
      <c r="DA7" s="745"/>
      <c r="DB7" s="743" t="s">
        <v>555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5637</v>
      </c>
      <c r="R23" s="793"/>
      <c r="S23" s="793"/>
      <c r="T23" s="793"/>
      <c r="U23" s="793"/>
      <c r="V23" s="793">
        <v>5302</v>
      </c>
      <c r="W23" s="793"/>
      <c r="X23" s="793"/>
      <c r="Y23" s="793"/>
      <c r="Z23" s="793"/>
      <c r="AA23" s="793">
        <v>335</v>
      </c>
      <c r="AB23" s="793"/>
      <c r="AC23" s="793"/>
      <c r="AD23" s="793"/>
      <c r="AE23" s="794"/>
      <c r="AF23" s="795">
        <v>306</v>
      </c>
      <c r="AG23" s="793"/>
      <c r="AH23" s="793"/>
      <c r="AI23" s="793"/>
      <c r="AJ23" s="796"/>
      <c r="AK23" s="797"/>
      <c r="AL23" s="798"/>
      <c r="AM23" s="798"/>
      <c r="AN23" s="798"/>
      <c r="AO23" s="798"/>
      <c r="AP23" s="793">
        <v>3721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225</v>
      </c>
      <c r="R28" s="823"/>
      <c r="S28" s="823"/>
      <c r="T28" s="823"/>
      <c r="U28" s="823"/>
      <c r="V28" s="823">
        <v>211</v>
      </c>
      <c r="W28" s="823"/>
      <c r="X28" s="823"/>
      <c r="Y28" s="823"/>
      <c r="Z28" s="823"/>
      <c r="AA28" s="823">
        <v>15</v>
      </c>
      <c r="AB28" s="823"/>
      <c r="AC28" s="823"/>
      <c r="AD28" s="823"/>
      <c r="AE28" s="824"/>
      <c r="AF28" s="825">
        <v>15</v>
      </c>
      <c r="AG28" s="823"/>
      <c r="AH28" s="823"/>
      <c r="AI28" s="823"/>
      <c r="AJ28" s="826"/>
      <c r="AK28" s="827">
        <v>83</v>
      </c>
      <c r="AL28" s="828"/>
      <c r="AM28" s="828"/>
      <c r="AN28" s="828"/>
      <c r="AO28" s="828"/>
      <c r="AP28" s="828">
        <v>112</v>
      </c>
      <c r="AQ28" s="828"/>
      <c r="AR28" s="828"/>
      <c r="AS28" s="828"/>
      <c r="AT28" s="828"/>
      <c r="AU28" s="828">
        <v>38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759</v>
      </c>
      <c r="R29" s="784"/>
      <c r="S29" s="784"/>
      <c r="T29" s="784"/>
      <c r="U29" s="784"/>
      <c r="V29" s="784">
        <v>686</v>
      </c>
      <c r="W29" s="784"/>
      <c r="X29" s="784"/>
      <c r="Y29" s="784"/>
      <c r="Z29" s="784"/>
      <c r="AA29" s="784">
        <v>73</v>
      </c>
      <c r="AB29" s="784"/>
      <c r="AC29" s="784"/>
      <c r="AD29" s="784"/>
      <c r="AE29" s="785"/>
      <c r="AF29" s="786">
        <v>73</v>
      </c>
      <c r="AG29" s="787"/>
      <c r="AH29" s="787"/>
      <c r="AI29" s="787"/>
      <c r="AJ29" s="788"/>
      <c r="AK29" s="834">
        <v>130</v>
      </c>
      <c r="AL29" s="830"/>
      <c r="AM29" s="830"/>
      <c r="AN29" s="830"/>
      <c r="AO29" s="830"/>
      <c r="AP29" s="830" t="s">
        <v>555</v>
      </c>
      <c r="AQ29" s="830"/>
      <c r="AR29" s="830"/>
      <c r="AS29" s="830"/>
      <c r="AT29" s="830"/>
      <c r="AU29" s="830" t="s">
        <v>555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v>
      </c>
      <c r="R30" s="784"/>
      <c r="S30" s="784"/>
      <c r="T30" s="784"/>
      <c r="U30" s="784"/>
      <c r="V30" s="784">
        <v>2</v>
      </c>
      <c r="W30" s="784"/>
      <c r="X30" s="784"/>
      <c r="Y30" s="784"/>
      <c r="Z30" s="784"/>
      <c r="AA30" s="784" t="s">
        <v>555</v>
      </c>
      <c r="AB30" s="784"/>
      <c r="AC30" s="784"/>
      <c r="AD30" s="784"/>
      <c r="AE30" s="785"/>
      <c r="AF30" s="786" t="s">
        <v>122</v>
      </c>
      <c r="AG30" s="787"/>
      <c r="AH30" s="787"/>
      <c r="AI30" s="787"/>
      <c r="AJ30" s="788"/>
      <c r="AK30" s="834" t="s">
        <v>555</v>
      </c>
      <c r="AL30" s="830"/>
      <c r="AM30" s="830"/>
      <c r="AN30" s="830"/>
      <c r="AO30" s="830"/>
      <c r="AP30" s="830" t="s">
        <v>555</v>
      </c>
      <c r="AQ30" s="830"/>
      <c r="AR30" s="830"/>
      <c r="AS30" s="830"/>
      <c r="AT30" s="830"/>
      <c r="AU30" s="830" t="s">
        <v>555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81</v>
      </c>
      <c r="R31" s="784"/>
      <c r="S31" s="784"/>
      <c r="T31" s="784"/>
      <c r="U31" s="784"/>
      <c r="V31" s="784">
        <v>80</v>
      </c>
      <c r="W31" s="784"/>
      <c r="X31" s="784"/>
      <c r="Y31" s="784"/>
      <c r="Z31" s="784"/>
      <c r="AA31" s="784">
        <v>0</v>
      </c>
      <c r="AB31" s="784"/>
      <c r="AC31" s="784"/>
      <c r="AD31" s="784"/>
      <c r="AE31" s="785"/>
      <c r="AF31" s="786">
        <v>0</v>
      </c>
      <c r="AG31" s="787"/>
      <c r="AH31" s="787"/>
      <c r="AI31" s="787"/>
      <c r="AJ31" s="788"/>
      <c r="AK31" s="834">
        <v>32</v>
      </c>
      <c r="AL31" s="830"/>
      <c r="AM31" s="830"/>
      <c r="AN31" s="830"/>
      <c r="AO31" s="830"/>
      <c r="AP31" s="830" t="s">
        <v>555</v>
      </c>
      <c r="AQ31" s="830"/>
      <c r="AR31" s="830"/>
      <c r="AS31" s="830"/>
      <c r="AT31" s="830"/>
      <c r="AU31" s="830" t="s">
        <v>555</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192</v>
      </c>
      <c r="R32" s="784"/>
      <c r="S32" s="784"/>
      <c r="T32" s="784"/>
      <c r="U32" s="784"/>
      <c r="V32" s="784">
        <v>183</v>
      </c>
      <c r="W32" s="784"/>
      <c r="X32" s="784"/>
      <c r="Y32" s="784"/>
      <c r="Z32" s="784"/>
      <c r="AA32" s="784">
        <v>9</v>
      </c>
      <c r="AB32" s="784"/>
      <c r="AC32" s="784"/>
      <c r="AD32" s="784"/>
      <c r="AE32" s="785"/>
      <c r="AF32" s="786">
        <v>121</v>
      </c>
      <c r="AG32" s="787"/>
      <c r="AH32" s="787"/>
      <c r="AI32" s="787"/>
      <c r="AJ32" s="788"/>
      <c r="AK32" s="834">
        <v>113</v>
      </c>
      <c r="AL32" s="830"/>
      <c r="AM32" s="830"/>
      <c r="AN32" s="830"/>
      <c r="AO32" s="830"/>
      <c r="AP32" s="830">
        <v>313</v>
      </c>
      <c r="AQ32" s="830"/>
      <c r="AR32" s="830"/>
      <c r="AS32" s="830"/>
      <c r="AT32" s="830"/>
      <c r="AU32" s="830">
        <v>262</v>
      </c>
      <c r="AV32" s="830"/>
      <c r="AW32" s="830"/>
      <c r="AX32" s="830"/>
      <c r="AY32" s="830"/>
      <c r="AZ32" s="831" t="s">
        <v>555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215</v>
      </c>
      <c r="R33" s="784"/>
      <c r="S33" s="784"/>
      <c r="T33" s="784"/>
      <c r="U33" s="784"/>
      <c r="V33" s="784">
        <v>205</v>
      </c>
      <c r="W33" s="784"/>
      <c r="X33" s="784"/>
      <c r="Y33" s="784"/>
      <c r="Z33" s="784"/>
      <c r="AA33" s="784">
        <v>10</v>
      </c>
      <c r="AB33" s="784"/>
      <c r="AC33" s="784"/>
      <c r="AD33" s="784"/>
      <c r="AE33" s="785"/>
      <c r="AF33" s="786">
        <v>9</v>
      </c>
      <c r="AG33" s="787"/>
      <c r="AH33" s="787"/>
      <c r="AI33" s="787"/>
      <c r="AJ33" s="788"/>
      <c r="AK33" s="834">
        <v>115</v>
      </c>
      <c r="AL33" s="830"/>
      <c r="AM33" s="830"/>
      <c r="AN33" s="830"/>
      <c r="AO33" s="830"/>
      <c r="AP33" s="830">
        <v>957</v>
      </c>
      <c r="AQ33" s="830"/>
      <c r="AR33" s="830"/>
      <c r="AS33" s="830"/>
      <c r="AT33" s="830"/>
      <c r="AU33" s="830">
        <v>805</v>
      </c>
      <c r="AV33" s="830"/>
      <c r="AW33" s="830"/>
      <c r="AX33" s="830"/>
      <c r="AY33" s="830"/>
      <c r="AZ33" s="831" t="s">
        <v>555</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219</v>
      </c>
      <c r="AG63" s="844"/>
      <c r="AH63" s="844"/>
      <c r="AI63" s="844"/>
      <c r="AJ63" s="845"/>
      <c r="AK63" s="846"/>
      <c r="AL63" s="841"/>
      <c r="AM63" s="841"/>
      <c r="AN63" s="841"/>
      <c r="AO63" s="841"/>
      <c r="AP63" s="844">
        <v>1382</v>
      </c>
      <c r="AQ63" s="844"/>
      <c r="AR63" s="844"/>
      <c r="AS63" s="844"/>
      <c r="AT63" s="844"/>
      <c r="AU63" s="844">
        <v>1105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4538</v>
      </c>
      <c r="R68" s="866"/>
      <c r="S68" s="866"/>
      <c r="T68" s="866"/>
      <c r="U68" s="866"/>
      <c r="V68" s="866">
        <v>4385</v>
      </c>
      <c r="W68" s="866"/>
      <c r="X68" s="866"/>
      <c r="Y68" s="866"/>
      <c r="Z68" s="866"/>
      <c r="AA68" s="866">
        <v>153</v>
      </c>
      <c r="AB68" s="866"/>
      <c r="AC68" s="866"/>
      <c r="AD68" s="866"/>
      <c r="AE68" s="866"/>
      <c r="AF68" s="866">
        <v>153</v>
      </c>
      <c r="AG68" s="866"/>
      <c r="AH68" s="866"/>
      <c r="AI68" s="866"/>
      <c r="AJ68" s="866"/>
      <c r="AK68" s="866">
        <v>257</v>
      </c>
      <c r="AL68" s="866"/>
      <c r="AM68" s="866"/>
      <c r="AN68" s="866"/>
      <c r="AO68" s="866"/>
      <c r="AP68" s="866">
        <v>1192</v>
      </c>
      <c r="AQ68" s="866"/>
      <c r="AR68" s="866"/>
      <c r="AS68" s="866"/>
      <c r="AT68" s="866"/>
      <c r="AU68" s="866">
        <v>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184</v>
      </c>
      <c r="R69" s="830"/>
      <c r="S69" s="830"/>
      <c r="T69" s="830"/>
      <c r="U69" s="830"/>
      <c r="V69" s="830">
        <v>168</v>
      </c>
      <c r="W69" s="830"/>
      <c r="X69" s="830"/>
      <c r="Y69" s="830"/>
      <c r="Z69" s="830"/>
      <c r="AA69" s="830">
        <v>16</v>
      </c>
      <c r="AB69" s="830"/>
      <c r="AC69" s="830"/>
      <c r="AD69" s="830"/>
      <c r="AE69" s="830"/>
      <c r="AF69" s="830">
        <v>16</v>
      </c>
      <c r="AG69" s="830"/>
      <c r="AH69" s="830"/>
      <c r="AI69" s="830"/>
      <c r="AJ69" s="830"/>
      <c r="AK69" s="830">
        <v>23</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2539</v>
      </c>
      <c r="R70" s="830"/>
      <c r="S70" s="830"/>
      <c r="T70" s="830"/>
      <c r="U70" s="830"/>
      <c r="V70" s="830">
        <v>2376</v>
      </c>
      <c r="W70" s="830"/>
      <c r="X70" s="830"/>
      <c r="Y70" s="830"/>
      <c r="Z70" s="830"/>
      <c r="AA70" s="830">
        <v>163</v>
      </c>
      <c r="AB70" s="830"/>
      <c r="AC70" s="830"/>
      <c r="AD70" s="830"/>
      <c r="AE70" s="830"/>
      <c r="AF70" s="830">
        <v>163</v>
      </c>
      <c r="AG70" s="830"/>
      <c r="AH70" s="830"/>
      <c r="AI70" s="830"/>
      <c r="AJ70" s="830"/>
      <c r="AK70" s="830">
        <v>175</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548</v>
      </c>
      <c r="C71" s="874"/>
      <c r="D71" s="874"/>
      <c r="E71" s="874"/>
      <c r="F71" s="874"/>
      <c r="G71" s="874"/>
      <c r="H71" s="874"/>
      <c r="I71" s="874"/>
      <c r="J71" s="874"/>
      <c r="K71" s="874"/>
      <c r="L71" s="874"/>
      <c r="M71" s="874"/>
      <c r="N71" s="874"/>
      <c r="O71" s="874"/>
      <c r="P71" s="875"/>
      <c r="Q71" s="876">
        <v>335</v>
      </c>
      <c r="R71" s="830"/>
      <c r="S71" s="830"/>
      <c r="T71" s="830"/>
      <c r="U71" s="830"/>
      <c r="V71" s="830">
        <v>181</v>
      </c>
      <c r="W71" s="830"/>
      <c r="X71" s="830"/>
      <c r="Y71" s="830"/>
      <c r="Z71" s="830"/>
      <c r="AA71" s="830">
        <v>154</v>
      </c>
      <c r="AB71" s="830"/>
      <c r="AC71" s="830"/>
      <c r="AD71" s="830"/>
      <c r="AE71" s="830"/>
      <c r="AF71" s="830">
        <v>154</v>
      </c>
      <c r="AG71" s="830"/>
      <c r="AH71" s="830"/>
      <c r="AI71" s="830"/>
      <c r="AJ71" s="830"/>
      <c r="AK71" s="830">
        <v>162</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549</v>
      </c>
      <c r="C72" s="874"/>
      <c r="D72" s="874"/>
      <c r="E72" s="874"/>
      <c r="F72" s="874"/>
      <c r="G72" s="874"/>
      <c r="H72" s="874"/>
      <c r="I72" s="874"/>
      <c r="J72" s="874"/>
      <c r="K72" s="874"/>
      <c r="L72" s="874"/>
      <c r="M72" s="874"/>
      <c r="N72" s="874"/>
      <c r="O72" s="874"/>
      <c r="P72" s="875"/>
      <c r="Q72" s="876">
        <v>166278</v>
      </c>
      <c r="R72" s="830"/>
      <c r="S72" s="830"/>
      <c r="T72" s="830"/>
      <c r="U72" s="830"/>
      <c r="V72" s="830">
        <v>162373</v>
      </c>
      <c r="W72" s="830"/>
      <c r="X72" s="830"/>
      <c r="Y72" s="830"/>
      <c r="Z72" s="830"/>
      <c r="AA72" s="830">
        <v>3905</v>
      </c>
      <c r="AB72" s="830"/>
      <c r="AC72" s="830"/>
      <c r="AD72" s="830"/>
      <c r="AE72" s="830"/>
      <c r="AF72" s="830">
        <v>3905</v>
      </c>
      <c r="AG72" s="830"/>
      <c r="AH72" s="830"/>
      <c r="AI72" s="830"/>
      <c r="AJ72" s="830"/>
      <c r="AK72" s="830">
        <v>1502</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550</v>
      </c>
      <c r="C73" s="874"/>
      <c r="D73" s="874"/>
      <c r="E73" s="874"/>
      <c r="F73" s="874"/>
      <c r="G73" s="874"/>
      <c r="H73" s="874"/>
      <c r="I73" s="874"/>
      <c r="J73" s="874"/>
      <c r="K73" s="874"/>
      <c r="L73" s="874"/>
      <c r="M73" s="874"/>
      <c r="N73" s="874"/>
      <c r="O73" s="874"/>
      <c r="P73" s="875"/>
      <c r="Q73" s="876">
        <v>1046</v>
      </c>
      <c r="R73" s="830"/>
      <c r="S73" s="830"/>
      <c r="T73" s="830"/>
      <c r="U73" s="830"/>
      <c r="V73" s="830">
        <v>1043</v>
      </c>
      <c r="W73" s="830"/>
      <c r="X73" s="830"/>
      <c r="Y73" s="830"/>
      <c r="Z73" s="830"/>
      <c r="AA73" s="830">
        <v>3</v>
      </c>
      <c r="AB73" s="830"/>
      <c r="AC73" s="830"/>
      <c r="AD73" s="830"/>
      <c r="AE73" s="830"/>
      <c r="AF73" s="830">
        <v>3</v>
      </c>
      <c r="AG73" s="830"/>
      <c r="AH73" s="830"/>
      <c r="AI73" s="830"/>
      <c r="AJ73" s="830"/>
      <c r="AK73" s="830" t="s">
        <v>555</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551</v>
      </c>
      <c r="C74" s="874"/>
      <c r="D74" s="874"/>
      <c r="E74" s="874"/>
      <c r="F74" s="874"/>
      <c r="G74" s="874"/>
      <c r="H74" s="874"/>
      <c r="I74" s="874"/>
      <c r="J74" s="874"/>
      <c r="K74" s="874"/>
      <c r="L74" s="874"/>
      <c r="M74" s="874"/>
      <c r="N74" s="874"/>
      <c r="O74" s="874"/>
      <c r="P74" s="875"/>
      <c r="Q74" s="876">
        <v>127</v>
      </c>
      <c r="R74" s="830"/>
      <c r="S74" s="830"/>
      <c r="T74" s="830"/>
      <c r="U74" s="830"/>
      <c r="V74" s="830">
        <v>112</v>
      </c>
      <c r="W74" s="830"/>
      <c r="X74" s="830"/>
      <c r="Y74" s="830"/>
      <c r="Z74" s="830"/>
      <c r="AA74" s="830">
        <v>15</v>
      </c>
      <c r="AB74" s="830"/>
      <c r="AC74" s="830"/>
      <c r="AD74" s="830"/>
      <c r="AE74" s="830"/>
      <c r="AF74" s="830">
        <v>15</v>
      </c>
      <c r="AG74" s="830"/>
      <c r="AH74" s="830"/>
      <c r="AI74" s="830"/>
      <c r="AJ74" s="830"/>
      <c r="AK74" s="830">
        <v>48</v>
      </c>
      <c r="AL74" s="830"/>
      <c r="AM74" s="830"/>
      <c r="AN74" s="830"/>
      <c r="AO74" s="830"/>
      <c r="AP74" s="830" t="s">
        <v>555</v>
      </c>
      <c r="AQ74" s="830"/>
      <c r="AR74" s="830"/>
      <c r="AS74" s="830"/>
      <c r="AT74" s="830"/>
      <c r="AU74" s="830" t="s">
        <v>555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552</v>
      </c>
      <c r="C75" s="874"/>
      <c r="D75" s="874"/>
      <c r="E75" s="874"/>
      <c r="F75" s="874"/>
      <c r="G75" s="874"/>
      <c r="H75" s="874"/>
      <c r="I75" s="874"/>
      <c r="J75" s="874"/>
      <c r="K75" s="874"/>
      <c r="L75" s="874"/>
      <c r="M75" s="874"/>
      <c r="N75" s="874"/>
      <c r="O75" s="874"/>
      <c r="P75" s="875"/>
      <c r="Q75" s="877">
        <v>6413</v>
      </c>
      <c r="R75" s="878"/>
      <c r="S75" s="878"/>
      <c r="T75" s="878"/>
      <c r="U75" s="834"/>
      <c r="V75" s="879">
        <v>6154</v>
      </c>
      <c r="W75" s="878"/>
      <c r="X75" s="878"/>
      <c r="Y75" s="878"/>
      <c r="Z75" s="834"/>
      <c r="AA75" s="879">
        <v>259</v>
      </c>
      <c r="AB75" s="878"/>
      <c r="AC75" s="878"/>
      <c r="AD75" s="878"/>
      <c r="AE75" s="834"/>
      <c r="AF75" s="879">
        <v>259</v>
      </c>
      <c r="AG75" s="878"/>
      <c r="AH75" s="878"/>
      <c r="AI75" s="878"/>
      <c r="AJ75" s="834"/>
      <c r="AK75" s="879" t="s">
        <v>555</v>
      </c>
      <c r="AL75" s="878"/>
      <c r="AM75" s="878"/>
      <c r="AN75" s="878"/>
      <c r="AO75" s="834"/>
      <c r="AP75" s="879" t="s">
        <v>555</v>
      </c>
      <c r="AQ75" s="878"/>
      <c r="AR75" s="878"/>
      <c r="AS75" s="878"/>
      <c r="AT75" s="834"/>
      <c r="AU75" s="879" t="s">
        <v>555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553</v>
      </c>
      <c r="C76" s="874"/>
      <c r="D76" s="874"/>
      <c r="E76" s="874"/>
      <c r="F76" s="874"/>
      <c r="G76" s="874"/>
      <c r="H76" s="874"/>
      <c r="I76" s="874"/>
      <c r="J76" s="874"/>
      <c r="K76" s="874"/>
      <c r="L76" s="874"/>
      <c r="M76" s="874"/>
      <c r="N76" s="874"/>
      <c r="O76" s="874"/>
      <c r="P76" s="875"/>
      <c r="Q76" s="877">
        <v>30</v>
      </c>
      <c r="R76" s="878"/>
      <c r="S76" s="878"/>
      <c r="T76" s="878"/>
      <c r="U76" s="834"/>
      <c r="V76" s="879">
        <v>25</v>
      </c>
      <c r="W76" s="878"/>
      <c r="X76" s="878"/>
      <c r="Y76" s="878"/>
      <c r="Z76" s="834"/>
      <c r="AA76" s="879">
        <v>4</v>
      </c>
      <c r="AB76" s="878"/>
      <c r="AC76" s="878"/>
      <c r="AD76" s="878"/>
      <c r="AE76" s="834"/>
      <c r="AF76" s="879">
        <v>4</v>
      </c>
      <c r="AG76" s="878"/>
      <c r="AH76" s="878"/>
      <c r="AI76" s="878"/>
      <c r="AJ76" s="834"/>
      <c r="AK76" s="879">
        <v>8</v>
      </c>
      <c r="AL76" s="878"/>
      <c r="AM76" s="878"/>
      <c r="AN76" s="878"/>
      <c r="AO76" s="834"/>
      <c r="AP76" s="879" t="s">
        <v>555</v>
      </c>
      <c r="AQ76" s="878"/>
      <c r="AR76" s="878"/>
      <c r="AS76" s="878"/>
      <c r="AT76" s="834"/>
      <c r="AU76" s="879" t="s">
        <v>555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4672</v>
      </c>
      <c r="AG88" s="844"/>
      <c r="AH88" s="844"/>
      <c r="AI88" s="844"/>
      <c r="AJ88" s="844"/>
      <c r="AK88" s="841"/>
      <c r="AL88" s="841"/>
      <c r="AM88" s="841"/>
      <c r="AN88" s="841"/>
      <c r="AO88" s="841"/>
      <c r="AP88" s="844">
        <v>1192</v>
      </c>
      <c r="AQ88" s="844"/>
      <c r="AR88" s="844"/>
      <c r="AS88" s="844"/>
      <c r="AT88" s="844"/>
      <c r="AU88" s="844">
        <v>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v>
      </c>
      <c r="CS102" s="852"/>
      <c r="CT102" s="852"/>
      <c r="CU102" s="852"/>
      <c r="CV102" s="891"/>
      <c r="CW102" s="890">
        <v>6</v>
      </c>
      <c r="CX102" s="852"/>
      <c r="CY102" s="852"/>
      <c r="CZ102" s="852"/>
      <c r="DA102" s="891"/>
      <c r="DB102" s="890" t="s">
        <v>561</v>
      </c>
      <c r="DC102" s="852"/>
      <c r="DD102" s="852"/>
      <c r="DE102" s="852"/>
      <c r="DF102" s="891"/>
      <c r="DG102" s="890" t="s">
        <v>561</v>
      </c>
      <c r="DH102" s="852"/>
      <c r="DI102" s="852"/>
      <c r="DJ102" s="852"/>
      <c r="DK102" s="891"/>
      <c r="DL102" s="890" t="s">
        <v>561</v>
      </c>
      <c r="DM102" s="852"/>
      <c r="DN102" s="852"/>
      <c r="DO102" s="852"/>
      <c r="DP102" s="891"/>
      <c r="DQ102" s="890" t="s">
        <v>561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462773</v>
      </c>
      <c r="AB110" s="900"/>
      <c r="AC110" s="900"/>
      <c r="AD110" s="900"/>
      <c r="AE110" s="901"/>
      <c r="AF110" s="902">
        <v>455299</v>
      </c>
      <c r="AG110" s="900"/>
      <c r="AH110" s="900"/>
      <c r="AI110" s="900"/>
      <c r="AJ110" s="901"/>
      <c r="AK110" s="902">
        <v>445197</v>
      </c>
      <c r="AL110" s="900"/>
      <c r="AM110" s="900"/>
      <c r="AN110" s="900"/>
      <c r="AO110" s="901"/>
      <c r="AP110" s="903">
        <v>17.8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3695217</v>
      </c>
      <c r="BR110" s="931"/>
      <c r="BS110" s="931"/>
      <c r="BT110" s="931"/>
      <c r="BU110" s="931"/>
      <c r="BV110" s="931">
        <v>3584690</v>
      </c>
      <c r="BW110" s="931"/>
      <c r="BX110" s="931"/>
      <c r="BY110" s="931"/>
      <c r="BZ110" s="931"/>
      <c r="CA110" s="931">
        <v>3720983</v>
      </c>
      <c r="CB110" s="931"/>
      <c r="CC110" s="931"/>
      <c r="CD110" s="931"/>
      <c r="CE110" s="931"/>
      <c r="CF110" s="944">
        <v>148.5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18448</v>
      </c>
      <c r="BR111" s="926"/>
      <c r="BS111" s="926"/>
      <c r="BT111" s="926"/>
      <c r="BU111" s="926"/>
      <c r="BV111" s="926">
        <v>13775</v>
      </c>
      <c r="BW111" s="926"/>
      <c r="BX111" s="926"/>
      <c r="BY111" s="926"/>
      <c r="BZ111" s="926"/>
      <c r="CA111" s="926">
        <v>9143</v>
      </c>
      <c r="CB111" s="926"/>
      <c r="CC111" s="926"/>
      <c r="CD111" s="926"/>
      <c r="CE111" s="926"/>
      <c r="CF111" s="920">
        <v>0.4</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1320652</v>
      </c>
      <c r="BR112" s="926"/>
      <c r="BS112" s="926"/>
      <c r="BT112" s="926"/>
      <c r="BU112" s="926"/>
      <c r="BV112" s="926">
        <v>1262130</v>
      </c>
      <c r="BW112" s="926"/>
      <c r="BX112" s="926"/>
      <c r="BY112" s="926"/>
      <c r="BZ112" s="926"/>
      <c r="CA112" s="926">
        <v>1104702</v>
      </c>
      <c r="CB112" s="926"/>
      <c r="CC112" s="926"/>
      <c r="CD112" s="926"/>
      <c r="CE112" s="926"/>
      <c r="CF112" s="920">
        <v>44.1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171762</v>
      </c>
      <c r="AB113" s="938"/>
      <c r="AC113" s="938"/>
      <c r="AD113" s="938"/>
      <c r="AE113" s="939"/>
      <c r="AF113" s="940">
        <v>158543</v>
      </c>
      <c r="AG113" s="938"/>
      <c r="AH113" s="938"/>
      <c r="AI113" s="938"/>
      <c r="AJ113" s="939"/>
      <c r="AK113" s="940">
        <v>128322</v>
      </c>
      <c r="AL113" s="938"/>
      <c r="AM113" s="938"/>
      <c r="AN113" s="938"/>
      <c r="AO113" s="939"/>
      <c r="AP113" s="941">
        <v>5.0999999999999996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v>8142</v>
      </c>
      <c r="CB113" s="926"/>
      <c r="CC113" s="926"/>
      <c r="CD113" s="926"/>
      <c r="CE113" s="926"/>
      <c r="CF113" s="920">
        <v>0.3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7504</v>
      </c>
      <c r="AB114" s="959"/>
      <c r="AC114" s="959"/>
      <c r="AD114" s="959"/>
      <c r="AE114" s="960"/>
      <c r="AF114" s="961">
        <v>7460</v>
      </c>
      <c r="AG114" s="959"/>
      <c r="AH114" s="959"/>
      <c r="AI114" s="959"/>
      <c r="AJ114" s="960"/>
      <c r="AK114" s="961">
        <v>4909</v>
      </c>
      <c r="AL114" s="959"/>
      <c r="AM114" s="959"/>
      <c r="AN114" s="959"/>
      <c r="AO114" s="960"/>
      <c r="AP114" s="962">
        <v>0.2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318883</v>
      </c>
      <c r="BR114" s="926"/>
      <c r="BS114" s="926"/>
      <c r="BT114" s="926"/>
      <c r="BU114" s="926"/>
      <c r="BV114" s="926">
        <v>321917</v>
      </c>
      <c r="BW114" s="926"/>
      <c r="BX114" s="926"/>
      <c r="BY114" s="926"/>
      <c r="BZ114" s="926"/>
      <c r="CA114" s="926">
        <v>320989</v>
      </c>
      <c r="CB114" s="926"/>
      <c r="CC114" s="926"/>
      <c r="CD114" s="926"/>
      <c r="CE114" s="926"/>
      <c r="CF114" s="920">
        <v>12.8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5558</v>
      </c>
      <c r="AB115" s="938"/>
      <c r="AC115" s="938"/>
      <c r="AD115" s="938"/>
      <c r="AE115" s="939"/>
      <c r="AF115" s="940">
        <v>5418</v>
      </c>
      <c r="AG115" s="938"/>
      <c r="AH115" s="938"/>
      <c r="AI115" s="938"/>
      <c r="AJ115" s="939"/>
      <c r="AK115" s="940">
        <v>4632</v>
      </c>
      <c r="AL115" s="938"/>
      <c r="AM115" s="938"/>
      <c r="AN115" s="938"/>
      <c r="AO115" s="939"/>
      <c r="AP115" s="941">
        <v>0.2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647597</v>
      </c>
      <c r="AB117" s="979"/>
      <c r="AC117" s="979"/>
      <c r="AD117" s="979"/>
      <c r="AE117" s="980"/>
      <c r="AF117" s="981">
        <v>626720</v>
      </c>
      <c r="AG117" s="979"/>
      <c r="AH117" s="979"/>
      <c r="AI117" s="979"/>
      <c r="AJ117" s="980"/>
      <c r="AK117" s="981">
        <v>583060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5353200</v>
      </c>
      <c r="BR119" s="1000"/>
      <c r="BS119" s="1000"/>
      <c r="BT119" s="1000"/>
      <c r="BU119" s="1000"/>
      <c r="BV119" s="1000">
        <v>5182512</v>
      </c>
      <c r="BW119" s="1000"/>
      <c r="BX119" s="1000"/>
      <c r="BY119" s="1000"/>
      <c r="BZ119" s="1000"/>
      <c r="CA119" s="1000">
        <v>5163959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18448</v>
      </c>
      <c r="DH119" s="986"/>
      <c r="DI119" s="986"/>
      <c r="DJ119" s="986"/>
      <c r="DK119" s="987"/>
      <c r="DL119" s="985">
        <v>13775</v>
      </c>
      <c r="DM119" s="986"/>
      <c r="DN119" s="986"/>
      <c r="DO119" s="986"/>
      <c r="DP119" s="987"/>
      <c r="DQ119" s="985">
        <v>9143</v>
      </c>
      <c r="DR119" s="986"/>
      <c r="DS119" s="986"/>
      <c r="DT119" s="986"/>
      <c r="DU119" s="987"/>
      <c r="DV119" s="988">
        <v>0.4</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2668381</v>
      </c>
      <c r="BR120" s="931"/>
      <c r="BS120" s="931"/>
      <c r="BT120" s="931"/>
      <c r="BU120" s="931"/>
      <c r="BV120" s="931">
        <v>2934587</v>
      </c>
      <c r="BW120" s="931"/>
      <c r="BX120" s="931"/>
      <c r="BY120" s="931"/>
      <c r="BZ120" s="931"/>
      <c r="CA120" s="931">
        <v>3044917</v>
      </c>
      <c r="CB120" s="931"/>
      <c r="CC120" s="931"/>
      <c r="CD120" s="931"/>
      <c r="CE120" s="931"/>
      <c r="CF120" s="944">
        <v>121.5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805013</v>
      </c>
      <c r="DR120" s="931"/>
      <c r="DS120" s="931"/>
      <c r="DT120" s="931"/>
      <c r="DU120" s="931"/>
      <c r="DV120" s="932">
        <v>32.1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36302</v>
      </c>
      <c r="BR121" s="926"/>
      <c r="BS121" s="926"/>
      <c r="BT121" s="926"/>
      <c r="BU121" s="926"/>
      <c r="BV121" s="926">
        <v>28631</v>
      </c>
      <c r="BW121" s="926"/>
      <c r="BX121" s="926"/>
      <c r="BY121" s="926"/>
      <c r="BZ121" s="926"/>
      <c r="CA121" s="926">
        <v>32193</v>
      </c>
      <c r="CB121" s="926"/>
      <c r="CC121" s="926"/>
      <c r="CD121" s="926"/>
      <c r="CE121" s="926"/>
      <c r="CF121" s="920">
        <v>1.3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224670</v>
      </c>
      <c r="DH121" s="926"/>
      <c r="DI121" s="926"/>
      <c r="DJ121" s="926"/>
      <c r="DK121" s="926"/>
      <c r="DL121" s="926">
        <v>224865</v>
      </c>
      <c r="DM121" s="926"/>
      <c r="DN121" s="926"/>
      <c r="DO121" s="926"/>
      <c r="DP121" s="926"/>
      <c r="DQ121" s="926">
        <v>261554</v>
      </c>
      <c r="DR121" s="926"/>
      <c r="DS121" s="926"/>
      <c r="DT121" s="926"/>
      <c r="DU121" s="926"/>
      <c r="DV121" s="927">
        <v>10.4</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3195041</v>
      </c>
      <c r="BR122" s="1000"/>
      <c r="BS122" s="1000"/>
      <c r="BT122" s="1000"/>
      <c r="BU122" s="1000"/>
      <c r="BV122" s="1000">
        <v>2842155</v>
      </c>
      <c r="BW122" s="1000"/>
      <c r="BX122" s="1000"/>
      <c r="BY122" s="1000"/>
      <c r="BZ122" s="1000"/>
      <c r="CA122" s="1000">
        <v>3096568</v>
      </c>
      <c r="CB122" s="1000"/>
      <c r="CC122" s="1000"/>
      <c r="CD122" s="1000"/>
      <c r="CE122" s="1000"/>
      <c r="CF122" s="1017">
        <v>123.6</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v>49860</v>
      </c>
      <c r="DH122" s="926"/>
      <c r="DI122" s="926"/>
      <c r="DJ122" s="926"/>
      <c r="DK122" s="926"/>
      <c r="DL122" s="926">
        <v>39751</v>
      </c>
      <c r="DM122" s="926"/>
      <c r="DN122" s="926"/>
      <c r="DO122" s="926"/>
      <c r="DP122" s="926"/>
      <c r="DQ122" s="926">
        <v>38135</v>
      </c>
      <c r="DR122" s="926"/>
      <c r="DS122" s="926"/>
      <c r="DT122" s="926"/>
      <c r="DU122" s="926"/>
      <c r="DV122" s="927">
        <v>1.5</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5899724</v>
      </c>
      <c r="BR123" s="1064"/>
      <c r="BS123" s="1064"/>
      <c r="BT123" s="1064"/>
      <c r="BU123" s="1064"/>
      <c r="BV123" s="1064">
        <v>5805373</v>
      </c>
      <c r="BW123" s="1064"/>
      <c r="BX123" s="1064"/>
      <c r="BY123" s="1064"/>
      <c r="BZ123" s="1064"/>
      <c r="CA123" s="1064">
        <v>6173678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1046122</v>
      </c>
      <c r="DH124" s="986"/>
      <c r="DI124" s="986"/>
      <c r="DJ124" s="986"/>
      <c r="DK124" s="987"/>
      <c r="DL124" s="985">
        <v>997514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5558</v>
      </c>
      <c r="AB127" s="959"/>
      <c r="AC127" s="959"/>
      <c r="AD127" s="959"/>
      <c r="AE127" s="960"/>
      <c r="AF127" s="961">
        <v>5418</v>
      </c>
      <c r="AG127" s="959"/>
      <c r="AH127" s="959"/>
      <c r="AI127" s="959"/>
      <c r="AJ127" s="960"/>
      <c r="AK127" s="961">
        <v>4632</v>
      </c>
      <c r="AL127" s="959"/>
      <c r="AM127" s="959"/>
      <c r="AN127" s="959"/>
      <c r="AO127" s="960"/>
      <c r="AP127" s="962">
        <v>0.2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13625</v>
      </c>
      <c r="AB128" s="1046"/>
      <c r="AC128" s="1046"/>
      <c r="AD128" s="1046"/>
      <c r="AE128" s="1047"/>
      <c r="AF128" s="1048">
        <v>12103</v>
      </c>
      <c r="AG128" s="1046"/>
      <c r="AH128" s="1046"/>
      <c r="AI128" s="1046"/>
      <c r="AJ128" s="1047"/>
      <c r="AK128" s="1048">
        <v>11101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2799986</v>
      </c>
      <c r="AB129" s="959"/>
      <c r="AC129" s="959"/>
      <c r="AD129" s="959"/>
      <c r="AE129" s="960"/>
      <c r="AF129" s="961">
        <v>2788867</v>
      </c>
      <c r="AG129" s="959"/>
      <c r="AH129" s="959"/>
      <c r="AI129" s="959"/>
      <c r="AJ129" s="960"/>
      <c r="AK129" s="961">
        <v>2860110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398833</v>
      </c>
      <c r="AB130" s="959"/>
      <c r="AC130" s="959"/>
      <c r="AD130" s="959"/>
      <c r="AE130" s="960"/>
      <c r="AF130" s="961">
        <v>391165</v>
      </c>
      <c r="AG130" s="959"/>
      <c r="AH130" s="959"/>
      <c r="AI130" s="959"/>
      <c r="AJ130" s="960"/>
      <c r="AK130" s="961">
        <v>354929</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9.1999999999999993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2401153</v>
      </c>
      <c r="AB131" s="986"/>
      <c r="AC131" s="986"/>
      <c r="AD131" s="986"/>
      <c r="AE131" s="987"/>
      <c r="AF131" s="985">
        <v>2397702</v>
      </c>
      <c r="AG131" s="986"/>
      <c r="AH131" s="986"/>
      <c r="AI131" s="986"/>
      <c r="AJ131" s="987"/>
      <c r="AK131" s="985">
        <v>2505181</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9.7927537309999995</v>
      </c>
      <c r="AB132" s="1097"/>
      <c r="AC132" s="1097"/>
      <c r="AD132" s="1097"/>
      <c r="AE132" s="1098"/>
      <c r="AF132" s="1099">
        <v>9.3194233480000008</v>
      </c>
      <c r="AG132" s="1097"/>
      <c r="AH132" s="1097"/>
      <c r="AI132" s="1097"/>
      <c r="AJ132" s="1098"/>
      <c r="AK132" s="1099">
        <v>8.6632462879999999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9.8000000000000007</v>
      </c>
      <c r="AB133" s="1080"/>
      <c r="AC133" s="1080"/>
      <c r="AD133" s="1080"/>
      <c r="AE133" s="1081"/>
      <c r="AF133" s="1079">
        <v>9.4</v>
      </c>
      <c r="AG133" s="1080"/>
      <c r="AH133" s="1080"/>
      <c r="AI133" s="1080"/>
      <c r="AJ133" s="1081"/>
      <c r="AK133" s="1079">
        <v>9.1999999999999993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f5o9mjzsxE8HroQPv+bT6XAgLj5l3T0SnlfX6pgXyvX+S/wMjQ8xZjq6upQK8yIA/B4WvvfzIcBoShW/DCRyw==" saltValue="VP1R44NX75iDaU+XcqIx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4u2diEZRfxtb+H51RoIgbjeFPayHKmcIvkjVuR61xTv2suBocS2SalUvg5C0wdHE27iW1NS0iinJ0r4RtfzPw==" saltValue="qs0vhsuLq00AqWA6jdou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MSGsehV3kgwoQcwAc79jhc2QpebGcWsreGIZ6gqtcF7zGaciuGpeCMCeIL8KHHuk39nWnicwdo46AuSkB3bEQ==" saltValue="pWY5q4GaPJoEE3PmATjmw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902369</v>
      </c>
      <c r="AP9" s="269">
        <v>192362</v>
      </c>
      <c r="AQ9" s="270">
        <v>154424</v>
      </c>
      <c r="AR9" s="271">
        <v>24.6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84456</v>
      </c>
      <c r="AP10" s="272">
        <v>18004</v>
      </c>
      <c r="AQ10" s="273">
        <v>18194</v>
      </c>
      <c r="AR10" s="274">
        <v>-1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1285</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32654</v>
      </c>
      <c r="AP13" s="272">
        <v>6961</v>
      </c>
      <c r="AQ13" s="273">
        <v>5735</v>
      </c>
      <c r="AR13" s="274">
        <v>21.4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14903</v>
      </c>
      <c r="AP14" s="272">
        <v>3177</v>
      </c>
      <c r="AQ14" s="273">
        <v>2950</v>
      </c>
      <c r="AR14" s="274">
        <v>7.7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-47415</v>
      </c>
      <c r="AP15" s="272">
        <v>-10108</v>
      </c>
      <c r="AQ15" s="273">
        <v>-9110</v>
      </c>
      <c r="AR15" s="274">
        <v>11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986967</v>
      </c>
      <c r="AP16" s="272">
        <v>210396</v>
      </c>
      <c r="AQ16" s="273">
        <v>173477</v>
      </c>
      <c r="AR16" s="274">
        <v>21.3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14.92</v>
      </c>
      <c r="AP21" s="286">
        <v>14.28</v>
      </c>
      <c r="AQ21" s="287">
        <v>0.64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98.2</v>
      </c>
      <c r="AP22" s="291">
        <v>96</v>
      </c>
      <c r="AQ22" s="292">
        <v>2.2000000000000002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445197</v>
      </c>
      <c r="AP32" s="300">
        <v>94904</v>
      </c>
      <c r="AQ32" s="301">
        <v>83140</v>
      </c>
      <c r="AR32" s="302">
        <v>14.1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128322</v>
      </c>
      <c r="AP35" s="300">
        <v>27355</v>
      </c>
      <c r="AQ35" s="301">
        <v>26106</v>
      </c>
      <c r="AR35" s="302">
        <v>4.8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4909</v>
      </c>
      <c r="AP36" s="300">
        <v>1046</v>
      </c>
      <c r="AQ36" s="301">
        <v>4689</v>
      </c>
      <c r="AR36" s="302">
        <v>-77.7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4632</v>
      </c>
      <c r="AP37" s="300">
        <v>987</v>
      </c>
      <c r="AQ37" s="301">
        <v>554</v>
      </c>
      <c r="AR37" s="302">
        <v>78.2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7</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-11101</v>
      </c>
      <c r="AP39" s="300">
        <v>-2366</v>
      </c>
      <c r="AQ39" s="301">
        <v>-2038</v>
      </c>
      <c r="AR39" s="302">
        <v>16.100000000000001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-354929</v>
      </c>
      <c r="AP40" s="300">
        <v>-75662</v>
      </c>
      <c r="AQ40" s="301">
        <v>-74354</v>
      </c>
      <c r="AR40" s="302">
        <v>1.8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217030</v>
      </c>
      <c r="AP41" s="300">
        <v>46265</v>
      </c>
      <c r="AQ41" s="301">
        <v>38106</v>
      </c>
      <c r="AR41" s="302">
        <v>21.4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418920</v>
      </c>
      <c r="AN51" s="322">
        <v>79582</v>
      </c>
      <c r="AO51" s="323">
        <v>-6.9</v>
      </c>
      <c r="AP51" s="324">
        <v>126525</v>
      </c>
      <c r="AQ51" s="325">
        <v>0.2</v>
      </c>
      <c r="AR51" s="326">
        <v>-7.1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283110</v>
      </c>
      <c r="AN52" s="330">
        <v>53782</v>
      </c>
      <c r="AO52" s="331">
        <v>134</v>
      </c>
      <c r="AP52" s="332">
        <v>67052</v>
      </c>
      <c r="AQ52" s="333">
        <v>18.100000000000001</v>
      </c>
      <c r="AR52" s="334">
        <v>115.9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286721</v>
      </c>
      <c r="AN53" s="322">
        <v>56242</v>
      </c>
      <c r="AO53" s="323">
        <v>-29.3</v>
      </c>
      <c r="AP53" s="324">
        <v>122054</v>
      </c>
      <c r="AQ53" s="325">
        <v>-3.5</v>
      </c>
      <c r="AR53" s="326">
        <v>-25.8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162245</v>
      </c>
      <c r="AN54" s="330">
        <v>31825</v>
      </c>
      <c r="AO54" s="331">
        <v>-40.799999999999997</v>
      </c>
      <c r="AP54" s="332">
        <v>68298</v>
      </c>
      <c r="AQ54" s="333">
        <v>1.9</v>
      </c>
      <c r="AR54" s="334">
        <v>-42.7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404203</v>
      </c>
      <c r="AN55" s="322">
        <v>81149</v>
      </c>
      <c r="AO55" s="323">
        <v>44.3</v>
      </c>
      <c r="AP55" s="324">
        <v>111644</v>
      </c>
      <c r="AQ55" s="325">
        <v>-8.5</v>
      </c>
      <c r="AR55" s="326">
        <v>52.8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339475</v>
      </c>
      <c r="AN56" s="330">
        <v>68154</v>
      </c>
      <c r="AO56" s="331">
        <v>114.2</v>
      </c>
      <c r="AP56" s="332">
        <v>66606</v>
      </c>
      <c r="AQ56" s="333">
        <v>-2.5</v>
      </c>
      <c r="AR56" s="334">
        <v>116.7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461154</v>
      </c>
      <c r="AN57" s="322">
        <v>95123</v>
      </c>
      <c r="AO57" s="323">
        <v>17.2</v>
      </c>
      <c r="AP57" s="324">
        <v>127917</v>
      </c>
      <c r="AQ57" s="325">
        <v>14.6</v>
      </c>
      <c r="AR57" s="326">
        <v>2.6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361997</v>
      </c>
      <c r="AN58" s="330">
        <v>74669</v>
      </c>
      <c r="AO58" s="331">
        <v>9.6</v>
      </c>
      <c r="AP58" s="332">
        <v>69746</v>
      </c>
      <c r="AQ58" s="333">
        <v>4.7</v>
      </c>
      <c r="AR58" s="334">
        <v>4.9000000000000004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487581</v>
      </c>
      <c r="AN59" s="322">
        <v>103940</v>
      </c>
      <c r="AO59" s="323">
        <v>9.3000000000000007</v>
      </c>
      <c r="AP59" s="324">
        <v>135931</v>
      </c>
      <c r="AQ59" s="325">
        <v>6.3</v>
      </c>
      <c r="AR59" s="326">
        <v>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443477</v>
      </c>
      <c r="AN60" s="330">
        <v>94538</v>
      </c>
      <c r="AO60" s="331">
        <v>26.6</v>
      </c>
      <c r="AP60" s="332">
        <v>75320</v>
      </c>
      <c r="AQ60" s="333">
        <v>8</v>
      </c>
      <c r="AR60" s="334">
        <v>18.600000000000001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411716</v>
      </c>
      <c r="AN61" s="337">
        <v>83207</v>
      </c>
      <c r="AO61" s="338">
        <v>6.9</v>
      </c>
      <c r="AP61" s="339">
        <v>124814</v>
      </c>
      <c r="AQ61" s="340">
        <v>1.8</v>
      </c>
      <c r="AR61" s="326">
        <v>5.0999999999999996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318061</v>
      </c>
      <c r="AN62" s="330">
        <v>64594</v>
      </c>
      <c r="AO62" s="331">
        <v>48.7</v>
      </c>
      <c r="AP62" s="332">
        <v>69404</v>
      </c>
      <c r="AQ62" s="333">
        <v>6</v>
      </c>
      <c r="AR62" s="334">
        <v>42.7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1uDtqk93DuaJz5qHUHMqrU9tFiUdYRjzKUmqV+d1LEEArC1IjENeKpQtOPiDDgN3/G/HBsvG/BDTlblb2OMhnQ==" saltValue="gVZSc7hDPo1kDJXoPGne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pNikl4RQyWZMTTqHJK7jbTvUAInhWbaMRI7uSpcaPQmqTjrLMVNmUIizZEKII4AwOjkOouOmhfX3YdPYvNGt5Q==" saltValue="h5Kejw0B+u5994e/EYOx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X3plRDNrDwdr647Vv8kIP0Xycfq7fodV+PHnqTPEVs3C9WI3y9scs3jHHXAaZyBjbAMrZ2jlqw+rsJoJQ38Mvw==" saltValue="nWrk8Qi1V7N9n3XAKGz+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28.85</v>
      </c>
      <c r="G47" s="12">
        <v>36.92</v>
      </c>
      <c r="H47" s="12">
        <v>32.92</v>
      </c>
      <c r="I47" s="12">
        <v>39.19</v>
      </c>
      <c r="J47" s="13">
        <v>39.22</v>
      </c>
    </row>
    <row r="48" spans="2:10" ht="57.75" customHeight="1" x14ac:dyDescent="0.2">
      <c r="B48" s="14"/>
      <c r="C48" s="1141" t="s">
        <v>4</v>
      </c>
      <c r="D48" s="1141"/>
      <c r="E48" s="1142"/>
      <c r="F48" s="15">
        <v>11.2</v>
      </c>
      <c r="G48" s="16">
        <v>9.77</v>
      </c>
      <c r="H48" s="16">
        <v>10.82</v>
      </c>
      <c r="I48" s="16">
        <v>10.17</v>
      </c>
      <c r="J48" s="17">
        <v>10.7</v>
      </c>
    </row>
    <row r="49" spans="2:10" ht="57.75" customHeight="1" thickBot="1" x14ac:dyDescent="0.25">
      <c r="B49" s="18"/>
      <c r="C49" s="1143" t="s">
        <v>5</v>
      </c>
      <c r="D49" s="1143"/>
      <c r="E49" s="1144"/>
      <c r="F49" s="19">
        <v>1.73</v>
      </c>
      <c r="G49" s="20">
        <v>9.92</v>
      </c>
      <c r="H49" s="20" t="s">
        <v>530</v>
      </c>
      <c r="I49" s="20">
        <v>5.44</v>
      </c>
      <c r="J49" s="21">
        <v>1.79</v>
      </c>
    </row>
    <row r="50" spans="2:10" ht="13.2" x14ac:dyDescent="0.2"/>
  </sheetData>
  <sheetProtection algorithmName="SHA-512" hashValue="rMNgx6Uv1CnjTeYuyzAxm/ifUgJzvnXjhIxbMpo52B9mOOmXivA9kMeTMpE711ZZKxE6cdflylTpUCe47s1soA==" saltValue="K1e3BzAhRCnnc2fT30oD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丹 雄真</cp:lastModifiedBy>
  <cp:lastPrinted>2026-03-12T02:05:06Z</cp:lastPrinted>
  <dcterms:created xsi:type="dcterms:W3CDTF">2026-02-26T09:25:51Z</dcterms:created>
  <dcterms:modified xsi:type="dcterms:W3CDTF">2026-03-12T02:14:55Z</dcterms:modified>
  <cp:category/>
</cp:coreProperties>
</file>