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A44A2230-8BB9-4C6A-97FC-EAEA5FB35EC6}"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BW38" i="10" s="1"/>
  <c r="BW39" i="10" s="1"/>
  <c r="AM34" i="10"/>
  <c r="AM35" i="10" s="1"/>
  <c r="AM36" i="10" s="1"/>
  <c r="CO34" i="10" l="1"/>
  <c r="CO35" i="10" s="1"/>
  <c r="CO36" i="10" s="1"/>
  <c r="CO37" i="10" s="1"/>
</calcChain>
</file>

<file path=xl/sharedStrings.xml><?xml version="1.0" encoding="utf-8"?>
<sst xmlns="http://schemas.openxmlformats.org/spreadsheetml/2006/main" count="1093" uniqueCount="586">
  <si>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</si>
  <si>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</si>
  <si>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</si>
  <si>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</si>
  <si>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</si>
  <si>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</si>
  <si>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</si>
  <si>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</si>
  <si>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</si>
  <si>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</si>
  <si>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</si>
  <si>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</si>
  <si>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</si>
  <si>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</si>
  <si>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</si>
  <si>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</si>
  <si>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</si>
  <si>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</si>
  <si>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</si>
  <si>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</si>
  <si>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</si>
  <si>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</si>
  <si>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</si>
  <si>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</si>
  <si>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</si>
  <si>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</si>
  <si>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</si>
  <si>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</si>
  <si>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</si>
  <si>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</si>
  <si>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</si>
  <si>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</si>
  <si>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</si>
  <si>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</si>
  <si>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</si>
  <si>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</si>
  <si>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</si>
  <si>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</si>
  <si>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</si>
  <si>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</si>
  <si>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</si>
  <si>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</si>
  <si>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</si>
  <si>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</si>
  <si>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</si>
  <si>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</si>
  <si>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</si>
  <si>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</si>
  <si>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</si>
  <si>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</si>
  <si>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</si>
  <si>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</si>
  <si>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</si>
  <si>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</si>
  <si>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</si>
  <si>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</si>
  <si>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</si>
  <si>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</si>
  <si>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</si>
  <si>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</si>
  <si>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</si>
  <si>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</si>
  <si>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</si>
  <si>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</si>
  <si>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</si>
  <si>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</si>
  <si>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</si>
  <si>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</si>
  <si>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</si>
  <si>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</si>
  <si>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</si>
  <si>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</si>
  <si>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</si>
  <si>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</si>
  <si>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</si>
  <si>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</si>
  <si>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</si>
  <si>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</si>
  <si>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</si>
  <si>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</si>
  <si>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</si>
  <si>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</si>
  <si>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</si>
  <si>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</si>
  <si>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</si>
  <si>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</si>
  <si>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</si>
  <si>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</si>
  <si>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</si>
  <si>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</si>
  <si>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</si>
  <si>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</si>
  <si>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</si>
  <si>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</si>
  <si>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朝日町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</si>
  <si>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</si>
  <si>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</si>
  <si>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</si>
  <si>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</si>
  <si>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</si>
  <si>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</si>
  <si>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</si>
  <si>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</si>
  <si>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</si>
  <si>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</si>
  <si>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</si>
  <si>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</si>
  <si>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</si>
  <si>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</si>
  <si>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</si>
  <si>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</si>
  <si>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</si>
  <si>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</si>
  <si>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</si>
  <si>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</si>
  <si>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</si>
  <si>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</si>
  <si>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</si>
  <si>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</si>
  <si>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</si>
  <si>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</si>
  <si>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</si>
  <si>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</si>
  <si>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</si>
  <si>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</si>
  <si>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</si>
  <si>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</si>
  <si>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</si>
  <si>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</si>
  <si>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</si>
  <si>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</si>
  <si>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</si>
  <si>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</si>
  <si>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</si>
  <si>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</si>
  <si>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</si>
  <si>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</si>
  <si>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</si>
  <si>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</si>
  <si>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</si>
  <si>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</si>
  <si>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</si>
  <si>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</si>
  <si>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</si>
  <si>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</si>
  <si>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</si>
  <si>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</si>
  <si>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</si>
  <si>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</si>
  <si>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</si>
  <si>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</si>
  <si>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</si>
  <si>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</si>
  <si>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</si>
  <si>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</si>
  <si>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</si>
  <si>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</si>
  <si>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</si>
  <si>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</si>
  <si>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</si>
  <si>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</si>
  <si>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</si>
  <si>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</si>
  <si>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</si>
  <si>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</si>
  <si>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</si>
  <si>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</si>
  <si>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</si>
  <si>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</si>
  <si>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</si>
  <si>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</si>
  <si>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</si>
  <si>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</si>
  <si>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</si>
  <si>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</si>
  <si>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</si>
  <si>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</si>
  <si>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</si>
  <si>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</si>
  <si>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</si>
  <si>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</si>
  <si>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</si>
  <si>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</si>
  <si>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</si>
  <si>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</si>
  <si>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</si>
  <si>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</si>
  <si>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</si>
  <si>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</si>
  <si>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</si>
  <si>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</si>
  <si>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</si>
  <si>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</si>
  <si>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</si>
  <si>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</si>
  <si>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</si>
  <si>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</si>
  <si>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</si>
  <si>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</si>
  <si>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</si>
  <si>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</si>
  <si>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</si>
  <si>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</si>
  <si>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</si>
  <si>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山形県朝日町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</si>
  <si>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</si>
  <si>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</si>
  <si>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</si>
  <si>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</si>
  <si>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</si>
  <si>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</si>
  <si>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</si>
  <si>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</si>
  <si>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</si>
  <si>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</si>
  <si>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</si>
  <si>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</si>
  <si>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</si>
  <si>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</si>
  <si>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</si>
  <si>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</si>
  <si>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</si>
  <si>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</si>
  <si>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</si>
  <si>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</si>
  <si>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</si>
  <si>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</si>
  <si>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</si>
  <si>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</si>
  <si>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</si>
  <si>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</si>
  <si>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</si>
  <si>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</si>
  <si>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</si>
  <si>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</si>
  <si>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</si>
  <si>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</si>
  <si>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</si>
  <si>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</si>
  <si>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</si>
  <si>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</si>
  <si>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</si>
  <si>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</si>
  <si>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</si>
  <si>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</si>
  <si>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</si>
  <si>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</si>
  <si>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</si>
  <si>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</si>
  <si>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</si>
  <si>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</si>
  <si>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</si>
  <si>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</si>
  <si>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</si>
  <si>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</si>
  <si>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</si>
  <si>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</si>
  <si>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</si>
  <si>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</si>
  <si>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</si>
  <si>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</si>
  <si>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</si>
  <si>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</si>
  <si>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</si>
  <si>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</si>
  <si>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</si>
  <si>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</si>
  <si>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</si>
  <si>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</si>
  <si>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</si>
  <si>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</si>
  <si>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</si>
  <si>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</si>
  <si>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</si>
  <si>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</si>
  <si>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</si>
  <si>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</si>
  <si>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</si>
  <si>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</si>
  <si>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</si>
  <si>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</si>
  <si>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</si>
  <si>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</si>
  <si>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</si>
  <si>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</si>
  <si>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</si>
  <si>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</si>
  <si>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</si>
  <si>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</si>
  <si>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</si>
  <si>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</si>
  <si>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</si>
  <si>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</si>
  <si>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</si>
  <si>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</si>
  <si>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</si>
  <si>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</si>
  <si>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</si>
  <si>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</si>
  <si>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</si>
  <si>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</si>
  <si>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</si>
  <si>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</si>
  <si>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</si>
  <si>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</si>
  <si>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</si>
  <si>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</si>
  <si>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</si>
  <si>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</si>
  <si>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</si>
  <si>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</si>
  <si>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</si>
  <si>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</si>
  <si>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</si>
  <si>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</si>
  <si>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</si>
  <si>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</si>
  <si>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</si>
  <si>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</si>
  <si>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</si>
  <si>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</si>
  <si>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</si>
  <si>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</si>
  <si>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</si>
  <si>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</si>
  <si>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</si>
  <si>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</si>
  <si>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</si>
  <si>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</si>
  <si>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</si>
  <si>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</si>
  <si>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</si>
  <si>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</si>
  <si>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</si>
  <si>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</si>
  <si>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</si>
  <si>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</si>
  <si>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</si>
  <si>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</si>
  <si>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</si>
  <si>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</si>
  <si>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</si>
  <si>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</si>
  <si>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</si>
  <si>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</si>
  <si>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</si>
  <si>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</si>
  <si>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</si>
  <si>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</si>
  <si>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</si>
  <si>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</si>
  <si>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</si>
  <si>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</si>
  <si>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</si>
  <si>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</si>
  <si>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山形県朝日町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</si>
  <si>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</si>
  <si>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</si>
  <si>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</si>
  <si>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</si>
  <si>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</si>
  <si>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</si>
  <si>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</si>
  <si>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</si>
  <si>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</si>
  <si>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</si>
  <si>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</si>
  <si>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</si>
  <si>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</si>
  <si>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</si>
  <si>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</si>
  <si>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</si>
  <si>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</si>
  <si>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</si>
  <si>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</si>
  <si>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</si>
  <si>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</si>
  <si>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</si>
  <si>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</si>
  <si>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</si>
  <si>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</si>
  <si>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</si>
  <si>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</si>
  <si>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</si>
  <si>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</si>
  <si>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</si>
  <si>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</si>
  <si>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</si>
  <si>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</si>
  <si>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</si>
  <si>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</si>
  <si>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</si>
  <si>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</si>
  <si>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</si>
  <si>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集落排水事業会計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</si>
  <si>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</si>
  <si>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</si>
  <si>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</si>
  <si>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</si>
  <si>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</si>
  <si>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</si>
  <si>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</si>
  <si>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</si>
  <si>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</si>
  <si>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</si>
  <si>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</si>
  <si>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</si>
  <si>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</si>
  <si>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</si>
  <si>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</si>
  <si>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</si>
  <si>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</si>
  <si>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</si>
  <si>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</si>
  <si>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</si>
  <si>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</si>
  <si>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</si>
  <si>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</si>
  <si>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</si>
  <si>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</si>
  <si>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</si>
  <si>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</si>
  <si>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</si>
  <si>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</si>
  <si>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</si>
  <si>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</si>
  <si>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</si>
  <si>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</si>
  <si>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</si>
  <si>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</si>
  <si>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</si>
  <si>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</si>
  <si>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</si>
  <si>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</si>
  <si>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</si>
  <si>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</si>
  <si>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</si>
  <si>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</si>
  <si>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</si>
  <si>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</si>
  <si>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</si>
  <si>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</si>
  <si>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</si>
  <si>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</si>
  <si>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</si>
  <si>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</si>
  <si>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</si>
  <si>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</si>
  <si>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</si>
  <si>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</si>
  <si>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</si>
  <si>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</si>
  <si>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</si>
  <si>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</si>
  <si>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</si>
  <si>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</si>
  <si>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</si>
  <si>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</si>
  <si>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</si>
  <si>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</si>
  <si>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</si>
  <si>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</si>
  <si>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</si>
  <si>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</si>
  <si>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</si>
  <si>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</si>
  <si>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</si>
  <si>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</si>
  <si>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</si>
  <si>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</si>
  <si>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</si>
  <si>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</si>
  <si>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</si>
  <si>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</si>
  <si>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</si>
  <si>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</si>
  <si>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</si>
  <si>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</si>
  <si>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</si>
  <si>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</si>
  <si>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</si>
  <si>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</si>
  <si>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</si>
  <si>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</si>
  <si>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</si>
  <si>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</si>
  <si>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</si>
  <si>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</si>
  <si>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</si>
  <si>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</si>
  <si>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</si>
  <si>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</si>
  <si>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</si>
  <si>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</si>
  <si>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</si>
  <si>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</si>
  <si>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</si>
  <si>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</si>
  <si>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</si>
  <si>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</si>
  <si>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</si>
  <si>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</si>
  <si>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</si>
  <si>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</si>
  <si>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</si>
  <si>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</si>
  <si>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</si>
  <si>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</si>
  <si>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</si>
  <si>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</si>
  <si>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</si>
  <si>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</si>
  <si>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</si>
  <si>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</si>
  <si>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</si>
  <si>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</si>
  <si>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</si>
  <si>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</si>
  <si>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</si>
  <si>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</si>
  <si>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</si>
  <si>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</si>
  <si>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</si>
  <si>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</si>
  <si>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</si>
  <si>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</si>
  <si>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</si>
  <si>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</si>
  <si>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</si>
  <si>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</si>
  <si>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</si>
  <si>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5.21</t>
  </si>
  <si>
    <t>▲ 4.68</t>
  </si>
  <si>
    <t>▲ 13.43</t>
  </si>
  <si>
    <t>▲ 4.79</t>
  </si>
  <si>
    <t>▲ 12.47</t>
  </si>
  <si>
    <t>一般会計</t>
  </si>
  <si>
    <t>水道事業会計</t>
  </si>
  <si>
    <t>病院事業会計</t>
  </si>
  <si>
    <t>介護保険特別会計</t>
  </si>
  <si>
    <t>集落排水事業会計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</si>
  <si>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</si>
  <si>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</si>
  <si>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</si>
  <si>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</si>
  <si>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</si>
  <si>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</si>
  <si>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</si>
  <si>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</si>
  <si>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</si>
  <si>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</si>
  <si>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</si>
  <si>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</si>
  <si>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</si>
  <si>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t>
    <phoneticPr fontId="2"/>
  </si>
  <si>
    <t>町有施設整備管理基金</t>
    <rPh sb="0" eb="4">
      <t>チョウユウシセツ</t>
    </rPh>
    <rPh sb="4" eb="6">
      <t>セイビ</t>
    </rPh>
    <rPh sb="6" eb="10">
      <t>カンリキキン</t>
    </rPh>
    <phoneticPr fontId="5"/>
  </si>
  <si>
    <t>日本一りんごのふるさとづくり基金</t>
    <rPh sb="0" eb="3">
      <t>ニホンイチ</t>
    </rPh>
    <rPh sb="14" eb="16">
      <t>キキン</t>
    </rPh>
    <phoneticPr fontId="5"/>
  </si>
  <si>
    <t>町営住宅建設維持管理基金</t>
    <rPh sb="0" eb="4">
      <t>チョウエイジュウタク</t>
    </rPh>
    <rPh sb="4" eb="6">
      <t>ケンセツ</t>
    </rPh>
    <rPh sb="6" eb="10">
      <t>イジカンリ</t>
    </rPh>
    <rPh sb="10" eb="12">
      <t>キキン</t>
    </rPh>
    <phoneticPr fontId="2"/>
  </si>
  <si>
    <t>ふれあい福祉基金</t>
    <rPh sb="4" eb="6">
      <t>フクシ</t>
    </rPh>
    <rPh sb="6" eb="8">
      <t>キキン</t>
    </rPh>
    <phoneticPr fontId="2"/>
  </si>
  <si>
    <t>西村山広域行政事務組合（普通会計分）</t>
    <phoneticPr fontId="38"/>
  </si>
  <si>
    <t>山形県消防補償等組合</t>
    <phoneticPr fontId="2"/>
  </si>
  <si>
    <t xml:space="preserve">山形県自治会館管理組合 </t>
  </si>
  <si>
    <t>山形県市町村職員退職手当組合</t>
  </si>
  <si>
    <t>山形県後期高齢者医療広域連合（普通会計分）</t>
  </si>
  <si>
    <t>山形県後期高齢者医療広域連合（事業会計分）</t>
  </si>
  <si>
    <t>朝日町ワイン</t>
    <phoneticPr fontId="19"/>
  </si>
  <si>
    <t>朝日自然観</t>
    <phoneticPr fontId="19"/>
  </si>
  <si>
    <t>りんごの森</t>
    <rPh sb="4" eb="5">
      <t>モリ</t>
    </rPh>
    <phoneticPr fontId="19"/>
  </si>
  <si>
    <t>地球耕望</t>
    <rPh sb="0" eb="2">
      <t>チキュウ</t>
    </rPh>
    <rPh sb="2" eb="3">
      <t>コウ</t>
    </rPh>
    <rPh sb="3" eb="4">
      <t>ボウ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</si>
  <si>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</si>
  <si>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</si>
  <si>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</si>
  <si>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</si>
  <si>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</si>
  <si>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</si>
  <si>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</si>
  <si>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</si>
  <si>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</si>
  <si>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</si>
  <si>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</si>
  <si>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</si>
  <si>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</si>
  <si>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</si>
  <si>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</si>
  <si>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</si>
  <si>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奨学基金</t>
    <rPh sb="0" eb="2">
      <t>ショウガク</t>
    </rPh>
    <rPh sb="2" eb="4">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</si>
</sst>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6883-4548-B987-2532CA138E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131197</c:v>
                </c:pt>
                <c:pt idx="1">
                  <c:v>86623</c:v>
                </c:pt>
                <c:pt idx="2">
                  <c:v>196233</c:v>
                </c:pt>
                <c:pt idx="3">
                  <c:v>128091</c:v>
                </c:pt>
                <c:pt idx="4">
                  <c:v>189282</c:v>
                </c:pt>
              </c:numCache>
            </c:numRef>
          </c:val>
          <c:smooth val="0"/>
          <c:extLst>
            <c:ext xmlns:c16="http://schemas.microsoft.com/office/drawing/2014/chart" uri="{C3380CC4-5D6E-409C-BE32-E72D297353CC}">
              <c16:uniqueId val="{00000001-6883-4548-B987-2532CA138E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14.59</c:v>
                </c:pt>
                <c:pt idx="1">
                  <c:v>12.95</c:v>
                </c:pt>
                <c:pt idx="2">
                  <c:v>11.34</c:v>
                </c:pt>
                <c:pt idx="3">
                  <c:v>12.81</c:v>
                </c:pt>
                <c:pt idx="4">
                  <c:v>8.99</c:v>
                </c:pt>
              </c:numCache>
            </c:numRef>
          </c:val>
          <c:extLst>
            <c:ext xmlns:c16="http://schemas.microsoft.com/office/drawing/2014/chart" uri="{C3380CC4-5D6E-409C-BE32-E72D297353CC}">
              <c16:uniqueId val="{00000000-013E-4DF6-A3B2-A6E2326ABE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27.69</c:v>
                </c:pt>
                <c:pt idx="1">
                  <c:v>30.53</c:v>
                </c:pt>
                <c:pt idx="2">
                  <c:v>28.93</c:v>
                </c:pt>
                <c:pt idx="3">
                  <c:v>29.65</c:v>
                </c:pt>
                <c:pt idx="4">
                  <c:v>28.85</c:v>
                </c:pt>
              </c:numCache>
            </c:numRef>
          </c:val>
          <c:extLst>
            <c:ext xmlns:c16="http://schemas.microsoft.com/office/drawing/2014/chart" uri="{C3380CC4-5D6E-409C-BE32-E72D297353CC}">
              <c16:uniqueId val="{00000001-013E-4DF6-A3B2-A6E2326ABE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-5.21</c:v>
                </c:pt>
                <c:pt idx="1">
                  <c:v>-4.68</c:v>
                </c:pt>
                <c:pt idx="2">
                  <c:v>-13.43</c:v>
                </c:pt>
                <c:pt idx="3">
                  <c:v>-4.79</c:v>
                </c:pt>
                <c:pt idx="4">
                  <c:v>-12.47</c:v>
                </c:pt>
              </c:numCache>
            </c:numRef>
          </c:val>
          <c:smooth val="0"/>
          <c:extLst>
            <c:ext xmlns:c16="http://schemas.microsoft.com/office/drawing/2014/chart" uri="{C3380CC4-5D6E-409C-BE32-E72D297353CC}">
              <c16:uniqueId val="{00000002-013E-4DF6-A3B2-A6E2326ABE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35FE-47EE-A297-D2BE89B8A2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5FE-47EE-A297-D2BE89B8A2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5FE-47EE-A297-D2BE89B8A23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0.03</c:v>
                </c:pt>
                <c:pt idx="4">
                  <c:v>#N/A</c:v>
                </c:pt>
                <c:pt idx="5">
                  <c:v>0.02</c:v>
                </c:pt>
                <c:pt idx="6">
                  <c:v>#N/A</c:v>
                </c:pt>
                <c:pt idx="7">
                  <c:v>0.04</c:v>
                </c:pt>
                <c:pt idx="8">
                  <c:v>#N/A</c:v>
                </c:pt>
                <c:pt idx="9">
                  <c:v>0.03</c:v>
                </c:pt>
              </c:numCache>
            </c:numRef>
          </c:val>
          <c:extLst>
            <c:ext xmlns:c16="http://schemas.microsoft.com/office/drawing/2014/chart" uri="{C3380CC4-5D6E-409C-BE32-E72D297353CC}">
              <c16:uniqueId val="{00000003-35FE-47EE-A297-D2BE89B8A23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1.28</c:v>
                </c:pt>
                <c:pt idx="2">
                  <c:v>#N/A</c:v>
                </c:pt>
                <c:pt idx="3">
                  <c:v>1.01</c:v>
                </c:pt>
                <c:pt idx="4">
                  <c:v>#N/A</c:v>
                </c:pt>
                <c:pt idx="5">
                  <c:v>0.74</c:v>
                </c:pt>
                <c:pt idx="6">
                  <c:v>#N/A</c:v>
                </c:pt>
                <c:pt idx="7">
                  <c:v>1.1399999999999999</c:v>
                </c:pt>
                <c:pt idx="8">
                  <c:v>#N/A</c:v>
                </c:pt>
                <c:pt idx="9">
                  <c:v>0.26</c:v>
                </c:pt>
              </c:numCache>
            </c:numRef>
          </c:val>
          <c:extLst>
            <c:ext xmlns:c16="http://schemas.microsoft.com/office/drawing/2014/chart" uri="{C3380CC4-5D6E-409C-BE32-E72D297353CC}">
              <c16:uniqueId val="{00000004-35FE-47EE-A297-D2BE89B8A236}"/>
            </c:ext>
          </c:extLst>
        </c:ser>
        <c:ser>
          <c:idx val="5"/>
          <c:order val="5"/>
          <c:tx>
            <c:strRef>
              <c:f>データシート!$A$32</c:f>
              <c:strCache>
                <c:ptCount val="1"/>
                <c:pt idx="0">
                  <c:v>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1.01</c:v>
                </c:pt>
              </c:numCache>
            </c:numRef>
          </c:val>
          <c:extLst>
            <c:ext xmlns:c16="http://schemas.microsoft.com/office/drawing/2014/chart" uri="{C3380CC4-5D6E-409C-BE32-E72D297353CC}">
              <c16:uniqueId val="{00000005-35FE-47EE-A297-D2BE89B8A23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c:v>
                </c:pt>
                <c:pt idx="2">
                  <c:v>#N/A</c:v>
                </c:pt>
                <c:pt idx="3">
                  <c:v>0.93</c:v>
                </c:pt>
                <c:pt idx="4">
                  <c:v>#N/A</c:v>
                </c:pt>
                <c:pt idx="5">
                  <c:v>0.91</c:v>
                </c:pt>
                <c:pt idx="6">
                  <c:v>#N/A</c:v>
                </c:pt>
                <c:pt idx="7">
                  <c:v>1.28</c:v>
                </c:pt>
                <c:pt idx="8">
                  <c:v>#N/A</c:v>
                </c:pt>
                <c:pt idx="9">
                  <c:v>1.54</c:v>
                </c:pt>
              </c:numCache>
            </c:numRef>
          </c:val>
          <c:extLst>
            <c:ext xmlns:c16="http://schemas.microsoft.com/office/drawing/2014/chart" uri="{C3380CC4-5D6E-409C-BE32-E72D297353CC}">
              <c16:uniqueId val="{00000006-35FE-47EE-A297-D2BE89B8A23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8.82</c:v>
                </c:pt>
                <c:pt idx="2">
                  <c:v>#N/A</c:v>
                </c:pt>
                <c:pt idx="3">
                  <c:v>10.7</c:v>
                </c:pt>
                <c:pt idx="4">
                  <c:v>#N/A</c:v>
                </c:pt>
                <c:pt idx="5">
                  <c:v>11.63</c:v>
                </c:pt>
                <c:pt idx="6">
                  <c:v>#N/A</c:v>
                </c:pt>
                <c:pt idx="7">
                  <c:v>10.24</c:v>
                </c:pt>
                <c:pt idx="8">
                  <c:v>#N/A</c:v>
                </c:pt>
                <c:pt idx="9">
                  <c:v>8.3000000000000007</c:v>
                </c:pt>
              </c:numCache>
            </c:numRef>
          </c:val>
          <c:extLst>
            <c:ext xmlns:c16="http://schemas.microsoft.com/office/drawing/2014/chart" uri="{C3380CC4-5D6E-409C-BE32-E72D297353CC}">
              <c16:uniqueId val="{00000007-35FE-47EE-A297-D2BE89B8A23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10.4</c:v>
                </c:pt>
                <c:pt idx="2">
                  <c:v>#N/A</c:v>
                </c:pt>
                <c:pt idx="3">
                  <c:v>10.3</c:v>
                </c:pt>
                <c:pt idx="4">
                  <c:v>#N/A</c:v>
                </c:pt>
                <c:pt idx="5">
                  <c:v>11.22</c:v>
                </c:pt>
                <c:pt idx="6">
                  <c:v>#N/A</c:v>
                </c:pt>
                <c:pt idx="7">
                  <c:v>10.84</c:v>
                </c:pt>
                <c:pt idx="8">
                  <c:v>#N/A</c:v>
                </c:pt>
                <c:pt idx="9">
                  <c:v>8.9499999999999993</c:v>
                </c:pt>
              </c:numCache>
            </c:numRef>
          </c:val>
          <c:extLst>
            <c:ext xmlns:c16="http://schemas.microsoft.com/office/drawing/2014/chart" uri="{C3380CC4-5D6E-409C-BE32-E72D297353CC}">
              <c16:uniqueId val="{00000008-35FE-47EE-A297-D2BE89B8A2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14.58</c:v>
                </c:pt>
                <c:pt idx="2">
                  <c:v>#N/A</c:v>
                </c:pt>
                <c:pt idx="3">
                  <c:v>12.95</c:v>
                </c:pt>
                <c:pt idx="4">
                  <c:v>#N/A</c:v>
                </c:pt>
                <c:pt idx="5">
                  <c:v>11.33</c:v>
                </c:pt>
                <c:pt idx="6">
                  <c:v>#N/A</c:v>
                </c:pt>
                <c:pt idx="7">
                  <c:v>12.8</c:v>
                </c:pt>
                <c:pt idx="8">
                  <c:v>#N/A</c:v>
                </c:pt>
                <c:pt idx="9">
                  <c:v>8.99</c:v>
                </c:pt>
              </c:numCache>
            </c:numRef>
          </c:val>
          <c:extLst>
            <c:ext xmlns:c16="http://schemas.microsoft.com/office/drawing/2014/chart" uri="{C3380CC4-5D6E-409C-BE32-E72D297353CC}">
              <c16:uniqueId val="{00000009-35FE-47EE-A297-D2BE89B8A2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651</c:v>
                </c:pt>
                <c:pt idx="5">
                  <c:v>666</c:v>
                </c:pt>
                <c:pt idx="8">
                  <c:v>632</c:v>
                </c:pt>
                <c:pt idx="11">
                  <c:v>608</c:v>
                </c:pt>
                <c:pt idx="14">
                  <c:v>578</c:v>
                </c:pt>
              </c:numCache>
            </c:numRef>
          </c:val>
          <c:extLst>
            <c:ext xmlns:c16="http://schemas.microsoft.com/office/drawing/2014/chart" uri="{C3380CC4-5D6E-409C-BE32-E72D297353CC}">
              <c16:uniqueId val="{00000000-C921-47A8-8A0E-BCD905122F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21-47A8-8A0E-BCD905122F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921-47A8-8A0E-BCD905122F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9</c:v>
                </c:pt>
                <c:pt idx="6">
                  <c:v>10</c:v>
                </c:pt>
                <c:pt idx="9">
                  <c:v>10</c:v>
                </c:pt>
                <c:pt idx="12">
                  <c:v>9</c:v>
                </c:pt>
              </c:numCache>
            </c:numRef>
          </c:val>
          <c:extLst>
            <c:ext xmlns:c16="http://schemas.microsoft.com/office/drawing/2014/chart" uri="{C3380CC4-5D6E-409C-BE32-E72D297353CC}">
              <c16:uniqueId val="{00000003-C921-47A8-8A0E-BCD905122F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c:v>
                </c:pt>
                <c:pt idx="3">
                  <c:v>51</c:v>
                </c:pt>
                <c:pt idx="6">
                  <c:v>55</c:v>
                </c:pt>
                <c:pt idx="9">
                  <c:v>55</c:v>
                </c:pt>
                <c:pt idx="12">
                  <c:v>56</c:v>
                </c:pt>
              </c:numCache>
            </c:numRef>
          </c:val>
          <c:extLst>
            <c:ext xmlns:c16="http://schemas.microsoft.com/office/drawing/2014/chart" uri="{C3380CC4-5D6E-409C-BE32-E72D297353CC}">
              <c16:uniqueId val="{00000004-C921-47A8-8A0E-BCD905122F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21-47A8-8A0E-BCD905122F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21-47A8-8A0E-BCD905122F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771</c:v>
                </c:pt>
                <c:pt idx="3">
                  <c:v>803</c:v>
                </c:pt>
                <c:pt idx="6">
                  <c:v>860</c:v>
                </c:pt>
                <c:pt idx="9">
                  <c:v>766</c:v>
                </c:pt>
                <c:pt idx="12">
                  <c:v>741</c:v>
                </c:pt>
              </c:numCache>
            </c:numRef>
          </c:val>
          <c:extLst>
            <c:ext xmlns:c16="http://schemas.microsoft.com/office/drawing/2014/chart" uri="{C3380CC4-5D6E-409C-BE32-E72D297353CC}">
              <c16:uniqueId val="{00000007-C921-47A8-8A0E-BCD905122F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c:v>
                </c:pt>
                <c:pt idx="2">
                  <c:v>#N/A</c:v>
                </c:pt>
                <c:pt idx="3">
                  <c:v>#N/A</c:v>
                </c:pt>
                <c:pt idx="4">
                  <c:v>197</c:v>
                </c:pt>
                <c:pt idx="5">
                  <c:v>#N/A</c:v>
                </c:pt>
                <c:pt idx="6">
                  <c:v>#N/A</c:v>
                </c:pt>
                <c:pt idx="7">
                  <c:v>293</c:v>
                </c:pt>
                <c:pt idx="8">
                  <c:v>#N/A</c:v>
                </c:pt>
                <c:pt idx="9">
                  <c:v>#N/A</c:v>
                </c:pt>
                <c:pt idx="10">
                  <c:v>223</c:v>
                </c:pt>
                <c:pt idx="11">
                  <c:v>#N/A</c:v>
                </c:pt>
                <c:pt idx="12">
                  <c:v>#N/A</c:v>
                </c:pt>
                <c:pt idx="13">
                  <c:v>228</c:v>
                </c:pt>
                <c:pt idx="14">
                  <c:v>#N/A</c:v>
                </c:pt>
              </c:numCache>
            </c:numRef>
          </c:val>
          <c:smooth val="0"/>
          <c:extLst>
            <c:ext xmlns:c16="http://schemas.microsoft.com/office/drawing/2014/chart" uri="{C3380CC4-5D6E-409C-BE32-E72D297353CC}">
              <c16:uniqueId val="{00000008-C921-47A8-8A0E-BCD905122F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5515</c:v>
                </c:pt>
                <c:pt idx="5">
                  <c:v>5276</c:v>
                </c:pt>
                <c:pt idx="8">
                  <c:v>5012</c:v>
                </c:pt>
                <c:pt idx="11">
                  <c:v>4928</c:v>
                </c:pt>
                <c:pt idx="14">
                  <c:v>4736</c:v>
                </c:pt>
              </c:numCache>
            </c:numRef>
          </c:val>
          <c:extLst>
            <c:ext xmlns:c16="http://schemas.microsoft.com/office/drawing/2014/chart" uri="{C3380CC4-5D6E-409C-BE32-E72D297353CC}">
              <c16:uniqueId val="{00000000-302B-4C5E-9E15-E0F2C430FE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36</c:v>
                </c:pt>
                <c:pt idx="8">
                  <c:v>39</c:v>
                </c:pt>
                <c:pt idx="11">
                  <c:v>32</c:v>
                </c:pt>
                <c:pt idx="14">
                  <c:v>24</c:v>
                </c:pt>
              </c:numCache>
            </c:numRef>
          </c:val>
          <c:extLst>
            <c:ext xmlns:c16="http://schemas.microsoft.com/office/drawing/2014/chart" uri="{C3380CC4-5D6E-409C-BE32-E72D297353CC}">
              <c16:uniqueId val="{00000001-302B-4C5E-9E15-E0F2C430FE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3114</c:v>
                </c:pt>
                <c:pt idx="5">
                  <c:v>3565</c:v>
                </c:pt>
                <c:pt idx="8">
                  <c:v>3582</c:v>
                </c:pt>
                <c:pt idx="11">
                  <c:v>3401</c:v>
                </c:pt>
                <c:pt idx="14">
                  <c:v>3037</c:v>
                </c:pt>
              </c:numCache>
            </c:numRef>
          </c:val>
          <c:extLst>
            <c:ext xmlns:c16="http://schemas.microsoft.com/office/drawing/2014/chart" uri="{C3380CC4-5D6E-409C-BE32-E72D297353CC}">
              <c16:uniqueId val="{00000002-302B-4C5E-9E15-E0F2C430FE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2B-4C5E-9E15-E0F2C430FE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2B-4C5E-9E15-E0F2C430FE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2B-4C5E-9E15-E0F2C430FE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c:v>
                </c:pt>
                <c:pt idx="3">
                  <c:v>438</c:v>
                </c:pt>
                <c:pt idx="6">
                  <c:v>395</c:v>
                </c:pt>
                <c:pt idx="9">
                  <c:v>387</c:v>
                </c:pt>
                <c:pt idx="12">
                  <c:v>429</c:v>
                </c:pt>
              </c:numCache>
            </c:numRef>
          </c:val>
          <c:extLst>
            <c:ext xmlns:c16="http://schemas.microsoft.com/office/drawing/2014/chart" uri="{C3380CC4-5D6E-409C-BE32-E72D297353CC}">
              <c16:uniqueId val="{00000006-302B-4C5E-9E15-E0F2C430FE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14</c:v>
                </c:pt>
                <c:pt idx="6">
                  <c:v>5</c:v>
                </c:pt>
                <c:pt idx="9">
                  <c:v>-3</c:v>
                </c:pt>
                <c:pt idx="12">
                  <c:v>-10</c:v>
                </c:pt>
              </c:numCache>
            </c:numRef>
          </c:val>
          <c:extLst>
            <c:ext xmlns:c16="http://schemas.microsoft.com/office/drawing/2014/chart" uri="{C3380CC4-5D6E-409C-BE32-E72D297353CC}">
              <c16:uniqueId val="{00000007-302B-4C5E-9E15-E0F2C430FE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328</c:v>
                </c:pt>
                <c:pt idx="3">
                  <c:v>280</c:v>
                </c:pt>
                <c:pt idx="6">
                  <c:v>251</c:v>
                </c:pt>
                <c:pt idx="9">
                  <c:v>289</c:v>
                </c:pt>
                <c:pt idx="12">
                  <c:v>409</c:v>
                </c:pt>
              </c:numCache>
            </c:numRef>
          </c:val>
          <c:extLst>
            <c:ext xmlns:c16="http://schemas.microsoft.com/office/drawing/2014/chart" uri="{C3380CC4-5D6E-409C-BE32-E72D297353CC}">
              <c16:uniqueId val="{00000008-302B-4C5E-9E15-E0F2C430FE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131</c:v>
                </c:pt>
                <c:pt idx="3">
                  <c:v>114</c:v>
                </c:pt>
                <c:pt idx="6">
                  <c:v>98</c:v>
                </c:pt>
                <c:pt idx="9">
                  <c:v>82</c:v>
                </c:pt>
                <c:pt idx="12">
                  <c:v>65</c:v>
                </c:pt>
              </c:numCache>
            </c:numRef>
          </c:val>
          <c:extLst>
            <c:ext xmlns:c16="http://schemas.microsoft.com/office/drawing/2014/chart" uri="{C3380CC4-5D6E-409C-BE32-E72D297353CC}">
              <c16:uniqueId val="{00000009-302B-4C5E-9E15-E0F2C430FE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6421</c:v>
                </c:pt>
                <c:pt idx="3">
                  <c:v>6206</c:v>
                </c:pt>
                <c:pt idx="6">
                  <c:v>5833</c:v>
                </c:pt>
                <c:pt idx="9">
                  <c:v>5585</c:v>
                </c:pt>
                <c:pt idx="12">
                  <c:v>5398</c:v>
                </c:pt>
              </c:numCache>
            </c:numRef>
          </c:val>
          <c:extLst>
            <c:ext xmlns:c16="http://schemas.microsoft.com/office/drawing/2014/chart" uri="{C3380CC4-5D6E-409C-BE32-E72D297353CC}">
              <c16:uniqueId val="{0000000A-302B-4C5E-9E15-E0F2C430FE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02B-4C5E-9E15-E0F2C430FE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999</c:v>
                </c:pt>
                <c:pt idx="1">
                  <c:v>1029</c:v>
                </c:pt>
                <c:pt idx="2">
                  <c:v>1017</c:v>
                </c:pt>
              </c:numCache>
            </c:numRef>
          </c:val>
          <c:extLst>
            <c:ext xmlns:c16="http://schemas.microsoft.com/office/drawing/2014/chart" uri="{C3380CC4-5D6E-409C-BE32-E72D297353CC}">
              <c16:uniqueId val="{00000000-1EF4-4EDD-AF32-7E276D6C82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135</c:v>
                </c:pt>
                <c:pt idx="1">
                  <c:v>147</c:v>
                </c:pt>
                <c:pt idx="2">
                  <c:v>156</c:v>
                </c:pt>
              </c:numCache>
            </c:numRef>
          </c:val>
          <c:extLst>
            <c:ext xmlns:c16="http://schemas.microsoft.com/office/drawing/2014/chart" uri="{C3380CC4-5D6E-409C-BE32-E72D297353CC}">
              <c16:uniqueId val="{00000001-1EF4-4EDD-AF32-7E276D6C82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2071</c:v>
                </c:pt>
                <c:pt idx="1">
                  <c:v>1837</c:v>
                </c:pt>
                <c:pt idx="2">
                  <c:v>1487</c:v>
                </c:pt>
              </c:numCache>
            </c:numRef>
          </c:val>
          <c:extLst>
            <c:ext xmlns:c16="http://schemas.microsoft.com/office/drawing/2014/chart" uri="{C3380CC4-5D6E-409C-BE32-E72D297353CC}">
              <c16:uniqueId val="{00000002-1EF4-4EDD-AF32-7E276D6C82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山形県朝日町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令和６年度決算に基づく実質公債費比率は</a:t>
          </a:r>
        </a:p>
        <a:p>
          <a:r>
            <a:rPr kumimoji="1" lang="ja-JP" altLang="en-US" sz="1400">
              <a:latin typeface="ＭＳ ゴシック" pitchFamily="49" charset="-128"/>
              <a:ea typeface="ＭＳ ゴシック" pitchFamily="49" charset="-128"/>
            </a:rPr>
            <a:t>８．６％で、早期健全化基準を大幅に下回っている。政策上重要なハード整備等を行う年度以外は、基本的に起債額が償還額を上回らないようにし、地方債残高を徐々に減少させてきた。このような取り組みを行い、財政の健全運営に努めてきた結果が反映されたものとなっている。少子高齢化・定住・経済対策等に要する経費の増加、更には、景気低迷による町税等の伸び悩み、大型事業の実施による町債残高の増など、今後とも厳しい財政運営となる見込であるが、持続可能な財政運営を行うため、引き続き、財政の健全性を保つ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満期一括償還地方債の方式による借入は実施していない。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山形県朝日町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令和６年度における将来負担比率はマイナスで、早期健全化基準を大幅に下回っている。これまで、財政の健全運営に努めてきた結果が反映されたものとなっている。</a:t>
          </a:r>
        </a:p>
        <a:p>
          <a:r>
            <a:rPr kumimoji="1" lang="ja-JP" altLang="en-US" sz="1400">
              <a:latin typeface="ＭＳ ゴシック" pitchFamily="49" charset="-128"/>
              <a:ea typeface="ＭＳ ゴシック" pitchFamily="49" charset="-128"/>
            </a:rPr>
            <a:t>少子高齢化・定住・経済対策等に要する経費の増加、</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R11</a:t>
          </a:r>
          <a:r>
            <a:rPr kumimoji="1" lang="ja-JP" altLang="en-US" sz="1400">
              <a:latin typeface="ＭＳ ゴシック" pitchFamily="49" charset="-128"/>
              <a:ea typeface="ＭＳ ゴシック" pitchFamily="49" charset="-128"/>
            </a:rPr>
            <a:t>に予定している複数の公共施設の大型改修事業、更には、景気低迷による町税等の伸び悩みにより、今後とも厳しい財政運営となる見込であるが、持続可能な財政運営を行うため、引き続き、財政の健全性を保つ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山形県朝日町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次年度以降、令和１１年度まで公共施設の大規模改修が予定されているが、公債費の増により経常収支の圧迫が懸念されており、起債に頼るだけでなく積極的な取崩しを行ってきた。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令和５年度～令和６年度に役場庁舎の大規模改修や令和５年度～令和６年度で町内の観光施設の統合、令和６年度～令和８年度で観光施設の大型改修、令和６年度～令和１０年度の学校施設統廃合事業が本格的に動き出したため、引き続き基金を取り崩しながら事業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次年度以降も予定されている公共施設の大規模改修時に町有施設整備管理基金の積極的な取崩しを行い、地方債残高の抑制を図る。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町有施設整備管理基金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公共施設の新設・大規模改修に充当。</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日本一りんごのふるさとづくり基金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ふるさと納税寄付者の希望に沿った事業へ充当し活用。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町営住宅建設維持管理基金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町営住宅の改修の際に活用。</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経済的理由により高等学校及び大学等での修学が困難な町民の教育を受ける機会の拡充のため、貸付を行う。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福祉事業、老人福祉センターの建設補助等の際に活用。</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町有施設整備管理基金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今年度については公共施設の改修等に対応するために取り崩しを行った。また、役場庁舎大規模改修事業、コテージ再整備などで２９０百万円を取り崩し、事業を実施している。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日本一りんごのふるさとづくり基金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令和６年度はふるさと納税が伸び悩み、昨年度より少ない１１０百万円を新たに積み立てた。また、「りんごとワインの里の産業・観光」６つの使途にあわせ事業を実施し、１５０百万円を取り崩した。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町営住宅建設維持管理基金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町営住宅の補修事業に充当するため、１２百万円を取り崩した。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町有施設整備管理基金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令和１１年度まで観光施設及び学校施設等の大規模改修が予定されているため、積極的な取崩しを行い公債費の抑制を図る。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日本一りんごのふるさとづくり基金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前年度いただいた寄付額を目安とし次年度に活用する。寄付者の思いを政策に繋げられる形での活用を行う。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町営住宅建設維持管理基金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平成３０年から町営住宅清水ハイツの改修を実施するため当面は積立を実施せず、現積立額は令和１０年頃に改修が必要な中郷ハイツの改修費用に充当する見込み。</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奨学基金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今後も継続して貸付事業を実施し、町民の修学機会の拡充に努める。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ふれあい福祉基金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大規模改修が必要な福祉施設の改修に備え、現状の額を維持する。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昨年度から１２百万円の減となった。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普通交付税の再算定による追加交付分が年度末残高減少額の抑制に寄与したが、公共施設の大型改修等により追加交付を上回る取り崩しとなった。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本町では、標準財政規模の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％以上を財政調整基金の目安額としており、今後も適切な運用を図る。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昨年度から９百万円の増となった。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令和６年度国補正予算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第１号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に基づき交付された臨時財政対策債償還基金費分１６百万円を積み立てたことによるもの。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今後も地方債残高の抑制のため、繰り上げ償還が可能な借り入れがあれば積極的に実施していき後年度負担の抑制を図っていきたい。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山形県朝日町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5,716
196.81
6,670,238
6,282,568
317,114
3,526,144
5,398,165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月現在</a:t>
          </a:r>
          <a:r>
            <a:rPr kumimoji="1" lang="en-US" altLang="ja-JP" sz="1300">
              <a:latin typeface="ＭＳ Ｐゴシック" panose="020B0600070205080204" pitchFamily="50" charset="-128"/>
              <a:ea typeface="ＭＳ Ｐゴシック" panose="020B0600070205080204" pitchFamily="50" charset="-128"/>
            </a:rPr>
            <a:t>47.3</a:t>
          </a:r>
          <a:r>
            <a:rPr kumimoji="1" lang="ja-JP" altLang="en-US" sz="1300">
              <a:latin typeface="ＭＳ Ｐゴシック" panose="020B0600070205080204" pitchFamily="50" charset="-128"/>
              <a:ea typeface="ＭＳ Ｐゴシック" panose="020B0600070205080204" pitchFamily="50" charset="-128"/>
            </a:rPr>
            <a:t>％）であることと、産業構造として第一次産業比率が相対的に高く、税収が伸びやすい産業集積に乏しいなど、財政基盤が弱く、類似団体平均を下回っている。第６次総合発展計画に沿った活力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73176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・令和元年度から令和３年度にかけては地方消費税交付金と地方交付税の伸びにより経常収支比率が上向いていたが、直近での公債費のピークが令和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年度だったこともあり近年、経常収支比率が高止まりとなっている。令和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若干回復したものの今後も大型事業の実施により公債費がさらに伸び、比率は高止まりであることが予想されるため、基金の活用による起債残高の縮減や、病院事業の経営プランの着実な実行により経営状況の改善等を実施し、経常経費の減、財政の弾力性の確保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24638</xdr:rowOff>
    </xdr:from>
    <xdr:to>
      <xdr:col>23</xdr:col>
      <xdr:colOff>133350</xdr:colOff>
      <xdr:row>66</xdr:row>
      <xdr:rowOff>145288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34033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24638</xdr:rowOff>
    </xdr:from>
    <xdr:to>
      <xdr:col>19</xdr:col>
      <xdr:colOff>133350</xdr:colOff>
      <xdr:row>66</xdr:row>
      <xdr:rowOff>164592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4033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121412</xdr:rowOff>
    </xdr:from>
    <xdr:to>
      <xdr:col>15</xdr:col>
      <xdr:colOff>82550</xdr:colOff>
      <xdr:row>66</xdr:row>
      <xdr:rowOff>164592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94212"/>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66</xdr:row>
      <xdr:rowOff>5334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4212"/>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94488</xdr:rowOff>
    </xdr:from>
    <xdr:to>
      <xdr:col>23</xdr:col>
      <xdr:colOff>184150</xdr:colOff>
      <xdr:row>67</xdr:row>
      <xdr:rowOff>24638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1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161815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0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145288</xdr:rowOff>
    </xdr:from>
    <xdr:to>
      <xdr:col>19</xdr:col>
      <xdr:colOff>184150</xdr:colOff>
      <xdr:row>66</xdr:row>
      <xdr:rowOff>75438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60215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7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113792</xdr:rowOff>
    </xdr:from>
    <xdr:to>
      <xdr:col>15</xdr:col>
      <xdr:colOff>133350</xdr:colOff>
      <xdr:row>67</xdr:row>
      <xdr:rowOff>43942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28719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70612</xdr:rowOff>
    </xdr:from>
    <xdr:to>
      <xdr:col>11</xdr:col>
      <xdr:colOff>82550</xdr:colOff>
      <xdr:row>65</xdr:row>
      <xdr:rowOff>762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156989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125984</xdr:rowOff>
    </xdr:from>
    <xdr:to>
      <xdr:col>7</xdr:col>
      <xdr:colOff>31750</xdr:colOff>
      <xdr:row>66</xdr:row>
      <xdr:rowOff>56134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40911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・昨年度までは類似団体平均と比較して、人件費・物件費等の適正度が低くなっている要因として、ゴミ処理業務や消防業務を一部事務組合で行なっていることが挙げられた。令和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年度決算については、人件費の増、物価高の影響により類似団体並みとなっている。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また昨年度までの減少要因である一部事務組合の負担金も年々上昇しており、人件費・物件費に充てる負担金を合計した場合、人口１人当たりの金額は増加することになる。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142216</xdr:rowOff>
    </xdr:from>
    <xdr:to>
      <xdr:col>23</xdr:col>
      <xdr:colOff>133350</xdr:colOff>
      <xdr:row>83</xdr:row>
      <xdr:rowOff>107401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01116"/>
          <a:ext cx="838200" cy="13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117428</xdr:rowOff>
    </xdr:from>
    <xdr:to>
      <xdr:col>19</xdr:col>
      <xdr:colOff>133350</xdr:colOff>
      <xdr:row>82</xdr:row>
      <xdr:rowOff>142216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76328"/>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59492</xdr:rowOff>
    </xdr:from>
    <xdr:to>
      <xdr:col>15</xdr:col>
      <xdr:colOff>82550</xdr:colOff>
      <xdr:row>82</xdr:row>
      <xdr:rowOff>117428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18392"/>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26637</xdr:rowOff>
    </xdr:from>
    <xdr:to>
      <xdr:col>11</xdr:col>
      <xdr:colOff>31750</xdr:colOff>
      <xdr:row>82</xdr:row>
      <xdr:rowOff>59492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85537"/>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56601</xdr:rowOff>
    </xdr:from>
    <xdr:to>
      <xdr:col>23</xdr:col>
      <xdr:colOff>184150</xdr:colOff>
      <xdr:row>83</xdr:row>
      <xdr:rowOff>158201</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28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73128</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3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91416</xdr:rowOff>
    </xdr:from>
    <xdr:to>
      <xdr:col>19</xdr:col>
      <xdr:colOff>184150</xdr:colOff>
      <xdr:row>83</xdr:row>
      <xdr:rowOff>21566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31743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19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66628</xdr:rowOff>
    </xdr:from>
    <xdr:to>
      <xdr:col>15</xdr:col>
      <xdr:colOff>133350</xdr:colOff>
      <xdr:row>82</xdr:row>
      <xdr:rowOff>168228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6955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8692</xdr:rowOff>
    </xdr:from>
    <xdr:to>
      <xdr:col>11</xdr:col>
      <xdr:colOff>82550</xdr:colOff>
      <xdr:row>82</xdr:row>
      <xdr:rowOff>110292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120469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3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147287</xdr:rowOff>
    </xdr:from>
    <xdr:to>
      <xdr:col>7</xdr:col>
      <xdr:colOff>31750</xdr:colOff>
      <xdr:row>82</xdr:row>
      <xdr:rowOff>77437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3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87614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0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年度は職員の経験年数階層の構成の変動等により、ラスパイレス指数が</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を上回ることとなったが、給与の適正化、　適切な制度運用に今後も努めていく。</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・高齢層の昇給について抑制はできているが停止までは行えていないことも類似団体より高い水準である要因のひとつであると考えられる。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502057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93839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508760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50607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80434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5060789"/>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・継続して取り組んできた新規採用抑制策により類似団体平均を下回っている。今後とも住民サービスを低下させることなく、より適切な定員管理に努める。</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33604</xdr:rowOff>
    </xdr:from>
    <xdr:to>
      <xdr:col>81</xdr:col>
      <xdr:colOff>44450</xdr:colOff>
      <xdr:row>60</xdr:row>
      <xdr:rowOff>52908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206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25400</xdr:rowOff>
    </xdr:from>
    <xdr:to>
      <xdr:col>77</xdr:col>
      <xdr:colOff>44450</xdr:colOff>
      <xdr:row>60</xdr:row>
      <xdr:rowOff>33604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1240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148107</xdr:rowOff>
    </xdr:from>
    <xdr:to>
      <xdr:col>72</xdr:col>
      <xdr:colOff>203200</xdr:colOff>
      <xdr:row>60</xdr:row>
      <xdr:rowOff>25400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63657"/>
          <a:ext cx="889000" cy="4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128321</xdr:rowOff>
    </xdr:from>
    <xdr:to>
      <xdr:col>68</xdr:col>
      <xdr:colOff>152400</xdr:colOff>
      <xdr:row>59</xdr:row>
      <xdr:rowOff>148107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43871"/>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2108</xdr:rowOff>
    </xdr:from>
    <xdr:to>
      <xdr:col>81</xdr:col>
      <xdr:colOff>95250</xdr:colOff>
      <xdr:row>60</xdr:row>
      <xdr:rowOff>103708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18635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3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154254</xdr:rowOff>
    </xdr:from>
    <xdr:to>
      <xdr:col>77</xdr:col>
      <xdr:colOff>95250</xdr:colOff>
      <xdr:row>60</xdr:row>
      <xdr:rowOff>84404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94581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3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146050</xdr:rowOff>
    </xdr:from>
    <xdr:to>
      <xdr:col>73</xdr:col>
      <xdr:colOff>44450</xdr:colOff>
      <xdr:row>60</xdr:row>
      <xdr:rowOff>76200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86377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97307</xdr:rowOff>
    </xdr:from>
    <xdr:to>
      <xdr:col>68</xdr:col>
      <xdr:colOff>203200</xdr:colOff>
      <xdr:row>60</xdr:row>
      <xdr:rowOff>27457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37634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77521</xdr:rowOff>
    </xdr:from>
    <xdr:to>
      <xdr:col>64</xdr:col>
      <xdr:colOff>152400</xdr:colOff>
      <xdr:row>60</xdr:row>
      <xdr:rowOff>7671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9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17848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6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・これまで起債の抑制や積極的な繰上償還の実施により類似団体平均を大きく下回ってきたが、令和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年度が直近の公債費のピークであるため、令和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年度まで実質公債費比率に影響が出る。また令和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年度にかけて大型事業が集中するため、その償還が始まる令和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年度ころから再度公債費が上がる見込みのため、実質公債費比率も増加することが見込まれる。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56621</xdr:rowOff>
    </xdr:from>
    <xdr:to>
      <xdr:col>81</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14621"/>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16404</xdr:rowOff>
    </xdr:from>
    <xdr:to>
      <xdr:col>77</xdr:col>
      <xdr:colOff>44450</xdr:colOff>
      <xdr:row>40</xdr:row>
      <xdr:rowOff>56621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4404"/>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37042</xdr:rowOff>
    </xdr:from>
    <xdr:to>
      <xdr:col>72</xdr:col>
      <xdr:colOff>203200</xdr:colOff>
      <xdr:row>40</xdr:row>
      <xdr:rowOff>16404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23592"/>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168275</xdr:rowOff>
    </xdr:from>
    <xdr:to>
      <xdr:col>68</xdr:col>
      <xdr:colOff>152400</xdr:colOff>
      <xdr:row>39</xdr:row>
      <xdr:rowOff>37042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5821</xdr:rowOff>
    </xdr:from>
    <xdr:to>
      <xdr:col>77</xdr:col>
      <xdr:colOff>95250</xdr:colOff>
      <xdr:row>40</xdr:row>
      <xdr:rowOff>107421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117598</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2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137054</xdr:rowOff>
    </xdr:from>
    <xdr:to>
      <xdr:col>73</xdr:col>
      <xdr:colOff>44450</xdr:colOff>
      <xdr:row>40</xdr:row>
      <xdr:rowOff>67204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77381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157692</xdr:rowOff>
    </xdr:from>
    <xdr:to>
      <xdr:col>68</xdr:col>
      <xdr:colOff>203200</xdr:colOff>
      <xdr:row>39</xdr:row>
      <xdr:rowOff>87842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98019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117475</xdr:rowOff>
    </xdr:from>
    <xdr:to>
      <xdr:col>64</xdr:col>
      <xdr:colOff>152400</xdr:colOff>
      <xdr:row>39</xdr:row>
      <xdr:rowOff>47625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57802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・昨年度までと同様に</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のままとなっている。主な要因としては、これまでの地方債の繰上償還に係る地方債残高の減や、財政調整基金等の積立による充当可能基金の増額等があげられる。今後も基金の適正管理とともに、公債費等の義務的経費の削減を中心とした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山形県朝日町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5,716
196.81
6,670,238
6,282,568
317,114
3,526,144
5,398,165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・近年は定年退職者が増加し、新規採用職員を補充しているため低下傾向となっていたが、令和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年度についても会計年度任用職員の増員分により、昨年に引き続き増加となった。また人事委員会勧告による給与の増による影響も大きい。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6169</xdr:rowOff>
    </xdr:from>
    <xdr:to>
      <xdr:col>24</xdr:col>
      <xdr:colOff>25400</xdr:colOff>
      <xdr:row>36</xdr:row>
      <xdr:rowOff>71483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7836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158024</xdr:rowOff>
    </xdr:from>
    <xdr:to>
      <xdr:col>19</xdr:col>
      <xdr:colOff>187325</xdr:colOff>
      <xdr:row>36</xdr:row>
      <xdr:rowOff>6169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87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40458</xdr:rowOff>
    </xdr:from>
    <xdr:to>
      <xdr:col>15</xdr:col>
      <xdr:colOff>98425</xdr:colOff>
      <xdr:row>35</xdr:row>
      <xdr:rowOff>158024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4120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40458</xdr:rowOff>
    </xdr:from>
    <xdr:to>
      <xdr:col>11</xdr:col>
      <xdr:colOff>9525</xdr:colOff>
      <xdr:row>36</xdr:row>
      <xdr:rowOff>12700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41208"/>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20683</xdr:rowOff>
    </xdr:from>
    <xdr:to>
      <xdr:col>24</xdr:col>
      <xdr:colOff>76200</xdr:colOff>
      <xdr:row>36</xdr:row>
      <xdr:rowOff>122283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164210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64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126819</xdr:rowOff>
    </xdr:from>
    <xdr:to>
      <xdr:col>20</xdr:col>
      <xdr:colOff>38100</xdr:colOff>
      <xdr:row>36</xdr:row>
      <xdr:rowOff>56969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2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41746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13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107224</xdr:rowOff>
    </xdr:from>
    <xdr:to>
      <xdr:col>15</xdr:col>
      <xdr:colOff>149225</xdr:colOff>
      <xdr:row>36</xdr:row>
      <xdr:rowOff>37374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22151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94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161108</xdr:rowOff>
    </xdr:from>
    <xdr:to>
      <xdr:col>11</xdr:col>
      <xdr:colOff>60325</xdr:colOff>
      <xdr:row>35</xdr:row>
      <xdr:rowOff>91258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101435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5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・以前から類似団体平均を大きく上回る傾向が続いている。主な要因としては、システム改修費用や業務の民間委託関連費と分析している。また近年は光熱水費の増加も影響してきている。</a:t>
          </a:r>
        </a:p>
        <a:p>
          <a:r>
            <a:rPr kumimoji="1" lang="ja-JP" altLang="en-US" sz="1300">
              <a:latin typeface="ＭＳ Ｐゴシック" panose="020B0600070205080204" pitchFamily="50" charset="-128"/>
              <a:ea typeface="ＭＳ Ｐゴシック" panose="020B0600070205080204" pitchFamily="50" charset="-128"/>
            </a:rPr>
            <a:t>自治体クラウド導入に向けた検討等、経費削減となる施策について、検討を進めていくことが急務と捉えている。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19</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3690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69850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3136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69850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060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146050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302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123825</xdr:rowOff>
    </xdr:from>
    <xdr:to>
      <xdr:col>82</xdr:col>
      <xdr:colOff>158750</xdr:colOff>
      <xdr:row>19</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95902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19050</xdr:rowOff>
    </xdr:from>
    <xdr:to>
      <xdr:col>74</xdr:col>
      <xdr:colOff>31750</xdr:colOff>
      <xdr:row>18</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ゴシック" panose="020B0609070205080204" pitchFamily="49" charset="-128"/>
              <a:ea typeface="ＭＳ ゴシック" panose="020B0609070205080204" pitchFamily="49" charset="-128"/>
            </a:rPr>
            <a:t>・令和</a:t>
          </a:r>
          <a:r>
            <a:rPr lang="en-US" altLang="ja-JP" sz="1300">
              <a:effectLst/>
              <a:latin typeface="ＭＳ ゴシック" panose="020B0609070205080204" pitchFamily="49" charset="-128"/>
              <a:ea typeface="ＭＳ ゴシック" panose="020B0609070205080204" pitchFamily="49" charset="-128"/>
            </a:rPr>
            <a:t>5</a:t>
          </a:r>
          <a:r>
            <a:rPr lang="ja-JP" altLang="en-US" sz="1300">
              <a:effectLst/>
              <a:latin typeface="ＭＳ ゴシック" panose="020B0609070205080204" pitchFamily="49" charset="-128"/>
              <a:ea typeface="ＭＳ ゴシック" panose="020B0609070205080204" pitchFamily="49" charset="-128"/>
            </a:rPr>
            <a:t>年度から新生児と高校等へ進学する子どもへの扶助事業を新設したことにより、当該年度から若干増加することとなった。令和</a:t>
          </a:r>
          <a:r>
            <a:rPr lang="en-US" altLang="ja-JP" sz="1300">
              <a:effectLst/>
              <a:latin typeface="ＭＳ ゴシック" panose="020B0609070205080204" pitchFamily="49" charset="-128"/>
              <a:ea typeface="ＭＳ ゴシック" panose="020B0609070205080204" pitchFamily="49" charset="-128"/>
            </a:rPr>
            <a:t>6</a:t>
          </a:r>
          <a:r>
            <a:rPr lang="ja-JP" altLang="en-US" sz="1300">
              <a:effectLst/>
              <a:latin typeface="ＭＳ ゴシック" panose="020B0609070205080204" pitchFamily="49" charset="-128"/>
              <a:ea typeface="ＭＳ ゴシック" panose="020B0609070205080204" pitchFamily="49" charset="-128"/>
            </a:rPr>
            <a:t>年度は「定額減税補足給付金」の増額があった一方、住民税非課税世帯等への給付金事業が減少したことにより全体を占める比率は下がっている。</a:t>
          </a:r>
          <a:endParaRPr lang="en-US" altLang="ja-JP" sz="1300">
            <a:effectLst/>
            <a:latin typeface="ＭＳ ゴシック" panose="020B0609070205080204" pitchFamily="49" charset="-128"/>
            <a:ea typeface="ＭＳ ゴシック" panose="020B0609070205080204" pitchFamily="49" charset="-128"/>
          </a:endParaRPr>
        </a:p>
        <a:p>
          <a:r>
            <a:rPr lang="ja-JP" altLang="en-US" sz="1300">
              <a:effectLst/>
              <a:latin typeface="ＭＳ ゴシック" panose="020B0609070205080204" pitchFamily="49" charset="-128"/>
              <a:ea typeface="ＭＳ ゴシック" panose="020B0609070205080204" pitchFamily="49" charset="-128"/>
            </a:rPr>
            <a:t>依然として類似団体を下回っているので、今後もこの比率を保てるように努める。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53</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213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56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50800</xdr:rowOff>
    </xdr:from>
    <xdr:to>
      <xdr:col>15</xdr:col>
      <xdr:colOff>98425</xdr:colOff>
      <xdr:row>53</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137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38100</xdr:rowOff>
    </xdr:from>
    <xdr:to>
      <xdr:col>6</xdr:col>
      <xdr:colOff>171450</xdr:colOff>
      <xdr:row>53</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149877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貫して類似団体平均値よりも高くなっているが、その要因は繰出金の増加が主な原因である。国民健康保険特別会計・介護保険特別会計・後期高齢者医療特別会計への繰出し金が多額になっているため、保険料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16510</xdr:rowOff>
    </xdr:from>
    <xdr:to>
      <xdr:col>82</xdr:col>
      <xdr:colOff>107950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101320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59</xdr:row>
      <xdr:rowOff>16510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1013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134620</xdr:rowOff>
    </xdr:from>
    <xdr:to>
      <xdr:col>73</xdr:col>
      <xdr:colOff>180975</xdr:colOff>
      <xdr:row>59</xdr:row>
      <xdr:rowOff>16510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07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31750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7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152400</xdr:rowOff>
    </xdr:from>
    <xdr:to>
      <xdr:col>82</xdr:col>
      <xdr:colOff>158750</xdr:colOff>
      <xdr:row>59</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124477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137160</xdr:rowOff>
    </xdr:from>
    <xdr:to>
      <xdr:col>78</xdr:col>
      <xdr:colOff>120650</xdr:colOff>
      <xdr:row>59</xdr:row>
      <xdr:rowOff>67310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52087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6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・当町の場合、病院事業に対する補助や一部事務組合に対する負担金があるため相対的に高い水準で推移してきた。平成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年度から病院事業への補助額が大幅増となったことを受け、補助費等の増につながっている。病院事業の経営戦略の見直しを進め、補助額の減となるよう努めたい。</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115570</xdr:rowOff>
    </xdr:from>
    <xdr:to>
      <xdr:col>82</xdr:col>
      <xdr:colOff>107950</xdr:colOff>
      <xdr:row>37</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877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115570</xdr:rowOff>
    </xdr:from>
    <xdr:to>
      <xdr:col>78</xdr:col>
      <xdr:colOff>69850</xdr:colOff>
      <xdr:row>36</xdr:row>
      <xdr:rowOff>155575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87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52705</xdr:rowOff>
    </xdr:from>
    <xdr:to>
      <xdr:col>73</xdr:col>
      <xdr:colOff>180975</xdr:colOff>
      <xdr:row>36</xdr:row>
      <xdr:rowOff>155575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249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52705</xdr:rowOff>
    </xdr:from>
    <xdr:to>
      <xdr:col>69</xdr:col>
      <xdr:colOff>92075</xdr:colOff>
      <xdr:row>36</xdr:row>
      <xdr:rowOff>109855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249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133350</xdr:rowOff>
    </xdr:from>
    <xdr:to>
      <xdr:col>82</xdr:col>
      <xdr:colOff>158750</xdr:colOff>
      <xdr:row>37</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105427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64770</xdr:rowOff>
    </xdr:from>
    <xdr:to>
      <xdr:col>78</xdr:col>
      <xdr:colOff>120650</xdr:colOff>
      <xdr:row>36</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151147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104775</xdr:rowOff>
    </xdr:from>
    <xdr:to>
      <xdr:col>74</xdr:col>
      <xdr:colOff>31750</xdr:colOff>
      <xdr:row>37</xdr:row>
      <xdr:rowOff>34925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19702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1905</xdr:rowOff>
    </xdr:from>
    <xdr:to>
      <xdr:col>69</xdr:col>
      <xdr:colOff>142875</xdr:colOff>
      <xdr:row>36</xdr:row>
      <xdr:rowOff>103505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88282</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59055</xdr:rowOff>
    </xdr:from>
    <xdr:to>
      <xdr:col>65</xdr:col>
      <xdr:colOff>53975</xdr:colOff>
      <xdr:row>36</xdr:row>
      <xdr:rowOff>160655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145432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・近年大型事業が集中し、類似団体平均を上回っている。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令和４年度が公債費のピーク見込みであったため、今年度までは若干の回復傾向であった。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今後の大型事業を見据え、事業の抑制や基金の取り崩しを実施しながら公債費の抑制に努める。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81280</xdr:rowOff>
    </xdr:from>
    <xdr:to>
      <xdr:col>24</xdr:col>
      <xdr:colOff>25400</xdr:colOff>
      <xdr:row>77</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829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119380</xdr:rowOff>
    </xdr:from>
    <xdr:to>
      <xdr:col>19</xdr:col>
      <xdr:colOff>187325</xdr:colOff>
      <xdr:row>78</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210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127000</xdr:rowOff>
    </xdr:from>
    <xdr:to>
      <xdr:col>15</xdr:col>
      <xdr:colOff>98425</xdr:colOff>
      <xdr:row>78</xdr:row>
      <xdr:rowOff>54611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2865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127000</xdr:rowOff>
    </xdr:from>
    <xdr:to>
      <xdr:col>11</xdr:col>
      <xdr:colOff>9525</xdr:colOff>
      <xdr:row>77</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286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30480</xdr:rowOff>
    </xdr:from>
    <xdr:to>
      <xdr:col>24</xdr:col>
      <xdr:colOff>76200</xdr:colOff>
      <xdr:row>77</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2557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68580</xdr:rowOff>
    </xdr:from>
    <xdr:to>
      <xdr:col>20</xdr:col>
      <xdr:colOff>38100</xdr:colOff>
      <xdr:row>77</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154957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3811</xdr:rowOff>
    </xdr:from>
    <xdr:to>
      <xdr:col>15</xdr:col>
      <xdr:colOff>149225</xdr:colOff>
      <xdr:row>78</xdr:row>
      <xdr:rowOff>105411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90188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76200</xdr:rowOff>
    </xdr:from>
    <xdr:to>
      <xdr:col>11</xdr:col>
      <xdr:colOff>60325</xdr:colOff>
      <xdr:row>78</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106680</xdr:rowOff>
    </xdr:from>
    <xdr:to>
      <xdr:col>6</xdr:col>
      <xdr:colOff>171450</xdr:colOff>
      <xdr:row>78</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21607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・人件費・物件費・補助費等、その他が高いことが挙げられる。</a:t>
          </a:r>
        </a:p>
        <a:p>
          <a:r>
            <a:rPr kumimoji="1" lang="ja-JP" altLang="en-US" sz="1300">
              <a:latin typeface="ＭＳ Ｐゴシック" panose="020B0600070205080204" pitchFamily="50" charset="-128"/>
              <a:ea typeface="ＭＳ Ｐゴシック" panose="020B0600070205080204" pitchFamily="50" charset="-128"/>
            </a:rPr>
            <a:t>特に、平成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年度から病院事業への補助額が大幅増となったことを受け、団体平均に比較し、高い状況になっている。病院事業の経営戦略の見直しを進め、補助額の減となるよう努めたい。</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79</xdr:row>
      <xdr:rowOff>50800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620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78</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620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78</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600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78</xdr:row>
      <xdr:rowOff>35561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600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0</xdr:rowOff>
    </xdr:from>
    <xdr:to>
      <xdr:col>82</xdr:col>
      <xdr:colOff>158750</xdr:colOff>
      <xdr:row>79</xdr:row>
      <xdr:rowOff>101600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143527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41911</xdr:rowOff>
    </xdr:from>
    <xdr:to>
      <xdr:col>74</xdr:col>
      <xdr:colOff>31750</xdr:colOff>
      <xdr:row>78</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128288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山形県朝日町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12305</xdr:rowOff>
    </xdr:from>
    <xdr:to>
      <xdr:col>29</xdr:col>
      <xdr:colOff>127000</xdr:colOff>
      <xdr:row>17</xdr:row>
      <xdr:rowOff>128818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74580"/>
          <a:ext cx="647700" cy="116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128818</xdr:rowOff>
    </xdr:from>
    <xdr:to>
      <xdr:col>26</xdr:col>
      <xdr:colOff>50800</xdr:colOff>
      <xdr:row>18</xdr:row>
      <xdr:rowOff>45571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91093"/>
          <a:ext cx="698500" cy="88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42147</xdr:rowOff>
    </xdr:from>
    <xdr:to>
      <xdr:col>22</xdr:col>
      <xdr:colOff>114300</xdr:colOff>
      <xdr:row>18</xdr:row>
      <xdr:rowOff>45571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75872"/>
          <a:ext cx="698500" cy="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42147</xdr:rowOff>
    </xdr:from>
    <xdr:to>
      <xdr:col>18</xdr:col>
      <xdr:colOff>177800</xdr:colOff>
      <xdr:row>18</xdr:row>
      <xdr:rowOff>62611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75872"/>
          <a:ext cx="698500" cy="20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132955</xdr:rowOff>
    </xdr:from>
    <xdr:to>
      <xdr:col>29</xdr:col>
      <xdr:colOff>177800</xdr:colOff>
      <xdr:row>17</xdr:row>
      <xdr:rowOff>63105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23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105032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78018</xdr:rowOff>
    </xdr:from>
    <xdr:to>
      <xdr:col>26</xdr:col>
      <xdr:colOff>101600</xdr:colOff>
      <xdr:row>18</xdr:row>
      <xdr:rowOff>8168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40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164395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6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166221</xdr:rowOff>
    </xdr:from>
    <xdr:to>
      <xdr:col>22</xdr:col>
      <xdr:colOff>165100</xdr:colOff>
      <xdr:row>18</xdr:row>
      <xdr:rowOff>96371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8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81148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162797</xdr:rowOff>
    </xdr:from>
    <xdr:to>
      <xdr:col>19</xdr:col>
      <xdr:colOff>38100</xdr:colOff>
      <xdr:row>18</xdr:row>
      <xdr:rowOff>92947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25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77724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1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11811</xdr:rowOff>
    </xdr:from>
    <xdr:to>
      <xdr:col>15</xdr:col>
      <xdr:colOff>101600</xdr:colOff>
      <xdr:row>18</xdr:row>
      <xdr:rowOff>113411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5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98188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3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60572</xdr:rowOff>
    </xdr:from>
    <xdr:to>
      <xdr:col>29</xdr:col>
      <xdr:colOff>127000</xdr:colOff>
      <xdr:row>37</xdr:row>
      <xdr:rowOff>103949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85272"/>
          <a:ext cx="647700" cy="4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78899</xdr:rowOff>
    </xdr:from>
    <xdr:to>
      <xdr:col>26</xdr:col>
      <xdr:colOff>50800</xdr:colOff>
      <xdr:row>37</xdr:row>
      <xdr:rowOff>103949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32149"/>
          <a:ext cx="698500" cy="19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78899</xdr:rowOff>
    </xdr:from>
    <xdr:to>
      <xdr:col>22</xdr:col>
      <xdr:colOff>114300</xdr:colOff>
      <xdr:row>37</xdr:row>
      <xdr:rowOff>220478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2149"/>
          <a:ext cx="698500" cy="313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220478</xdr:rowOff>
    </xdr:from>
    <xdr:to>
      <xdr:col>18</xdr:col>
      <xdr:colOff>177800</xdr:colOff>
      <xdr:row>37</xdr:row>
      <xdr:rowOff>318224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45178"/>
          <a:ext cx="698500" cy="97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9772</xdr:rowOff>
    </xdr:from>
    <xdr:to>
      <xdr:col>29</xdr:col>
      <xdr:colOff>177800</xdr:colOff>
      <xdr:row>37</xdr:row>
      <xdr:rowOff>111372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3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153299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53149</xdr:rowOff>
    </xdr:from>
    <xdr:to>
      <xdr:col>26</xdr:col>
      <xdr:colOff>101600</xdr:colOff>
      <xdr:row>37</xdr:row>
      <xdr:rowOff>154749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7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139526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6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28099</xdr:rowOff>
    </xdr:from>
    <xdr:to>
      <xdr:col>22</xdr:col>
      <xdr:colOff>165100</xdr:colOff>
      <xdr:row>36</xdr:row>
      <xdr:rowOff>129699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1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114476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169678</xdr:rowOff>
    </xdr:from>
    <xdr:to>
      <xdr:col>19</xdr:col>
      <xdr:colOff>38100</xdr:colOff>
      <xdr:row>37</xdr:row>
      <xdr:rowOff>271278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9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256055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8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267424</xdr:rowOff>
    </xdr:from>
    <xdr:to>
      <xdr:col>15</xdr:col>
      <xdr:colOff>101600</xdr:colOff>
      <xdr:row>38</xdr:row>
      <xdr:rowOff>26124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921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5,716
196.81
6,670,238
6,282,568
317,114
3,526,144
5,398,165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136659</xdr:rowOff>
    </xdr:from>
    <xdr:to>
      <xdr:col>24</xdr:col>
      <xdr:colOff>63500</xdr:colOff>
      <xdr:row>37</xdr:row>
      <xdr:rowOff>75088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08859"/>
          <a:ext cx="838200" cy="10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75088</xdr:rowOff>
    </xdr:from>
    <xdr:to>
      <xdr:col>19</xdr:col>
      <xdr:colOff>177800</xdr:colOff>
      <xdr:row>37</xdr:row>
      <xdr:rowOff>97729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18738"/>
          <a:ext cx="889000" cy="2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97729</xdr:rowOff>
    </xdr:from>
    <xdr:to>
      <xdr:col>15</xdr:col>
      <xdr:colOff>50800</xdr:colOff>
      <xdr:row>37</xdr:row>
      <xdr:rowOff>141323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41379"/>
          <a:ext cx="889000" cy="4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141323</xdr:rowOff>
    </xdr:from>
    <xdr:to>
      <xdr:col>10</xdr:col>
      <xdr:colOff>114300</xdr:colOff>
      <xdr:row>37</xdr:row>
      <xdr:rowOff>161504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84973"/>
          <a:ext cx="889000" cy="2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85859</xdr:rowOff>
    </xdr:from>
    <xdr:to>
      <xdr:col>24</xdr:col>
      <xdr:colOff>114300</xdr:colOff>
      <xdr:row>37</xdr:row>
      <xdr:rowOff>16009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5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64286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24288</xdr:rowOff>
    </xdr:from>
    <xdr:to>
      <xdr:col>20</xdr:col>
      <xdr:colOff>38100</xdr:colOff>
      <xdr:row>37</xdr:row>
      <xdr:rowOff>125888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117015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6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46929</xdr:rowOff>
    </xdr:from>
    <xdr:to>
      <xdr:col>15</xdr:col>
      <xdr:colOff>101600</xdr:colOff>
      <xdr:row>37</xdr:row>
      <xdr:rowOff>148529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9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139656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8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90523</xdr:rowOff>
    </xdr:from>
    <xdr:to>
      <xdr:col>10</xdr:col>
      <xdr:colOff>165100</xdr:colOff>
      <xdr:row>38</xdr:row>
      <xdr:rowOff>20673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3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11800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2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110704</xdr:rowOff>
    </xdr:from>
    <xdr:to>
      <xdr:col>6</xdr:col>
      <xdr:colOff>38100</xdr:colOff>
      <xdr:row>38</xdr:row>
      <xdr:rowOff>40853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543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31981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4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28753</xdr:rowOff>
    </xdr:from>
    <xdr:to>
      <xdr:col>24</xdr:col>
      <xdr:colOff>63500</xdr:colOff>
      <xdr:row>57</xdr:row>
      <xdr:rowOff>133250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01403"/>
          <a:ext cx="838200" cy="10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133250</xdr:rowOff>
    </xdr:from>
    <xdr:to>
      <xdr:col>19</xdr:col>
      <xdr:colOff>177800</xdr:colOff>
      <xdr:row>57</xdr:row>
      <xdr:rowOff>171030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5900"/>
          <a:ext cx="889000" cy="3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171030</xdr:rowOff>
    </xdr:from>
    <xdr:to>
      <xdr:col>15</xdr:col>
      <xdr:colOff>50800</xdr:colOff>
      <xdr:row>58</xdr:row>
      <xdr:rowOff>48130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3680"/>
          <a:ext cx="889000" cy="4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48130</xdr:rowOff>
    </xdr:from>
    <xdr:to>
      <xdr:col>10</xdr:col>
      <xdr:colOff>114300</xdr:colOff>
      <xdr:row>58</xdr:row>
      <xdr:rowOff>68563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92230"/>
          <a:ext cx="889000" cy="2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149403</xdr:rowOff>
    </xdr:from>
    <xdr:to>
      <xdr:col>24</xdr:col>
      <xdr:colOff>114300</xdr:colOff>
      <xdr:row>57</xdr:row>
      <xdr:rowOff>79553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0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82450</xdr:rowOff>
    </xdr:from>
    <xdr:to>
      <xdr:col>20</xdr:col>
      <xdr:colOff>38100</xdr:colOff>
      <xdr:row>58</xdr:row>
      <xdr:rowOff>12600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3727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4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120230</xdr:rowOff>
    </xdr:from>
    <xdr:to>
      <xdr:col>15</xdr:col>
      <xdr:colOff>101600</xdr:colOff>
      <xdr:row>58</xdr:row>
      <xdr:rowOff>50380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41507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168780</xdr:rowOff>
    </xdr:from>
    <xdr:to>
      <xdr:col>10</xdr:col>
      <xdr:colOff>165100</xdr:colOff>
      <xdr:row>58</xdr:row>
      <xdr:rowOff>98930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4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90057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3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17763</xdr:rowOff>
    </xdr:from>
    <xdr:to>
      <xdr:col>6</xdr:col>
      <xdr:colOff>38100</xdr:colOff>
      <xdr:row>58</xdr:row>
      <xdr:rowOff>119363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6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110490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54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165238</xdr:rowOff>
    </xdr:from>
    <xdr:to>
      <xdr:col>24</xdr:col>
      <xdr:colOff>63500</xdr:colOff>
      <xdr:row>77</xdr:row>
      <xdr:rowOff>84803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195438"/>
          <a:ext cx="838200" cy="9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171377</xdr:rowOff>
    </xdr:from>
    <xdr:to>
      <xdr:col>19</xdr:col>
      <xdr:colOff>177800</xdr:colOff>
      <xdr:row>77</xdr:row>
      <xdr:rowOff>84803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01577"/>
          <a:ext cx="889000" cy="8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171377</xdr:rowOff>
    </xdr:from>
    <xdr:to>
      <xdr:col>15</xdr:col>
      <xdr:colOff>50800</xdr:colOff>
      <xdr:row>77</xdr:row>
      <xdr:rowOff>37450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1577"/>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37450</xdr:rowOff>
    </xdr:from>
    <xdr:to>
      <xdr:col>10</xdr:col>
      <xdr:colOff>114300</xdr:colOff>
      <xdr:row>77</xdr:row>
      <xdr:rowOff>118211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39100"/>
          <a:ext cx="889000" cy="8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114438</xdr:rowOff>
    </xdr:from>
    <xdr:to>
      <xdr:col>24</xdr:col>
      <xdr:colOff>114300</xdr:colOff>
      <xdr:row>77</xdr:row>
      <xdr:rowOff>44588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4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137315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99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34003</xdr:rowOff>
    </xdr:from>
    <xdr:to>
      <xdr:col>20</xdr:col>
      <xdr:colOff>38100</xdr:colOff>
      <xdr:row>77</xdr:row>
      <xdr:rowOff>135603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126730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3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120577</xdr:rowOff>
    </xdr:from>
    <xdr:to>
      <xdr:col>15</xdr:col>
      <xdr:colOff>101600</xdr:colOff>
      <xdr:row>77</xdr:row>
      <xdr:rowOff>50727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67254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2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158100</xdr:rowOff>
    </xdr:from>
    <xdr:to>
      <xdr:col>10</xdr:col>
      <xdr:colOff>165100</xdr:colOff>
      <xdr:row>77</xdr:row>
      <xdr:rowOff>88250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8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104777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67411</xdr:rowOff>
    </xdr:from>
    <xdr:to>
      <xdr:col>6</xdr:col>
      <xdr:colOff>38100</xdr:colOff>
      <xdr:row>77</xdr:row>
      <xdr:rowOff>169011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14088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4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126862</xdr:rowOff>
    </xdr:from>
    <xdr:to>
      <xdr:col>24</xdr:col>
      <xdr:colOff>63500</xdr:colOff>
      <xdr:row>97</xdr:row>
      <xdr:rowOff>156068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757512"/>
          <a:ext cx="838200" cy="2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156068</xdr:rowOff>
    </xdr:from>
    <xdr:to>
      <xdr:col>19</xdr:col>
      <xdr:colOff>177800</xdr:colOff>
      <xdr:row>98</xdr:row>
      <xdr:rowOff>37553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6718"/>
          <a:ext cx="889000" cy="5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149484</xdr:rowOff>
    </xdr:from>
    <xdr:to>
      <xdr:col>15</xdr:col>
      <xdr:colOff>50800</xdr:colOff>
      <xdr:row>98</xdr:row>
      <xdr:rowOff>37553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80134"/>
          <a:ext cx="889000" cy="5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149484</xdr:rowOff>
    </xdr:from>
    <xdr:to>
      <xdr:col>10</xdr:col>
      <xdr:colOff>114300</xdr:colOff>
      <xdr:row>98</xdr:row>
      <xdr:rowOff>170534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80134"/>
          <a:ext cx="889000" cy="19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76062</xdr:rowOff>
    </xdr:from>
    <xdr:to>
      <xdr:col>24</xdr:col>
      <xdr:colOff>114300</xdr:colOff>
      <xdr:row>98</xdr:row>
      <xdr:rowOff>6212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54489</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105268</xdr:rowOff>
    </xdr:from>
    <xdr:to>
      <xdr:col>20</xdr:col>
      <xdr:colOff>38100</xdr:colOff>
      <xdr:row>98</xdr:row>
      <xdr:rowOff>35418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26545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158203</xdr:rowOff>
    </xdr:from>
    <xdr:to>
      <xdr:col>15</xdr:col>
      <xdr:colOff>101600</xdr:colOff>
      <xdr:row>98</xdr:row>
      <xdr:rowOff>88353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79480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8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98684</xdr:rowOff>
    </xdr:from>
    <xdr:to>
      <xdr:col>10</xdr:col>
      <xdr:colOff>165100</xdr:colOff>
      <xdr:row>98</xdr:row>
      <xdr:rowOff>28834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2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19961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2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119734</xdr:rowOff>
    </xdr:from>
    <xdr:to>
      <xdr:col>6</xdr:col>
      <xdr:colOff>38100</xdr:colOff>
      <xdr:row>99</xdr:row>
      <xdr:rowOff>49884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2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41011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1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60187</xdr:rowOff>
    </xdr:from>
    <xdr:to>
      <xdr:col>55</xdr:col>
      <xdr:colOff>0</xdr:colOff>
      <xdr:row>37</xdr:row>
      <xdr:rowOff>71282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03837"/>
          <a:ext cx="838200" cy="1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60995</xdr:rowOff>
    </xdr:from>
    <xdr:to>
      <xdr:col>50</xdr:col>
      <xdr:colOff>114300</xdr:colOff>
      <xdr:row>37</xdr:row>
      <xdr:rowOff>71282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0464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60995</xdr:rowOff>
    </xdr:from>
    <xdr:to>
      <xdr:col>45</xdr:col>
      <xdr:colOff>177800</xdr:colOff>
      <xdr:row>37</xdr:row>
      <xdr:rowOff>92115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4645"/>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59298</xdr:rowOff>
    </xdr:from>
    <xdr:to>
      <xdr:col>41</xdr:col>
      <xdr:colOff>50800</xdr:colOff>
      <xdr:row>37</xdr:row>
      <xdr:rowOff>92115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31498"/>
          <a:ext cx="889000" cy="20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9387</xdr:rowOff>
    </xdr:from>
    <xdr:to>
      <xdr:col>55</xdr:col>
      <xdr:colOff>50800</xdr:colOff>
      <xdr:row>37</xdr:row>
      <xdr:rowOff>110987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5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159264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20482</xdr:rowOff>
    </xdr:from>
    <xdr:to>
      <xdr:col>50</xdr:col>
      <xdr:colOff>165100</xdr:colOff>
      <xdr:row>37</xdr:row>
      <xdr:rowOff>122082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113209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10195</xdr:rowOff>
    </xdr:from>
    <xdr:to>
      <xdr:col>46</xdr:col>
      <xdr:colOff>38100</xdr:colOff>
      <xdr:row>37</xdr:row>
      <xdr:rowOff>111795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102922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4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41315</xdr:rowOff>
    </xdr:from>
    <xdr:to>
      <xdr:col>41</xdr:col>
      <xdr:colOff>101600</xdr:colOff>
      <xdr:row>37</xdr:row>
      <xdr:rowOff>142915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134042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8498</xdr:rowOff>
    </xdr:from>
    <xdr:to>
      <xdr:col>36</xdr:col>
      <xdr:colOff>165100</xdr:colOff>
      <xdr:row>36</xdr:row>
      <xdr:rowOff>110098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8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101225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7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132708</xdr:rowOff>
    </xdr:from>
    <xdr:to>
      <xdr:col>55</xdr:col>
      <xdr:colOff>0</xdr:colOff>
      <xdr:row>58</xdr:row>
      <xdr:rowOff>61175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05358"/>
          <a:ext cx="838200" cy="9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121358</xdr:rowOff>
    </xdr:from>
    <xdr:to>
      <xdr:col>50</xdr:col>
      <xdr:colOff>114300</xdr:colOff>
      <xdr:row>58</xdr:row>
      <xdr:rowOff>61175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894008"/>
          <a:ext cx="889000" cy="1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121358</xdr:rowOff>
    </xdr:from>
    <xdr:to>
      <xdr:col>45</xdr:col>
      <xdr:colOff>177800</xdr:colOff>
      <xdr:row>58</xdr:row>
      <xdr:rowOff>128886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94008"/>
          <a:ext cx="889000" cy="17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56103</xdr:rowOff>
    </xdr:from>
    <xdr:to>
      <xdr:col>41</xdr:col>
      <xdr:colOff>50800</xdr:colOff>
      <xdr:row>58</xdr:row>
      <xdr:rowOff>128886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10000203"/>
          <a:ext cx="889000" cy="7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81908</xdr:rowOff>
    </xdr:from>
    <xdr:to>
      <xdr:col>55</xdr:col>
      <xdr:colOff>50800</xdr:colOff>
      <xdr:row>58</xdr:row>
      <xdr:rowOff>12058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8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60335</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83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10375</xdr:rowOff>
    </xdr:from>
    <xdr:to>
      <xdr:col>50</xdr:col>
      <xdr:colOff>165100</xdr:colOff>
      <xdr:row>58</xdr:row>
      <xdr:rowOff>111975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103102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4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70558</xdr:rowOff>
    </xdr:from>
    <xdr:to>
      <xdr:col>46</xdr:col>
      <xdr:colOff>38100</xdr:colOff>
      <xdr:row>58</xdr:row>
      <xdr:rowOff>708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163285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3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78086</xdr:rowOff>
    </xdr:from>
    <xdr:to>
      <xdr:col>41</xdr:col>
      <xdr:colOff>101600</xdr:colOff>
      <xdr:row>59</xdr:row>
      <xdr:rowOff>8236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1002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170813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1011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5303</xdr:rowOff>
    </xdr:from>
    <xdr:to>
      <xdr:col>36</xdr:col>
      <xdr:colOff>165100</xdr:colOff>
      <xdr:row>58</xdr:row>
      <xdr:rowOff>106903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98030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4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148881</xdr:rowOff>
    </xdr:from>
    <xdr:to>
      <xdr:col>55</xdr:col>
      <xdr:colOff>0</xdr:colOff>
      <xdr:row>77</xdr:row>
      <xdr:rowOff>159420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50531"/>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148881</xdr:rowOff>
    </xdr:from>
    <xdr:to>
      <xdr:col>50</xdr:col>
      <xdr:colOff>114300</xdr:colOff>
      <xdr:row>78</xdr:row>
      <xdr:rowOff>56942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50531"/>
          <a:ext cx="889000" cy="7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56942</xdr:rowOff>
    </xdr:from>
    <xdr:to>
      <xdr:col>45</xdr:col>
      <xdr:colOff>177800</xdr:colOff>
      <xdr:row>78</xdr:row>
      <xdr:rowOff>92915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30042"/>
          <a:ext cx="889000" cy="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25743</xdr:rowOff>
    </xdr:from>
    <xdr:to>
      <xdr:col>41</xdr:col>
      <xdr:colOff>50800</xdr:colOff>
      <xdr:row>78</xdr:row>
      <xdr:rowOff>92915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98843"/>
          <a:ext cx="889000" cy="6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108620</xdr:rowOff>
    </xdr:from>
    <xdr:to>
      <xdr:col>55</xdr:col>
      <xdr:colOff>50800</xdr:colOff>
      <xdr:row>78</xdr:row>
      <xdr:rowOff>38770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1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87047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98081</xdr:rowOff>
    </xdr:from>
    <xdr:to>
      <xdr:col>50</xdr:col>
      <xdr:colOff>165100</xdr:colOff>
      <xdr:row>78</xdr:row>
      <xdr:rowOff>28231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19358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6142</xdr:rowOff>
    </xdr:from>
    <xdr:to>
      <xdr:col>46</xdr:col>
      <xdr:colOff>38100</xdr:colOff>
      <xdr:row>78</xdr:row>
      <xdr:rowOff>107742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98869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42115</xdr:rowOff>
    </xdr:from>
    <xdr:to>
      <xdr:col>41</xdr:col>
      <xdr:colOff>101600</xdr:colOff>
      <xdr:row>78</xdr:row>
      <xdr:rowOff>143715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134842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0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146393</xdr:rowOff>
    </xdr:from>
    <xdr:to>
      <xdr:col>36</xdr:col>
      <xdr:colOff>165100</xdr:colOff>
      <xdr:row>78</xdr:row>
      <xdr:rowOff>76543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67670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4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114241</xdr:rowOff>
    </xdr:from>
    <xdr:to>
      <xdr:col>55</xdr:col>
      <xdr:colOff>0</xdr:colOff>
      <xdr:row>98</xdr:row>
      <xdr:rowOff>58246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744891"/>
          <a:ext cx="838200" cy="11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58246</xdr:rowOff>
    </xdr:from>
    <xdr:to>
      <xdr:col>50</xdr:col>
      <xdr:colOff>114300</xdr:colOff>
      <xdr:row>98</xdr:row>
      <xdr:rowOff>76087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60346"/>
          <a:ext cx="8890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76087</xdr:rowOff>
    </xdr:from>
    <xdr:to>
      <xdr:col>45</xdr:col>
      <xdr:colOff>177800</xdr:colOff>
      <xdr:row>98</xdr:row>
      <xdr:rowOff>103429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878187"/>
          <a:ext cx="889000" cy="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48020</xdr:rowOff>
    </xdr:from>
    <xdr:to>
      <xdr:col>41</xdr:col>
      <xdr:colOff>50800</xdr:colOff>
      <xdr:row>98</xdr:row>
      <xdr:rowOff>103429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50120"/>
          <a:ext cx="889000" cy="5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63441</xdr:rowOff>
    </xdr:from>
    <xdr:to>
      <xdr:col>55</xdr:col>
      <xdr:colOff>50800</xdr:colOff>
      <xdr:row>97</xdr:row>
      <xdr:rowOff>165041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6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86318</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4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7446</xdr:rowOff>
    </xdr:from>
    <xdr:to>
      <xdr:col>50</xdr:col>
      <xdr:colOff>165100</xdr:colOff>
      <xdr:row>98</xdr:row>
      <xdr:rowOff>109046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100173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0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25287</xdr:rowOff>
    </xdr:from>
    <xdr:to>
      <xdr:col>46</xdr:col>
      <xdr:colOff>38100</xdr:colOff>
      <xdr:row>98</xdr:row>
      <xdr:rowOff>126887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118014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2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52629</xdr:rowOff>
    </xdr:from>
    <xdr:to>
      <xdr:col>41</xdr:col>
      <xdr:colOff>101600</xdr:colOff>
      <xdr:row>98</xdr:row>
      <xdr:rowOff>154229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145356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168670</xdr:rowOff>
    </xdr:from>
    <xdr:to>
      <xdr:col>36</xdr:col>
      <xdr:colOff>165100</xdr:colOff>
      <xdr:row>98</xdr:row>
      <xdr:rowOff>98820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89947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8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6938</xdr:rowOff>
    </xdr:from>
    <xdr:to>
      <xdr:col>85</xdr:col>
      <xdr:colOff>127000</xdr:colOff>
      <xdr:row>38</xdr:row>
      <xdr:rowOff>94404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179138"/>
          <a:ext cx="838200" cy="4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6938</xdr:rowOff>
    </xdr:from>
    <xdr:to>
      <xdr:col>81</xdr:col>
      <xdr:colOff>50800</xdr:colOff>
      <xdr:row>37</xdr:row>
      <xdr:rowOff>110885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179138"/>
          <a:ext cx="889000" cy="2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142868</xdr:rowOff>
    </xdr:from>
    <xdr:to>
      <xdr:col>76</xdr:col>
      <xdr:colOff>114300</xdr:colOff>
      <xdr:row>37</xdr:row>
      <xdr:rowOff>110885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143618"/>
          <a:ext cx="889000" cy="3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142868</xdr:rowOff>
    </xdr:from>
    <xdr:to>
      <xdr:col>71</xdr:col>
      <xdr:colOff>177800</xdr:colOff>
      <xdr:row>37</xdr:row>
      <xdr:rowOff>163388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143618"/>
          <a:ext cx="889000" cy="36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43604</xdr:rowOff>
    </xdr:from>
    <xdr:to>
      <xdr:col>85</xdr:col>
      <xdr:colOff>177800</xdr:colOff>
      <xdr:row>38</xdr:row>
      <xdr:rowOff>145204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66482</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127588</xdr:rowOff>
    </xdr:from>
    <xdr:to>
      <xdr:col>81</xdr:col>
      <xdr:colOff>101600</xdr:colOff>
      <xdr:row>36</xdr:row>
      <xdr:rowOff>57738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1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74265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590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60085</xdr:rowOff>
    </xdr:from>
    <xdr:to>
      <xdr:col>76</xdr:col>
      <xdr:colOff>165100</xdr:colOff>
      <xdr:row>37</xdr:row>
      <xdr:rowOff>161685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0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6762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1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92068</xdr:rowOff>
    </xdr:from>
    <xdr:to>
      <xdr:col>72</xdr:col>
      <xdr:colOff>38100</xdr:colOff>
      <xdr:row>36</xdr:row>
      <xdr:rowOff>22218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0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38745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58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112587</xdr:rowOff>
    </xdr:from>
    <xdr:to>
      <xdr:col>67</xdr:col>
      <xdr:colOff>101600</xdr:colOff>
      <xdr:row>38</xdr:row>
      <xdr:rowOff>42737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5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59264</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3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67559</xdr:rowOff>
    </xdr:from>
    <xdr:to>
      <xdr:col>85</xdr:col>
      <xdr:colOff>127000</xdr:colOff>
      <xdr:row>75</xdr:row>
      <xdr:rowOff>70215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26309"/>
          <a:ext cx="838200" cy="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19383</xdr:rowOff>
    </xdr:from>
    <xdr:to>
      <xdr:col>81</xdr:col>
      <xdr:colOff>50800</xdr:colOff>
      <xdr:row>75</xdr:row>
      <xdr:rowOff>70215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78133"/>
          <a:ext cx="889000" cy="5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19383</xdr:rowOff>
    </xdr:from>
    <xdr:to>
      <xdr:col>76</xdr:col>
      <xdr:colOff>114300</xdr:colOff>
      <xdr:row>75</xdr:row>
      <xdr:rowOff>76502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878133"/>
          <a:ext cx="889000" cy="5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101316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60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76502</xdr:rowOff>
    </xdr:from>
    <xdr:to>
      <xdr:col>71</xdr:col>
      <xdr:colOff>177800</xdr:colOff>
      <xdr:row>75</xdr:row>
      <xdr:rowOff>116113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35252"/>
          <a:ext cx="889000" cy="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16759</xdr:rowOff>
    </xdr:from>
    <xdr:to>
      <xdr:col>85</xdr:col>
      <xdr:colOff>177800</xdr:colOff>
      <xdr:row>75</xdr:row>
      <xdr:rowOff>118359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7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39636</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2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19415</xdr:rowOff>
    </xdr:from>
    <xdr:to>
      <xdr:col>81</xdr:col>
      <xdr:colOff>101600</xdr:colOff>
      <xdr:row>75</xdr:row>
      <xdr:rowOff>121015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137542</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5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140033</xdr:rowOff>
    </xdr:from>
    <xdr:to>
      <xdr:col>76</xdr:col>
      <xdr:colOff>165100</xdr:colOff>
      <xdr:row>75</xdr:row>
      <xdr:rowOff>70183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2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86710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60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25702</xdr:rowOff>
    </xdr:from>
    <xdr:to>
      <xdr:col>72</xdr:col>
      <xdr:colOff>38100</xdr:colOff>
      <xdr:row>75</xdr:row>
      <xdr:rowOff>127302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8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143829</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5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65313</xdr:rowOff>
    </xdr:from>
    <xdr:to>
      <xdr:col>67</xdr:col>
      <xdr:colOff>101600</xdr:colOff>
      <xdr:row>75</xdr:row>
      <xdr:rowOff>166914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240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11990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88805</xdr:rowOff>
    </xdr:from>
    <xdr:to>
      <xdr:col>85</xdr:col>
      <xdr:colOff>127000</xdr:colOff>
      <xdr:row>98</xdr:row>
      <xdr:rowOff>96022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90905"/>
          <a:ext cx="8382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132541</xdr:rowOff>
    </xdr:from>
    <xdr:to>
      <xdr:col>81</xdr:col>
      <xdr:colOff>50800</xdr:colOff>
      <xdr:row>98</xdr:row>
      <xdr:rowOff>96022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63191"/>
          <a:ext cx="889000" cy="1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117594</xdr:rowOff>
    </xdr:from>
    <xdr:to>
      <xdr:col>76</xdr:col>
      <xdr:colOff>114300</xdr:colOff>
      <xdr:row>97</xdr:row>
      <xdr:rowOff>132541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48244"/>
          <a:ext cx="889000" cy="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117594</xdr:rowOff>
    </xdr:from>
    <xdr:to>
      <xdr:col>71</xdr:col>
      <xdr:colOff>177800</xdr:colOff>
      <xdr:row>98</xdr:row>
      <xdr:rowOff>125143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48244"/>
          <a:ext cx="889000" cy="17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38005</xdr:rowOff>
    </xdr:from>
    <xdr:to>
      <xdr:col>85</xdr:col>
      <xdr:colOff>177800</xdr:colOff>
      <xdr:row>98</xdr:row>
      <xdr:rowOff>139605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124382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45222</xdr:rowOff>
    </xdr:from>
    <xdr:to>
      <xdr:col>81</xdr:col>
      <xdr:colOff>101600</xdr:colOff>
      <xdr:row>98</xdr:row>
      <xdr:rowOff>146822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4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137949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4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81741</xdr:rowOff>
    </xdr:from>
    <xdr:to>
      <xdr:col>76</xdr:col>
      <xdr:colOff>165100</xdr:colOff>
      <xdr:row>98</xdr:row>
      <xdr:rowOff>11891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1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3018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66794</xdr:rowOff>
    </xdr:from>
    <xdr:to>
      <xdr:col>72</xdr:col>
      <xdr:colOff>38100</xdr:colOff>
      <xdr:row>97</xdr:row>
      <xdr:rowOff>168394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9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159521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9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74343</xdr:rowOff>
    </xdr:from>
    <xdr:to>
      <xdr:col>67</xdr:col>
      <xdr:colOff>101600</xdr:colOff>
      <xdr:row>99</xdr:row>
      <xdr:rowOff>4493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167070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6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101219</xdr:rowOff>
    </xdr:from>
    <xdr:to>
      <xdr:col>116</xdr:col>
      <xdr:colOff>63500</xdr:colOff>
      <xdr:row>37</xdr:row>
      <xdr:rowOff>143053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444869"/>
          <a:ext cx="838200" cy="4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143053</xdr:rowOff>
    </xdr:from>
    <xdr:to>
      <xdr:col>111</xdr:col>
      <xdr:colOff>177800</xdr:colOff>
      <xdr:row>37</xdr:row>
      <xdr:rowOff>149568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8670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149568</xdr:rowOff>
    </xdr:from>
    <xdr:to>
      <xdr:col>107</xdr:col>
      <xdr:colOff>50800</xdr:colOff>
      <xdr:row>38</xdr:row>
      <xdr:rowOff>20256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93218"/>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144425</xdr:rowOff>
    </xdr:from>
    <xdr:to>
      <xdr:col>102</xdr:col>
      <xdr:colOff>114300</xdr:colOff>
      <xdr:row>38</xdr:row>
      <xdr:rowOff>20256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488075"/>
          <a:ext cx="889000" cy="4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50419</xdr:rowOff>
    </xdr:from>
    <xdr:to>
      <xdr:col>116</xdr:col>
      <xdr:colOff>114300</xdr:colOff>
      <xdr:row>37</xdr:row>
      <xdr:rowOff>152019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73296</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92253</xdr:rowOff>
    </xdr:from>
    <xdr:to>
      <xdr:col>112</xdr:col>
      <xdr:colOff>38100</xdr:colOff>
      <xdr:row>38</xdr:row>
      <xdr:rowOff>22403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38930</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2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98768</xdr:rowOff>
    </xdr:from>
    <xdr:to>
      <xdr:col>107</xdr:col>
      <xdr:colOff>101600</xdr:colOff>
      <xdr:row>38</xdr:row>
      <xdr:rowOff>28918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45445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1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140907</xdr:rowOff>
    </xdr:from>
    <xdr:to>
      <xdr:col>102</xdr:col>
      <xdr:colOff>165100</xdr:colOff>
      <xdr:row>38</xdr:row>
      <xdr:rowOff>71056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87584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5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93625</xdr:rowOff>
    </xdr:from>
    <xdr:to>
      <xdr:col>98</xdr:col>
      <xdr:colOff>38100</xdr:colOff>
      <xdr:row>38</xdr:row>
      <xdr:rowOff>23775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40302</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51134</xdr:rowOff>
    </xdr:from>
    <xdr:to>
      <xdr:col>116</xdr:col>
      <xdr:colOff>63500</xdr:colOff>
      <xdr:row>59</xdr:row>
      <xdr:rowOff>71675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66684"/>
          <a:ext cx="838200" cy="2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71675</xdr:rowOff>
    </xdr:from>
    <xdr:to>
      <xdr:col>111</xdr:col>
      <xdr:colOff>177800</xdr:colOff>
      <xdr:row>59</xdr:row>
      <xdr:rowOff>72524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87225"/>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72524</xdr:rowOff>
    </xdr:from>
    <xdr:to>
      <xdr:col>107</xdr:col>
      <xdr:colOff>50800</xdr:colOff>
      <xdr:row>59</xdr:row>
      <xdr:rowOff>73210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8807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73210</xdr:rowOff>
    </xdr:from>
    <xdr:to>
      <xdr:col>102</xdr:col>
      <xdr:colOff>114300</xdr:colOff>
      <xdr:row>59</xdr:row>
      <xdr:rowOff>73961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88760"/>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334</xdr:rowOff>
    </xdr:from>
    <xdr:to>
      <xdr:col>116</xdr:col>
      <xdr:colOff>114300</xdr:colOff>
      <xdr:row>59</xdr:row>
      <xdr:rowOff>101934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1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86711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3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20875</xdr:rowOff>
    </xdr:from>
    <xdr:to>
      <xdr:col>112</xdr:col>
      <xdr:colOff>38100</xdr:colOff>
      <xdr:row>59</xdr:row>
      <xdr:rowOff>122475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3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113602</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29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21724</xdr:rowOff>
    </xdr:from>
    <xdr:to>
      <xdr:col>107</xdr:col>
      <xdr:colOff>101600</xdr:colOff>
      <xdr:row>59</xdr:row>
      <xdr:rowOff>123324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114451</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22410</xdr:rowOff>
    </xdr:from>
    <xdr:to>
      <xdr:col>102</xdr:col>
      <xdr:colOff>165100</xdr:colOff>
      <xdr:row>59</xdr:row>
      <xdr:rowOff>124010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115137</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30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23161</xdr:rowOff>
    </xdr:from>
    <xdr:to>
      <xdr:col>98</xdr:col>
      <xdr:colOff>38100</xdr:colOff>
      <xdr:row>59</xdr:row>
      <xdr:rowOff>124761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115888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3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166268</xdr:rowOff>
    </xdr:from>
    <xdr:to>
      <xdr:col>116</xdr:col>
      <xdr:colOff>63500</xdr:colOff>
      <xdr:row>74</xdr:row>
      <xdr:rowOff>44183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82118"/>
          <a:ext cx="838200" cy="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44183</xdr:rowOff>
    </xdr:from>
    <xdr:to>
      <xdr:col>111</xdr:col>
      <xdr:colOff>177800</xdr:colOff>
      <xdr:row>74</xdr:row>
      <xdr:rowOff>84696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31483"/>
          <a:ext cx="889000" cy="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84696</xdr:rowOff>
    </xdr:from>
    <xdr:to>
      <xdr:col>107</xdr:col>
      <xdr:colOff>50800</xdr:colOff>
      <xdr:row>74</xdr:row>
      <xdr:rowOff>91224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71996"/>
          <a:ext cx="889000" cy="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91224</xdr:rowOff>
    </xdr:from>
    <xdr:to>
      <xdr:col>102</xdr:col>
      <xdr:colOff>114300</xdr:colOff>
      <xdr:row>74</xdr:row>
      <xdr:rowOff>145326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78524"/>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115468</xdr:rowOff>
    </xdr:from>
    <xdr:to>
      <xdr:col>116</xdr:col>
      <xdr:colOff>114300</xdr:colOff>
      <xdr:row>74</xdr:row>
      <xdr:rowOff>45618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3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138345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164833</xdr:rowOff>
    </xdr:from>
    <xdr:to>
      <xdr:col>112</xdr:col>
      <xdr:colOff>38100</xdr:colOff>
      <xdr:row>74</xdr:row>
      <xdr:rowOff>94983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86110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7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33896</xdr:rowOff>
    </xdr:from>
    <xdr:to>
      <xdr:col>107</xdr:col>
      <xdr:colOff>101600</xdr:colOff>
      <xdr:row>74</xdr:row>
      <xdr:rowOff>135496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126623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1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40424</xdr:rowOff>
    </xdr:from>
    <xdr:to>
      <xdr:col>102</xdr:col>
      <xdr:colOff>165100</xdr:colOff>
      <xdr:row>74</xdr:row>
      <xdr:rowOff>142024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133151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94526</xdr:rowOff>
    </xdr:from>
    <xdr:to>
      <xdr:col>98</xdr:col>
      <xdr:colOff>38100</xdr:colOff>
      <xdr:row>75</xdr:row>
      <xdr:rowOff>24676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15803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8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1,086,574</a:t>
          </a:r>
          <a:r>
            <a:rPr kumimoji="1" lang="ja-JP" altLang="en-US" sz="1300">
              <a:latin typeface="ＭＳ Ｐゴシック" panose="020B0600070205080204" pitchFamily="50" charset="-128"/>
              <a:ea typeface="ＭＳ Ｐゴシック" panose="020B0600070205080204" pitchFamily="50" charset="-128"/>
            </a:rPr>
            <a:t>円となっており、昨年度比</a:t>
          </a:r>
          <a:r>
            <a:rPr kumimoji="1" lang="en-US" altLang="ja-JP" sz="1300">
              <a:latin typeface="ＭＳ Ｐゴシック" panose="020B0600070205080204" pitchFamily="50" charset="-128"/>
              <a:ea typeface="ＭＳ Ｐゴシック" panose="020B0600070205080204" pitchFamily="50" charset="-128"/>
            </a:rPr>
            <a:t>95,797</a:t>
          </a:r>
          <a:r>
            <a:rPr kumimoji="1" lang="ja-JP" altLang="en-US" sz="1300">
              <a:latin typeface="ＭＳ Ｐゴシック" panose="020B0600070205080204" pitchFamily="50" charset="-128"/>
              <a:ea typeface="ＭＳ Ｐゴシック" panose="020B0600070205080204" pitchFamily="50" charset="-128"/>
            </a:rPr>
            <a:t>円増となっている。主な構成項目である人件費は、住民一人当たり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175,665</a:t>
          </a:r>
          <a:r>
            <a:rPr kumimoji="1" lang="ja-JP" altLang="en-US" sz="1300">
              <a:latin typeface="ＭＳ Ｐゴシック" panose="020B0600070205080204" pitchFamily="50" charset="-128"/>
              <a:ea typeface="ＭＳ Ｐゴシック" panose="020B0600070205080204" pitchFamily="50" charset="-128"/>
            </a:rPr>
            <a:t>円となっており、類似団体並みとなっている。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過去からの新規採用抑制策により類似団体平均を下回っていたが、人事委員会勧告等により人件費が伸びている状況。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・物件費については昨年度まで類似団体より低い水準だったが、光熱水費の増や保育園の指定管理料の増、システム改修などにより類似団体を上回った。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・維持補修費は類似団体より高くなっているが、降雪量によって左右される項目であり降雪量の少なかった令和５年度に比べ令和６年度は平年並みとなったことから増となっている。</a:t>
          </a:r>
        </a:p>
        <a:p>
          <a:r>
            <a:rPr kumimoji="1" lang="ja-JP" altLang="en-US" sz="1300">
              <a:latin typeface="ＭＳ Ｐゴシック" panose="020B0600070205080204" pitchFamily="50" charset="-128"/>
              <a:ea typeface="ＭＳ Ｐゴシック" panose="020B0600070205080204" pitchFamily="50" charset="-128"/>
            </a:rPr>
            <a:t>・災害復旧事業費は令和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月豪雨災害の復旧工事の終了に伴い大幅に減少した。類似団体よりは多いのは地域特性上、融雪災害が例年発生するためと考えられる。</a:t>
          </a:r>
        </a:p>
        <a:p>
          <a:r>
            <a:rPr kumimoji="1" lang="ja-JP" altLang="en-US" sz="1300">
              <a:latin typeface="ＭＳ Ｐゴシック" panose="020B0600070205080204" pitchFamily="50" charset="-128"/>
              <a:ea typeface="ＭＳ Ｐゴシック" panose="020B0600070205080204" pitchFamily="50" charset="-128"/>
            </a:rPr>
            <a:t>・公債費は、近年の大型事業の影響から年々増額しており、令和４年のピーク見込みまでは増加傾向で推移するが、償還完了の事業も多く、令和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年度については減少している。</a:t>
          </a:r>
        </a:p>
        <a:p>
          <a:r>
            <a:rPr kumimoji="1" lang="ja-JP" altLang="en-US" sz="1300">
              <a:latin typeface="ＭＳ Ｐゴシック" panose="020B0600070205080204" pitchFamily="50" charset="-128"/>
              <a:ea typeface="ＭＳ Ｐゴシック" panose="020B0600070205080204" pitchFamily="50" charset="-128"/>
            </a:rPr>
            <a:t>・繰出金は令和６年度から類似団体平均を上回っており、増要因としては国保会計への繰り出し額が年々かさんできていることが挙げられる。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山形県朝日町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5,782
5,716
196.81
6,670,238
6,282,568
317,114
3,526,144
5,398,165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254</xdr:rowOff>
    </xdr:from>
    <xdr:to>
      <xdr:col>24</xdr:col>
      <xdr:colOff>63500</xdr:colOff>
      <xdr:row>34</xdr:row>
      <xdr:rowOff>50655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15204"/>
          <a:ext cx="838200" cy="5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48913</xdr:rowOff>
    </xdr:from>
    <xdr:to>
      <xdr:col>19</xdr:col>
      <xdr:colOff>177800</xdr:colOff>
      <xdr:row>34</xdr:row>
      <xdr:rowOff>50655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78213"/>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48913</xdr:rowOff>
    </xdr:from>
    <xdr:to>
      <xdr:col>15</xdr:col>
      <xdr:colOff>50800</xdr:colOff>
      <xdr:row>34</xdr:row>
      <xdr:rowOff>120215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78213"/>
          <a:ext cx="8890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120215</xdr:rowOff>
    </xdr:from>
    <xdr:to>
      <xdr:col>10</xdr:col>
      <xdr:colOff>114300</xdr:colOff>
      <xdr:row>34</xdr:row>
      <xdr:rowOff>162342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49515"/>
          <a:ext cx="889000" cy="4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120904</xdr:rowOff>
    </xdr:from>
    <xdr:to>
      <xdr:col>24</xdr:col>
      <xdr:colOff>114300</xdr:colOff>
      <xdr:row>31</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2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73931</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171305</xdr:rowOff>
    </xdr:from>
    <xdr:to>
      <xdr:col>20</xdr:col>
      <xdr:colOff>38100</xdr:colOff>
      <xdr:row>34</xdr:row>
      <xdr:rowOff>101455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2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117982</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0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169563</xdr:rowOff>
    </xdr:from>
    <xdr:to>
      <xdr:col>15</xdr:col>
      <xdr:colOff>101600</xdr:colOff>
      <xdr:row>34</xdr:row>
      <xdr:rowOff>99713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116240</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0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69415</xdr:rowOff>
    </xdr:from>
    <xdr:to>
      <xdr:col>10</xdr:col>
      <xdr:colOff>165100</xdr:colOff>
      <xdr:row>34</xdr:row>
      <xdr:rowOff>171015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16092</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6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111542</xdr:rowOff>
    </xdr:from>
    <xdr:to>
      <xdr:col>6</xdr:col>
      <xdr:colOff>38100</xdr:colOff>
      <xdr:row>35</xdr:row>
      <xdr:rowOff>41692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58219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1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90598</xdr:rowOff>
    </xdr:from>
    <xdr:to>
      <xdr:col>24</xdr:col>
      <xdr:colOff>63500</xdr:colOff>
      <xdr:row>57</xdr:row>
      <xdr:rowOff>5969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91798"/>
          <a:ext cx="838200" cy="8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5969</xdr:rowOff>
    </xdr:from>
    <xdr:to>
      <xdr:col>19</xdr:col>
      <xdr:colOff>177800</xdr:colOff>
      <xdr:row>57</xdr:row>
      <xdr:rowOff>7365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78619"/>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7365</xdr:rowOff>
    </xdr:from>
    <xdr:to>
      <xdr:col>15</xdr:col>
      <xdr:colOff>50800</xdr:colOff>
      <xdr:row>57</xdr:row>
      <xdr:rowOff>28896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80015"/>
          <a:ext cx="889000" cy="2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71621</xdr:rowOff>
    </xdr:from>
    <xdr:to>
      <xdr:col>10</xdr:col>
      <xdr:colOff>114300</xdr:colOff>
      <xdr:row>57</xdr:row>
      <xdr:rowOff>28896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2821"/>
          <a:ext cx="889000" cy="1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39798</xdr:rowOff>
    </xdr:from>
    <xdr:to>
      <xdr:col>24</xdr:col>
      <xdr:colOff>114300</xdr:colOff>
      <xdr:row>56</xdr:row>
      <xdr:rowOff>141398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18225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126619</xdr:rowOff>
    </xdr:from>
    <xdr:to>
      <xdr:col>20</xdr:col>
      <xdr:colOff>38100</xdr:colOff>
      <xdr:row>57</xdr:row>
      <xdr:rowOff>56769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2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47896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2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128015</xdr:rowOff>
    </xdr:from>
    <xdr:to>
      <xdr:col>15</xdr:col>
      <xdr:colOff>101600</xdr:colOff>
      <xdr:row>57</xdr:row>
      <xdr:rowOff>58165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49292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2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149546</xdr:rowOff>
    </xdr:from>
    <xdr:to>
      <xdr:col>10</xdr:col>
      <xdr:colOff>165100</xdr:colOff>
      <xdr:row>57</xdr:row>
      <xdr:rowOff>79696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70823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4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20821</xdr:rowOff>
    </xdr:from>
    <xdr:to>
      <xdr:col>6</xdr:col>
      <xdr:colOff>38100</xdr:colOff>
      <xdr:row>56</xdr:row>
      <xdr:rowOff>122421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113548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90253</xdr:rowOff>
    </xdr:from>
    <xdr:to>
      <xdr:col>24</xdr:col>
      <xdr:colOff>63500</xdr:colOff>
      <xdr:row>76</xdr:row>
      <xdr:rowOff>93180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0453"/>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93180</xdr:rowOff>
    </xdr:from>
    <xdr:to>
      <xdr:col>19</xdr:col>
      <xdr:colOff>177800</xdr:colOff>
      <xdr:row>77</xdr:row>
      <xdr:rowOff>149949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23380"/>
          <a:ext cx="889000" cy="2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141543</xdr:rowOff>
    </xdr:from>
    <xdr:to>
      <xdr:col>15</xdr:col>
      <xdr:colOff>50800</xdr:colOff>
      <xdr:row>77</xdr:row>
      <xdr:rowOff>149949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3193"/>
          <a:ext cx="8890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141543</xdr:rowOff>
    </xdr:from>
    <xdr:to>
      <xdr:col>10</xdr:col>
      <xdr:colOff>114300</xdr:colOff>
      <xdr:row>78</xdr:row>
      <xdr:rowOff>157707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3193"/>
          <a:ext cx="889000" cy="18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39453</xdr:rowOff>
    </xdr:from>
    <xdr:to>
      <xdr:col>24</xdr:col>
      <xdr:colOff>114300</xdr:colOff>
      <xdr:row>76</xdr:row>
      <xdr:rowOff>141053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17880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42380</xdr:rowOff>
    </xdr:from>
    <xdr:to>
      <xdr:col>20</xdr:col>
      <xdr:colOff>38100</xdr:colOff>
      <xdr:row>76</xdr:row>
      <xdr:rowOff>143980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135107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16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99149</xdr:rowOff>
    </xdr:from>
    <xdr:to>
      <xdr:col>15</xdr:col>
      <xdr:colOff>101600</xdr:colOff>
      <xdr:row>78</xdr:row>
      <xdr:rowOff>29299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20426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9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90743</xdr:rowOff>
    </xdr:from>
    <xdr:to>
      <xdr:col>10</xdr:col>
      <xdr:colOff>165100</xdr:colOff>
      <xdr:row>78</xdr:row>
      <xdr:rowOff>20893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106907</xdr:rowOff>
    </xdr:from>
    <xdr:to>
      <xdr:col>6</xdr:col>
      <xdr:colOff>38100</xdr:colOff>
      <xdr:row>79</xdr:row>
      <xdr:rowOff>37057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28184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7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167287</xdr:rowOff>
    </xdr:from>
    <xdr:to>
      <xdr:col>24</xdr:col>
      <xdr:colOff>63500</xdr:colOff>
      <xdr:row>97</xdr:row>
      <xdr:rowOff>9508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26487"/>
          <a:ext cx="838200" cy="1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165246</xdr:rowOff>
    </xdr:from>
    <xdr:to>
      <xdr:col>19</xdr:col>
      <xdr:colOff>177800</xdr:colOff>
      <xdr:row>97</xdr:row>
      <xdr:rowOff>9508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24446"/>
          <a:ext cx="8890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165246</xdr:rowOff>
    </xdr:from>
    <xdr:to>
      <xdr:col>15</xdr:col>
      <xdr:colOff>50800</xdr:colOff>
      <xdr:row>97</xdr:row>
      <xdr:rowOff>9306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24446"/>
          <a:ext cx="889000" cy="1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9306</xdr:rowOff>
    </xdr:from>
    <xdr:to>
      <xdr:col>10</xdr:col>
      <xdr:colOff>114300</xdr:colOff>
      <xdr:row>97</xdr:row>
      <xdr:rowOff>54749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39956"/>
          <a:ext cx="889000" cy="4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116487</xdr:rowOff>
    </xdr:from>
    <xdr:to>
      <xdr:col>24</xdr:col>
      <xdr:colOff>114300</xdr:colOff>
      <xdr:row>97</xdr:row>
      <xdr:rowOff>46637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7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94914</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130158</xdr:rowOff>
    </xdr:from>
    <xdr:to>
      <xdr:col>20</xdr:col>
      <xdr:colOff>38100</xdr:colOff>
      <xdr:row>97</xdr:row>
      <xdr:rowOff>60308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51435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8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114446</xdr:rowOff>
    </xdr:from>
    <xdr:to>
      <xdr:col>15</xdr:col>
      <xdr:colOff>101600</xdr:colOff>
      <xdr:row>97</xdr:row>
      <xdr:rowOff>44596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35723</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66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129956</xdr:rowOff>
    </xdr:from>
    <xdr:to>
      <xdr:col>10</xdr:col>
      <xdr:colOff>165100</xdr:colOff>
      <xdr:row>97</xdr:row>
      <xdr:rowOff>60106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51233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3949</xdr:rowOff>
    </xdr:from>
    <xdr:to>
      <xdr:col>6</xdr:col>
      <xdr:colOff>38100</xdr:colOff>
      <xdr:row>97</xdr:row>
      <xdr:rowOff>105549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3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96676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2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104038</xdr:rowOff>
    </xdr:from>
    <xdr:to>
      <xdr:col>55</xdr:col>
      <xdr:colOff>0</xdr:colOff>
      <xdr:row>37</xdr:row>
      <xdr:rowOff>116154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47688"/>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116154</xdr:rowOff>
    </xdr:from>
    <xdr:to>
      <xdr:col>50</xdr:col>
      <xdr:colOff>114300</xdr:colOff>
      <xdr:row>37</xdr:row>
      <xdr:rowOff>125069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59804"/>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103810</xdr:rowOff>
    </xdr:from>
    <xdr:to>
      <xdr:col>45</xdr:col>
      <xdr:colOff>177800</xdr:colOff>
      <xdr:row>37</xdr:row>
      <xdr:rowOff>125069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47460"/>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78206</xdr:rowOff>
    </xdr:from>
    <xdr:to>
      <xdr:col>41</xdr:col>
      <xdr:colOff>50800</xdr:colOff>
      <xdr:row>37</xdr:row>
      <xdr:rowOff>103810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21856"/>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53238</xdr:rowOff>
    </xdr:from>
    <xdr:to>
      <xdr:col>55</xdr:col>
      <xdr:colOff>50800</xdr:colOff>
      <xdr:row>37</xdr:row>
      <xdr:rowOff>154838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9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76115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48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65354</xdr:rowOff>
    </xdr:from>
    <xdr:to>
      <xdr:col>50</xdr:col>
      <xdr:colOff>165100</xdr:colOff>
      <xdr:row>37</xdr:row>
      <xdr:rowOff>166954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12031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74269</xdr:rowOff>
    </xdr:from>
    <xdr:to>
      <xdr:col>46</xdr:col>
      <xdr:colOff>38100</xdr:colOff>
      <xdr:row>38</xdr:row>
      <xdr:rowOff>4420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17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20946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53010</xdr:rowOff>
    </xdr:from>
    <xdr:to>
      <xdr:col>41</xdr:col>
      <xdr:colOff>101600</xdr:colOff>
      <xdr:row>37</xdr:row>
      <xdr:rowOff>154610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171137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71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27406</xdr:rowOff>
    </xdr:from>
    <xdr:to>
      <xdr:col>36</xdr:col>
      <xdr:colOff>165100</xdr:colOff>
      <xdr:row>37</xdr:row>
      <xdr:rowOff>129006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145533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4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71764</xdr:rowOff>
    </xdr:from>
    <xdr:to>
      <xdr:col>55</xdr:col>
      <xdr:colOff>0</xdr:colOff>
      <xdr:row>58</xdr:row>
      <xdr:rowOff>72655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15864"/>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55244</xdr:rowOff>
    </xdr:from>
    <xdr:to>
      <xdr:col>50</xdr:col>
      <xdr:colOff>114300</xdr:colOff>
      <xdr:row>58</xdr:row>
      <xdr:rowOff>71764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656444"/>
          <a:ext cx="889000" cy="3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55244</xdr:rowOff>
    </xdr:from>
    <xdr:to>
      <xdr:col>45</xdr:col>
      <xdr:colOff>177800</xdr:colOff>
      <xdr:row>58</xdr:row>
      <xdr:rowOff>84462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656444"/>
          <a:ext cx="889000" cy="37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84462</xdr:rowOff>
    </xdr:from>
    <xdr:to>
      <xdr:col>41</xdr:col>
      <xdr:colOff>50800</xdr:colOff>
      <xdr:row>58</xdr:row>
      <xdr:rowOff>88219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8562"/>
          <a:ext cx="889000" cy="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21855</xdr:rowOff>
    </xdr:from>
    <xdr:to>
      <xdr:col>55</xdr:col>
      <xdr:colOff>50800</xdr:colOff>
      <xdr:row>58</xdr:row>
      <xdr:rowOff>123455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108232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8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20964</xdr:rowOff>
    </xdr:from>
    <xdr:to>
      <xdr:col>50</xdr:col>
      <xdr:colOff>165100</xdr:colOff>
      <xdr:row>58</xdr:row>
      <xdr:rowOff>122564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113691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4444</xdr:rowOff>
    </xdr:from>
    <xdr:to>
      <xdr:col>46</xdr:col>
      <xdr:colOff>38100</xdr:colOff>
      <xdr:row>56</xdr:row>
      <xdr:rowOff>106044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0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122571</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8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33662</xdr:rowOff>
    </xdr:from>
    <xdr:to>
      <xdr:col>41</xdr:col>
      <xdr:colOff>101600</xdr:colOff>
      <xdr:row>58</xdr:row>
      <xdr:rowOff>135262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126389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37419</xdr:rowOff>
    </xdr:from>
    <xdr:to>
      <xdr:col>36</xdr:col>
      <xdr:colOff>165100</xdr:colOff>
      <xdr:row>58</xdr:row>
      <xdr:rowOff>139019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8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130146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7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22268</xdr:rowOff>
    </xdr:from>
    <xdr:to>
      <xdr:col>55</xdr:col>
      <xdr:colOff>0</xdr:colOff>
      <xdr:row>77</xdr:row>
      <xdr:rowOff>77603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23918"/>
          <a:ext cx="838200" cy="5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77603</xdr:rowOff>
    </xdr:from>
    <xdr:to>
      <xdr:col>50</xdr:col>
      <xdr:colOff>114300</xdr:colOff>
      <xdr:row>77</xdr:row>
      <xdr:rowOff>107262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79253"/>
          <a:ext cx="889000" cy="2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107262</xdr:rowOff>
    </xdr:from>
    <xdr:to>
      <xdr:col>45</xdr:col>
      <xdr:colOff>177800</xdr:colOff>
      <xdr:row>77</xdr:row>
      <xdr:rowOff>128727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08912"/>
          <a:ext cx="8890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86646</xdr:rowOff>
    </xdr:from>
    <xdr:to>
      <xdr:col>41</xdr:col>
      <xdr:colOff>50800</xdr:colOff>
      <xdr:row>77</xdr:row>
      <xdr:rowOff>128727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88296"/>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138628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142918</xdr:rowOff>
    </xdr:from>
    <xdr:to>
      <xdr:col>55</xdr:col>
      <xdr:colOff>50800</xdr:colOff>
      <xdr:row>77</xdr:row>
      <xdr:rowOff>73068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165795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2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26803</xdr:rowOff>
    </xdr:from>
    <xdr:to>
      <xdr:col>50</xdr:col>
      <xdr:colOff>165100</xdr:colOff>
      <xdr:row>77</xdr:row>
      <xdr:rowOff>128403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2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144930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56462</xdr:rowOff>
    </xdr:from>
    <xdr:to>
      <xdr:col>46</xdr:col>
      <xdr:colOff>38100</xdr:colOff>
      <xdr:row>77</xdr:row>
      <xdr:rowOff>158062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5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149189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5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77927</xdr:rowOff>
    </xdr:from>
    <xdr:to>
      <xdr:col>41</xdr:col>
      <xdr:colOff>101600</xdr:colOff>
      <xdr:row>78</xdr:row>
      <xdr:rowOff>8077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170654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35846</xdr:rowOff>
    </xdr:from>
    <xdr:to>
      <xdr:col>36</xdr:col>
      <xdr:colOff>165100</xdr:colOff>
      <xdr:row>77</xdr:row>
      <xdr:rowOff>137446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153973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1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81128</xdr:rowOff>
    </xdr:from>
    <xdr:to>
      <xdr:col>55</xdr:col>
      <xdr:colOff>0</xdr:colOff>
      <xdr:row>96</xdr:row>
      <xdr:rowOff>142987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68878"/>
          <a:ext cx="838200" cy="23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136906</xdr:rowOff>
    </xdr:from>
    <xdr:to>
      <xdr:col>50</xdr:col>
      <xdr:colOff>114300</xdr:colOff>
      <xdr:row>96</xdr:row>
      <xdr:rowOff>142987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96106"/>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120031</xdr:rowOff>
    </xdr:from>
    <xdr:to>
      <xdr:col>45</xdr:col>
      <xdr:colOff>177800</xdr:colOff>
      <xdr:row>96</xdr:row>
      <xdr:rowOff>136906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79231"/>
          <a:ext cx="889000" cy="1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47222</xdr:rowOff>
    </xdr:from>
    <xdr:to>
      <xdr:col>41</xdr:col>
      <xdr:colOff>50800</xdr:colOff>
      <xdr:row>96</xdr:row>
      <xdr:rowOff>120031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06422"/>
          <a:ext cx="8890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30328</xdr:rowOff>
    </xdr:from>
    <xdr:to>
      <xdr:col>55</xdr:col>
      <xdr:colOff>50800</xdr:colOff>
      <xdr:row>95</xdr:row>
      <xdr:rowOff>131928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1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8755</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96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92187</xdr:rowOff>
    </xdr:from>
    <xdr:to>
      <xdr:col>50</xdr:col>
      <xdr:colOff>165100</xdr:colOff>
      <xdr:row>97</xdr:row>
      <xdr:rowOff>22337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5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86106</xdr:rowOff>
    </xdr:from>
    <xdr:to>
      <xdr:col>46</xdr:col>
      <xdr:colOff>38100</xdr:colOff>
      <xdr:row>97</xdr:row>
      <xdr:rowOff>16256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3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69231</xdr:rowOff>
    </xdr:from>
    <xdr:to>
      <xdr:col>41</xdr:col>
      <xdr:colOff>101600</xdr:colOff>
      <xdr:row>96</xdr:row>
      <xdr:rowOff>170831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161958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167872</xdr:rowOff>
    </xdr:from>
    <xdr:to>
      <xdr:col>36</xdr:col>
      <xdr:colOff>165100</xdr:colOff>
      <xdr:row>96</xdr:row>
      <xdr:rowOff>98022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89149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93569</xdr:rowOff>
    </xdr:from>
    <xdr:to>
      <xdr:col>85</xdr:col>
      <xdr:colOff>127000</xdr:colOff>
      <xdr:row>37</xdr:row>
      <xdr:rowOff>111254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37219"/>
          <a:ext cx="838200" cy="1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74008</xdr:rowOff>
    </xdr:from>
    <xdr:to>
      <xdr:col>81</xdr:col>
      <xdr:colOff>50800</xdr:colOff>
      <xdr:row>37</xdr:row>
      <xdr:rowOff>93569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17658"/>
          <a:ext cx="889000" cy="1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74008</xdr:rowOff>
    </xdr:from>
    <xdr:to>
      <xdr:col>76</xdr:col>
      <xdr:colOff>114300</xdr:colOff>
      <xdr:row>37</xdr:row>
      <xdr:rowOff>121313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17658"/>
          <a:ext cx="889000" cy="4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110302</xdr:rowOff>
    </xdr:from>
    <xdr:to>
      <xdr:col>71</xdr:col>
      <xdr:colOff>177800</xdr:colOff>
      <xdr:row>37</xdr:row>
      <xdr:rowOff>121313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53952"/>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60454</xdr:rowOff>
    </xdr:from>
    <xdr:to>
      <xdr:col>85</xdr:col>
      <xdr:colOff>177800</xdr:colOff>
      <xdr:row>37</xdr:row>
      <xdr:rowOff>162054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146831</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42769</xdr:rowOff>
    </xdr:from>
    <xdr:to>
      <xdr:col>81</xdr:col>
      <xdr:colOff>101600</xdr:colOff>
      <xdr:row>37</xdr:row>
      <xdr:rowOff>144369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8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135496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7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23208</xdr:rowOff>
    </xdr:from>
    <xdr:to>
      <xdr:col>76</xdr:col>
      <xdr:colOff>165100</xdr:colOff>
      <xdr:row>37</xdr:row>
      <xdr:rowOff>124808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115935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5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70513</xdr:rowOff>
    </xdr:from>
    <xdr:to>
      <xdr:col>72</xdr:col>
      <xdr:colOff>38100</xdr:colOff>
      <xdr:row>38</xdr:row>
      <xdr:rowOff>663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1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163240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0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59502</xdr:rowOff>
    </xdr:from>
    <xdr:to>
      <xdr:col>67</xdr:col>
      <xdr:colOff>101600</xdr:colOff>
      <xdr:row>37</xdr:row>
      <xdr:rowOff>161102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0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152229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4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28262</xdr:rowOff>
    </xdr:from>
    <xdr:to>
      <xdr:col>85</xdr:col>
      <xdr:colOff>127000</xdr:colOff>
      <xdr:row>56</xdr:row>
      <xdr:rowOff>116895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629462"/>
          <a:ext cx="838200" cy="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2837</xdr:rowOff>
    </xdr:from>
    <xdr:to>
      <xdr:col>81</xdr:col>
      <xdr:colOff>50800</xdr:colOff>
      <xdr:row>56</xdr:row>
      <xdr:rowOff>116895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604037"/>
          <a:ext cx="889000" cy="11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2837</xdr:rowOff>
    </xdr:from>
    <xdr:to>
      <xdr:col>76</xdr:col>
      <xdr:colOff>114300</xdr:colOff>
      <xdr:row>56</xdr:row>
      <xdr:rowOff>103504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604037"/>
          <a:ext cx="889000" cy="10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59320</xdr:rowOff>
    </xdr:from>
    <xdr:to>
      <xdr:col>71</xdr:col>
      <xdr:colOff>177800</xdr:colOff>
      <xdr:row>56</xdr:row>
      <xdr:rowOff>103504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660520"/>
          <a:ext cx="889000" cy="4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148912</xdr:rowOff>
    </xdr:from>
    <xdr:to>
      <xdr:col>85</xdr:col>
      <xdr:colOff>177800</xdr:colOff>
      <xdr:row>56</xdr:row>
      <xdr:rowOff>79062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5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127339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5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66095</xdr:rowOff>
    </xdr:from>
    <xdr:to>
      <xdr:col>81</xdr:col>
      <xdr:colOff>101600</xdr:colOff>
      <xdr:row>56</xdr:row>
      <xdr:rowOff>167695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6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158822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6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123487</xdr:rowOff>
    </xdr:from>
    <xdr:to>
      <xdr:col>76</xdr:col>
      <xdr:colOff>165100</xdr:colOff>
      <xdr:row>56</xdr:row>
      <xdr:rowOff>53637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5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44764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64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52704</xdr:rowOff>
    </xdr:from>
    <xdr:to>
      <xdr:col>72</xdr:col>
      <xdr:colOff>38100</xdr:colOff>
      <xdr:row>56</xdr:row>
      <xdr:rowOff>154304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145431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4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8520</xdr:rowOff>
    </xdr:from>
    <xdr:to>
      <xdr:col>67</xdr:col>
      <xdr:colOff>101600</xdr:colOff>
      <xdr:row>56</xdr:row>
      <xdr:rowOff>110120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101247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6938</xdr:rowOff>
    </xdr:from>
    <xdr:to>
      <xdr:col>85</xdr:col>
      <xdr:colOff>127000</xdr:colOff>
      <xdr:row>78</xdr:row>
      <xdr:rowOff>94405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037138"/>
          <a:ext cx="838200" cy="43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6938</xdr:rowOff>
    </xdr:from>
    <xdr:to>
      <xdr:col>81</xdr:col>
      <xdr:colOff>50800</xdr:colOff>
      <xdr:row>77</xdr:row>
      <xdr:rowOff>110886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037138"/>
          <a:ext cx="889000" cy="27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142868</xdr:rowOff>
    </xdr:from>
    <xdr:to>
      <xdr:col>76</xdr:col>
      <xdr:colOff>114300</xdr:colOff>
      <xdr:row>77</xdr:row>
      <xdr:rowOff>110886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001618"/>
          <a:ext cx="889000" cy="3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142868</xdr:rowOff>
    </xdr:from>
    <xdr:to>
      <xdr:col>71</xdr:col>
      <xdr:colOff>177800</xdr:colOff>
      <xdr:row>77</xdr:row>
      <xdr:rowOff>163387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001618"/>
          <a:ext cx="889000" cy="36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43605</xdr:rowOff>
    </xdr:from>
    <xdr:to>
      <xdr:col>85</xdr:col>
      <xdr:colOff>177800</xdr:colOff>
      <xdr:row>78</xdr:row>
      <xdr:rowOff>145205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66482</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127588</xdr:rowOff>
    </xdr:from>
    <xdr:to>
      <xdr:col>81</xdr:col>
      <xdr:colOff>101600</xdr:colOff>
      <xdr:row>76</xdr:row>
      <xdr:rowOff>57738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9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74265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76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60086</xdr:rowOff>
    </xdr:from>
    <xdr:to>
      <xdr:col>76</xdr:col>
      <xdr:colOff>165100</xdr:colOff>
      <xdr:row>77</xdr:row>
      <xdr:rowOff>161686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6763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3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92068</xdr:rowOff>
    </xdr:from>
    <xdr:to>
      <xdr:col>72</xdr:col>
      <xdr:colOff>38100</xdr:colOff>
      <xdr:row>76</xdr:row>
      <xdr:rowOff>22219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29508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38745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7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112587</xdr:rowOff>
    </xdr:from>
    <xdr:to>
      <xdr:col>67</xdr:col>
      <xdr:colOff>101600</xdr:colOff>
      <xdr:row>78</xdr:row>
      <xdr:rowOff>42737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1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59264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0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67559</xdr:rowOff>
    </xdr:from>
    <xdr:to>
      <xdr:col>85</xdr:col>
      <xdr:colOff>127000</xdr:colOff>
      <xdr:row>95</xdr:row>
      <xdr:rowOff>70214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55309"/>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19383</xdr:rowOff>
    </xdr:from>
    <xdr:to>
      <xdr:col>81</xdr:col>
      <xdr:colOff>50800</xdr:colOff>
      <xdr:row>95</xdr:row>
      <xdr:rowOff>70214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307133"/>
          <a:ext cx="889000" cy="5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19383</xdr:rowOff>
    </xdr:from>
    <xdr:to>
      <xdr:col>76</xdr:col>
      <xdr:colOff>114300</xdr:colOff>
      <xdr:row>95</xdr:row>
      <xdr:rowOff>76501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07133"/>
          <a:ext cx="889000" cy="5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101302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3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76501</xdr:rowOff>
    </xdr:from>
    <xdr:to>
      <xdr:col>71</xdr:col>
      <xdr:colOff>177800</xdr:colOff>
      <xdr:row>95</xdr:row>
      <xdr:rowOff>116112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364251"/>
          <a:ext cx="889000" cy="3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16759</xdr:rowOff>
    </xdr:from>
    <xdr:to>
      <xdr:col>85</xdr:col>
      <xdr:colOff>177800</xdr:colOff>
      <xdr:row>95</xdr:row>
      <xdr:rowOff>118359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39636</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55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19414</xdr:rowOff>
    </xdr:from>
    <xdr:to>
      <xdr:col>81</xdr:col>
      <xdr:colOff>101600</xdr:colOff>
      <xdr:row>95</xdr:row>
      <xdr:rowOff>121014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0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137541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8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140033</xdr:rowOff>
    </xdr:from>
    <xdr:to>
      <xdr:col>76</xdr:col>
      <xdr:colOff>165100</xdr:colOff>
      <xdr:row>95</xdr:row>
      <xdr:rowOff>70183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86710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03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25701</xdr:rowOff>
    </xdr:from>
    <xdr:to>
      <xdr:col>72</xdr:col>
      <xdr:colOff>38100</xdr:colOff>
      <xdr:row>95</xdr:row>
      <xdr:rowOff>127301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143828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08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65312</xdr:rowOff>
    </xdr:from>
    <xdr:to>
      <xdr:col>67</xdr:col>
      <xdr:colOff>101600</xdr:colOff>
      <xdr:row>95</xdr:row>
      <xdr:rowOff>166912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11989</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2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・議会費は本会議場映像音響設備更新工事を行ったため急増となっている。来年度以降は例年ベースに戻る見込み。</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・総務費について庁舎改修やシステム改修等が増加し類似団体並みまでに上昇している。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・土木費は道路改良事業費が上昇したことと、定期的に行う橋梁点検の実施により類似団体並みまでに上昇している。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・商工費についてコテージ村再整備事業のため上昇しており、令和５年度より類似団体を上回っている。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山形県朝日町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・実質収支額について、令和６年度は令和５年度より</a:t>
          </a:r>
          <a:r>
            <a:rPr kumimoji="1" lang="en-US" altLang="ja-JP" sz="1400">
              <a:latin typeface="ＭＳ ゴシック" pitchFamily="49" charset="-128"/>
              <a:ea typeface="ＭＳ ゴシック" pitchFamily="49" charset="-128"/>
            </a:rPr>
            <a:t>3.82</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8.99</a:t>
          </a:r>
          <a:r>
            <a:rPr kumimoji="1" lang="ja-JP" altLang="en-US" sz="1400">
              <a:latin typeface="ＭＳ ゴシック" pitchFamily="49" charset="-128"/>
              <a:ea typeface="ＭＳ ゴシック" pitchFamily="49" charset="-128"/>
            </a:rPr>
            <a:t>％になった。少子高齢化・定住・経済対策等に要する経費の増加、更には、景気低迷による町税等の伸び悩みにより、今後とも厳しい財政運営となる見込であるが、持続可能な財政運営を行うため、引き続き、財政の健全性を保つよう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山形県朝日町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決算における連結実質赤字比率は、各会計とも黒字となっているため生じていない。これまで、財政の健全運営のため人件費・公債費等の経常経費の削減に努めてきた結果が反映されたものとなっている。ただ物価高騰、人件費の増等により黒字額は減少している。今後も少子高齢化・定住・経済対策等に要する経費の増加、更には、景気低迷による町税等の伸び悩みにより、厳しい財政運営となる見込であるが、持続可能な財政運営を行うため、引き続き、財政の健全性を保つよう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・集落排水事業会計については令和６年度より法適化したため新たに計上した。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6670238</v>
      </c>
      <c r="BO4" s="436"/>
      <c r="BP4" s="436"/>
      <c r="BQ4" s="436"/>
      <c r="BR4" s="436"/>
      <c r="BS4" s="436"/>
      <c r="BT4" s="436"/>
      <c r="BU4" s="437"/>
      <c r="BV4" s="435">
        <v>6432082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v>
      </c>
      <c r="CU4" s="576"/>
      <c r="CV4" s="576"/>
      <c r="CW4" s="576"/>
      <c r="CX4" s="576"/>
      <c r="CY4" s="576"/>
      <c r="CZ4" s="576"/>
      <c r="DA4" s="577"/>
      <c r="DB4" s="575">
        <v>12.8</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6282568</v>
      </c>
      <c r="BO5" s="407"/>
      <c r="BP5" s="407"/>
      <c r="BQ5" s="407"/>
      <c r="BR5" s="407"/>
      <c r="BS5" s="407"/>
      <c r="BT5" s="407"/>
      <c r="BU5" s="408"/>
      <c r="BV5" s="406">
        <v>5943674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98.8</v>
      </c>
      <c r="CU5" s="404"/>
      <c r="CV5" s="404"/>
      <c r="CW5" s="404"/>
      <c r="CX5" s="404"/>
      <c r="CY5" s="404"/>
      <c r="CZ5" s="404"/>
      <c r="DA5" s="405"/>
      <c r="DB5" s="403">
        <v>96.3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387670</v>
      </c>
      <c r="BO6" s="407"/>
      <c r="BP6" s="407"/>
      <c r="BQ6" s="407"/>
      <c r="BR6" s="407"/>
      <c r="BS6" s="407"/>
      <c r="BT6" s="407"/>
      <c r="BU6" s="408"/>
      <c r="BV6" s="406">
        <v>488408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99</v>
      </c>
      <c r="CU6" s="550"/>
      <c r="CV6" s="550"/>
      <c r="CW6" s="550"/>
      <c r="CX6" s="550"/>
      <c r="CY6" s="550"/>
      <c r="CZ6" s="550"/>
      <c r="DA6" s="551"/>
      <c r="DB6" s="549">
        <v>96.7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70556</v>
      </c>
      <c r="BO7" s="407"/>
      <c r="BP7" s="407"/>
      <c r="BQ7" s="407"/>
      <c r="BR7" s="407"/>
      <c r="BS7" s="407"/>
      <c r="BT7" s="407"/>
      <c r="BU7" s="408"/>
      <c r="BV7" s="406">
        <v>43734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3526144</v>
      </c>
      <c r="CU7" s="407"/>
      <c r="CV7" s="407"/>
      <c r="CW7" s="407"/>
      <c r="CX7" s="407"/>
      <c r="CY7" s="407"/>
      <c r="CZ7" s="407"/>
      <c r="DA7" s="408"/>
      <c r="DB7" s="406">
        <v>3472079</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317114</v>
      </c>
      <c r="BO8" s="407"/>
      <c r="BP8" s="407"/>
      <c r="BQ8" s="407"/>
      <c r="BR8" s="407"/>
      <c r="BS8" s="407"/>
      <c r="BT8" s="407"/>
      <c r="BU8" s="408"/>
      <c r="BV8" s="406">
        <v>444674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0.19</v>
      </c>
      <c r="CU8" s="510"/>
      <c r="CV8" s="510"/>
      <c r="CW8" s="510"/>
      <c r="CX8" s="510"/>
      <c r="CY8" s="510"/>
      <c r="CZ8" s="510"/>
      <c r="DA8" s="511"/>
      <c r="DB8" s="509">
        <v>0.19</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6366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-127560</v>
      </c>
      <c r="BO9" s="407"/>
      <c r="BP9" s="407"/>
      <c r="BQ9" s="407"/>
      <c r="BR9" s="407"/>
      <c r="BS9" s="407"/>
      <c r="BT9" s="407"/>
      <c r="BU9" s="408"/>
      <c r="BV9" s="406">
        <v>53151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15.6</v>
      </c>
      <c r="CU9" s="404"/>
      <c r="CV9" s="404"/>
      <c r="CW9" s="404"/>
      <c r="CX9" s="404"/>
      <c r="CY9" s="404"/>
      <c r="CZ9" s="404"/>
      <c r="DA9" s="405"/>
      <c r="DB9" s="403">
        <v>16.100000000000001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7119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812</v>
      </c>
      <c r="BO10" s="407"/>
      <c r="BP10" s="407"/>
      <c r="BQ10" s="407"/>
      <c r="BR10" s="407"/>
      <c r="BS10" s="407"/>
      <c r="BT10" s="407"/>
      <c r="BU10" s="408"/>
      <c r="BV10" s="406">
        <v>136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5782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313023</v>
      </c>
      <c r="BO12" s="407"/>
      <c r="BP12" s="407"/>
      <c r="BQ12" s="407"/>
      <c r="BR12" s="407"/>
      <c r="BS12" s="407"/>
      <c r="BT12" s="407"/>
      <c r="BU12" s="408"/>
      <c r="BV12" s="406">
        <v>219685</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5716</v>
      </c>
      <c r="S13" s="494"/>
      <c r="T13" s="494"/>
      <c r="U13" s="494"/>
      <c r="V13" s="495"/>
      <c r="W13" s="496" t="s">
        <v>131</v>
      </c>
      <c r="X13" s="392"/>
      <c r="Y13" s="392"/>
      <c r="Z13" s="392"/>
      <c r="AA13" s="392"/>
      <c r="AB13" s="393"/>
      <c r="AC13" s="359">
        <v>868</v>
      </c>
      <c r="AD13" s="360"/>
      <c r="AE13" s="360"/>
      <c r="AF13" s="360"/>
      <c r="AG13" s="361"/>
      <c r="AH13" s="359">
        <v>959</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-439771</v>
      </c>
      <c r="BO13" s="407"/>
      <c r="BP13" s="407"/>
      <c r="BQ13" s="407"/>
      <c r="BR13" s="407"/>
      <c r="BS13" s="407"/>
      <c r="BT13" s="407"/>
      <c r="BU13" s="408"/>
      <c r="BV13" s="406">
        <v>-166398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8.6</v>
      </c>
      <c r="CU13" s="404"/>
      <c r="CV13" s="404"/>
      <c r="CW13" s="404"/>
      <c r="CX13" s="404"/>
      <c r="CY13" s="404"/>
      <c r="CZ13" s="404"/>
      <c r="DA13" s="405"/>
      <c r="DB13" s="403">
        <v>8.3000000000000007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5999</v>
      </c>
      <c r="S14" s="494"/>
      <c r="T14" s="494"/>
      <c r="U14" s="494"/>
      <c r="V14" s="495"/>
      <c r="W14" s="497"/>
      <c r="X14" s="395"/>
      <c r="Y14" s="395"/>
      <c r="Z14" s="395"/>
      <c r="AA14" s="395"/>
      <c r="AB14" s="396"/>
      <c r="AC14" s="486">
        <v>25.5</v>
      </c>
      <c r="AD14" s="487"/>
      <c r="AE14" s="487"/>
      <c r="AF14" s="487"/>
      <c r="AG14" s="488"/>
      <c r="AH14" s="486">
        <v>25.7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5940</v>
      </c>
      <c r="S15" s="494"/>
      <c r="T15" s="494"/>
      <c r="U15" s="494"/>
      <c r="V15" s="495"/>
      <c r="W15" s="496" t="s">
        <v>137</v>
      </c>
      <c r="X15" s="392"/>
      <c r="Y15" s="392"/>
      <c r="Z15" s="392"/>
      <c r="AA15" s="392"/>
      <c r="AB15" s="393"/>
      <c r="AC15" s="359">
        <v>979</v>
      </c>
      <c r="AD15" s="360"/>
      <c r="AE15" s="360"/>
      <c r="AF15" s="360"/>
      <c r="AG15" s="361"/>
      <c r="AH15" s="359">
        <v>1101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656842</v>
      </c>
      <c r="BO15" s="436"/>
      <c r="BP15" s="436"/>
      <c r="BQ15" s="436"/>
      <c r="BR15" s="436"/>
      <c r="BS15" s="436"/>
      <c r="BT15" s="436"/>
      <c r="BU15" s="437"/>
      <c r="BV15" s="435">
        <v>670891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28.7</v>
      </c>
      <c r="AD16" s="487"/>
      <c r="AE16" s="487"/>
      <c r="AF16" s="487"/>
      <c r="AG16" s="488"/>
      <c r="AH16" s="486">
        <v>29.5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3369649</v>
      </c>
      <c r="BO16" s="407"/>
      <c r="BP16" s="407"/>
      <c r="BQ16" s="407"/>
      <c r="BR16" s="407"/>
      <c r="BS16" s="407"/>
      <c r="BT16" s="407"/>
      <c r="BU16" s="408"/>
      <c r="BV16" s="406">
        <v>3303136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1563</v>
      </c>
      <c r="AD17" s="360"/>
      <c r="AE17" s="360"/>
      <c r="AF17" s="360"/>
      <c r="AG17" s="361"/>
      <c r="AH17" s="359">
        <v>1678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807069</v>
      </c>
      <c r="BO17" s="407"/>
      <c r="BP17" s="407"/>
      <c r="BQ17" s="407"/>
      <c r="BR17" s="407"/>
      <c r="BS17" s="407"/>
      <c r="BT17" s="407"/>
      <c r="BU17" s="408"/>
      <c r="BV17" s="406">
        <v>825707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196.81</v>
      </c>
      <c r="M18" s="459"/>
      <c r="N18" s="459"/>
      <c r="O18" s="459"/>
      <c r="P18" s="459"/>
      <c r="Q18" s="459"/>
      <c r="R18" s="460"/>
      <c r="S18" s="460"/>
      <c r="T18" s="460"/>
      <c r="U18" s="460"/>
      <c r="V18" s="461"/>
      <c r="W18" s="477"/>
      <c r="X18" s="478"/>
      <c r="Y18" s="478"/>
      <c r="Z18" s="478"/>
      <c r="AA18" s="478"/>
      <c r="AB18" s="502"/>
      <c r="AC18" s="376">
        <v>45.8</v>
      </c>
      <c r="AD18" s="377"/>
      <c r="AE18" s="377"/>
      <c r="AF18" s="377"/>
      <c r="AG18" s="462"/>
      <c r="AH18" s="376">
        <v>44.9</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3529280</v>
      </c>
      <c r="BO18" s="407"/>
      <c r="BP18" s="407"/>
      <c r="BQ18" s="407"/>
      <c r="BR18" s="407"/>
      <c r="BS18" s="407"/>
      <c r="BT18" s="407"/>
      <c r="BU18" s="408"/>
      <c r="BV18" s="406">
        <v>3376594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4630996</v>
      </c>
      <c r="BO19" s="407"/>
      <c r="BP19" s="407"/>
      <c r="BQ19" s="407"/>
      <c r="BR19" s="407"/>
      <c r="BS19" s="407"/>
      <c r="BT19" s="407"/>
      <c r="BU19" s="408"/>
      <c r="BV19" s="406">
        <v>4652601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2150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5398165</v>
      </c>
      <c r="BO22" s="436"/>
      <c r="BP22" s="436"/>
      <c r="BQ22" s="436"/>
      <c r="BR22" s="436"/>
      <c r="BS22" s="436"/>
      <c r="BT22" s="436"/>
      <c r="BU22" s="437"/>
      <c r="BV22" s="435">
        <v>5584809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5315811</v>
      </c>
      <c r="BO23" s="407"/>
      <c r="BP23" s="407"/>
      <c r="BQ23" s="407"/>
      <c r="BR23" s="407"/>
      <c r="BS23" s="407"/>
      <c r="BT23" s="407"/>
      <c r="BU23" s="408"/>
      <c r="BV23" s="406">
        <v>5452103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8200</v>
      </c>
      <c r="R24" s="360"/>
      <c r="S24" s="360"/>
      <c r="T24" s="360"/>
      <c r="U24" s="360"/>
      <c r="V24" s="361"/>
      <c r="W24" s="449"/>
      <c r="X24" s="386"/>
      <c r="Y24" s="387"/>
      <c r="Z24" s="362" t="s">
        <v>162</v>
      </c>
      <c r="AA24" s="363"/>
      <c r="AB24" s="363"/>
      <c r="AC24" s="363"/>
      <c r="AD24" s="363"/>
      <c r="AE24" s="363"/>
      <c r="AF24" s="363"/>
      <c r="AG24" s="364"/>
      <c r="AH24" s="359">
        <v>88</v>
      </c>
      <c r="AI24" s="360"/>
      <c r="AJ24" s="360"/>
      <c r="AK24" s="360"/>
      <c r="AL24" s="361"/>
      <c r="AM24" s="359">
        <v>262768</v>
      </c>
      <c r="AN24" s="360"/>
      <c r="AO24" s="360"/>
      <c r="AP24" s="360"/>
      <c r="AQ24" s="360"/>
      <c r="AR24" s="361"/>
      <c r="AS24" s="359">
        <v>2986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4192397</v>
      </c>
      <c r="BO24" s="407"/>
      <c r="BP24" s="407"/>
      <c r="BQ24" s="407"/>
      <c r="BR24" s="407"/>
      <c r="BS24" s="407"/>
      <c r="BT24" s="407"/>
      <c r="BU24" s="408"/>
      <c r="BV24" s="406">
        <v>4236039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6350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1980826</v>
      </c>
      <c r="BO25" s="436"/>
      <c r="BP25" s="436"/>
      <c r="BQ25" s="436"/>
      <c r="BR25" s="436"/>
      <c r="BS25" s="436"/>
      <c r="BT25" s="436"/>
      <c r="BU25" s="437"/>
      <c r="BV25" s="435">
        <v>1857275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5750</v>
      </c>
      <c r="R26" s="360"/>
      <c r="S26" s="360"/>
      <c r="T26" s="360"/>
      <c r="U26" s="360"/>
      <c r="V26" s="361"/>
      <c r="W26" s="449"/>
      <c r="X26" s="386"/>
      <c r="Y26" s="387"/>
      <c r="Z26" s="362" t="s">
        <v>168</v>
      </c>
      <c r="AA26" s="417"/>
      <c r="AB26" s="417"/>
      <c r="AC26" s="417"/>
      <c r="AD26" s="417"/>
      <c r="AE26" s="417"/>
      <c r="AF26" s="417"/>
      <c r="AG26" s="418"/>
      <c r="AH26" s="359">
        <v>7</v>
      </c>
      <c r="AI26" s="360"/>
      <c r="AJ26" s="360"/>
      <c r="AK26" s="360"/>
      <c r="AL26" s="361"/>
      <c r="AM26" s="359">
        <v>21693</v>
      </c>
      <c r="AN26" s="360"/>
      <c r="AO26" s="360"/>
      <c r="AP26" s="360"/>
      <c r="AQ26" s="360"/>
      <c r="AR26" s="361"/>
      <c r="AS26" s="359">
        <v>3099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82000</v>
      </c>
      <c r="BO27" s="441"/>
      <c r="BP27" s="441"/>
      <c r="BQ27" s="441"/>
      <c r="BR27" s="441"/>
      <c r="BS27" s="441"/>
      <c r="BT27" s="441"/>
      <c r="BU27" s="442"/>
      <c r="BV27" s="440">
        <v>82000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2500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1017238</v>
      </c>
      <c r="BO28" s="436"/>
      <c r="BP28" s="436"/>
      <c r="BQ28" s="436"/>
      <c r="BR28" s="436"/>
      <c r="BS28" s="436"/>
      <c r="BT28" s="436"/>
      <c r="BU28" s="437"/>
      <c r="BV28" s="435">
        <v>1029449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10</v>
      </c>
      <c r="M29" s="360"/>
      <c r="N29" s="360"/>
      <c r="O29" s="360"/>
      <c r="P29" s="361"/>
      <c r="Q29" s="359">
        <v>2350</v>
      </c>
      <c r="R29" s="360"/>
      <c r="S29" s="360"/>
      <c r="T29" s="360"/>
      <c r="U29" s="360"/>
      <c r="V29" s="361"/>
      <c r="W29" s="450"/>
      <c r="X29" s="451"/>
      <c r="Y29" s="452"/>
      <c r="Z29" s="362" t="s">
        <v>178</v>
      </c>
      <c r="AA29" s="363"/>
      <c r="AB29" s="363"/>
      <c r="AC29" s="363"/>
      <c r="AD29" s="363"/>
      <c r="AE29" s="363"/>
      <c r="AF29" s="363"/>
      <c r="AG29" s="364"/>
      <c r="AH29" s="359">
        <v>90</v>
      </c>
      <c r="AI29" s="360"/>
      <c r="AJ29" s="360"/>
      <c r="AK29" s="360"/>
      <c r="AL29" s="361"/>
      <c r="AM29" s="359">
        <v>270452</v>
      </c>
      <c r="AN29" s="360"/>
      <c r="AO29" s="360"/>
      <c r="AP29" s="360"/>
      <c r="AQ29" s="360"/>
      <c r="AR29" s="361"/>
      <c r="AS29" s="359">
        <v>3005</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156074</v>
      </c>
      <c r="BO29" s="407"/>
      <c r="BP29" s="407"/>
      <c r="BQ29" s="407"/>
      <c r="BR29" s="407"/>
      <c r="BS29" s="407"/>
      <c r="BT29" s="407"/>
      <c r="BU29" s="408"/>
      <c r="BV29" s="406">
        <v>147263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1486551</v>
      </c>
      <c r="BO30" s="441"/>
      <c r="BP30" s="441"/>
      <c r="BQ30" s="441"/>
      <c r="BR30" s="441"/>
      <c r="BS30" s="441"/>
      <c r="BT30" s="441"/>
      <c r="BU30" s="442"/>
      <c r="BV30" s="440">
        <v>1836938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西村山広域行政事務組合（普通会計分）</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朝日町ワイン</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集落排水事業会計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山形県消防補償等組合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朝日自然観</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 xml:space="preserve">山形県自治会館管理組合 </v>
      </c>
      <c r="BZ36" s="355"/>
      <c r="CA36" s="355"/>
      <c r="CB36" s="355"/>
      <c r="CC36" s="355"/>
      <c r="CD36" s="355"/>
      <c r="CE36" s="355"/>
      <c r="CF36" s="355"/>
      <c r="CG36" s="355"/>
      <c r="CH36" s="355"/>
      <c r="CI36" s="355"/>
      <c r="CJ36" s="355"/>
      <c r="CK36" s="355"/>
      <c r="CL36" s="355"/>
      <c r="CM36" s="355"/>
      <c r="CN36" s="163"/>
      <c r="CO36" s="354">
        <f t="shared" si="3"/>
        <v>16</v>
      </c>
      <c r="CP36" s="354"/>
      <c r="CQ36" s="355" t="str">
        <f>IF('各会計、関係団体の財政状況及び健全化判断比率'!BS9="","",'各会計、関係団体の財政状況及び健全化判断比率'!BS9)</f>
        <v>りんごの森</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山形県市町村職員退職手当組合</v>
      </c>
      <c r="BZ37" s="355"/>
      <c r="CA37" s="355"/>
      <c r="CB37" s="355"/>
      <c r="CC37" s="355"/>
      <c r="CD37" s="355"/>
      <c r="CE37" s="355"/>
      <c r="CF37" s="355"/>
      <c r="CG37" s="355"/>
      <c r="CH37" s="355"/>
      <c r="CI37" s="355"/>
      <c r="CJ37" s="355"/>
      <c r="CK37" s="355"/>
      <c r="CL37" s="355"/>
      <c r="CM37" s="355"/>
      <c r="CN37" s="163"/>
      <c r="CO37" s="354">
        <f t="shared" si="3"/>
        <v>17</v>
      </c>
      <c r="CP37" s="354"/>
      <c r="CQ37" s="355" t="str">
        <f>IF('各会計、関係団体の財政状況及び健全化判断比率'!BS10="","",'各会計、関係団体の財政状況及び健全化判断比率'!BS10)</f>
        <v>地球耕望</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山形県後期高齢者医療広域連合（普通会計分）</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山形県後期高齢者医療広域連合（事業会計分）</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1qndXe3CHtWLBg9wTx90rSsrV47gB6qSwdRlPWOyikafSxHk18VrTnI4Q0Oegx6lKA3GOPDpMcQXMZvhNpQaQ==" saltValue="5aBTgRb5oNrkRCBHi/VO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536</v>
      </c>
      <c r="D34" s="1136"/>
      <c r="E34" s="1137"/>
      <c r="F34" s="32">
        <v>14.58</v>
      </c>
      <c r="G34" s="33">
        <v>12.95</v>
      </c>
      <c r="H34" s="33">
        <v>11.33</v>
      </c>
      <c r="I34" s="33">
        <v>12.8</v>
      </c>
      <c r="J34" s="34">
        <v>8.99</v>
      </c>
      <c r="K34" s="22"/>
      <c r="L34" s="22"/>
      <c r="M34" s="22"/>
      <c r="N34" s="22"/>
      <c r="O34" s="22"/>
      <c r="P34" s="22"/>
    </row>
    <row r="35" spans="1:16" ht="39" customHeight="1" x14ac:dyDescent="0.15">
      <c r="A35" s="22"/>
      <c r="B35" s="35"/>
      <c r="C35" s="1132" t="s">
        <v>537</v>
      </c>
      <c r="D35" s="1132"/>
      <c r="E35" s="1133"/>
      <c r="F35" s="36">
        <v>10.4</v>
      </c>
      <c r="G35" s="37">
        <v>10.3</v>
      </c>
      <c r="H35" s="37">
        <v>11.22</v>
      </c>
      <c r="I35" s="37">
        <v>10.84</v>
      </c>
      <c r="J35" s="38">
        <v>8.9499999999999993</v>
      </c>
      <c r="K35" s="22"/>
      <c r="L35" s="22"/>
      <c r="M35" s="22"/>
      <c r="N35" s="22"/>
      <c r="O35" s="22"/>
      <c r="P35" s="22"/>
    </row>
    <row r="36" spans="1:16" ht="39" customHeight="1" x14ac:dyDescent="0.15">
      <c r="A36" s="22"/>
      <c r="B36" s="35"/>
      <c r="C36" s="1132" t="s">
        <v>538</v>
      </c>
      <c r="D36" s="1132"/>
      <c r="E36" s="1133"/>
      <c r="F36" s="36">
        <v>8.82</v>
      </c>
      <c r="G36" s="37">
        <v>10.7</v>
      </c>
      <c r="H36" s="37">
        <v>11.63</v>
      </c>
      <c r="I36" s="37">
        <v>10.24</v>
      </c>
      <c r="J36" s="38">
        <v>8.3000000000000007</v>
      </c>
      <c r="K36" s="22"/>
      <c r="L36" s="22"/>
      <c r="M36" s="22"/>
      <c r="N36" s="22"/>
      <c r="O36" s="22"/>
      <c r="P36" s="22"/>
    </row>
    <row r="37" spans="1:16" ht="39" customHeight="1" x14ac:dyDescent="0.15">
      <c r="A37" s="22"/>
      <c r="B37" s="35"/>
      <c r="C37" s="1132" t="s">
        <v>539</v>
      </c>
      <c r="D37" s="1132"/>
      <c r="E37" s="1133"/>
      <c r="F37" s="36">
        <v>0.6</v>
      </c>
      <c r="G37" s="37">
        <v>0.93</v>
      </c>
      <c r="H37" s="37">
        <v>0.91</v>
      </c>
      <c r="I37" s="37">
        <v>1.28</v>
      </c>
      <c r="J37" s="38">
        <v>1.54</v>
      </c>
      <c r="K37" s="22"/>
      <c r="L37" s="22"/>
      <c r="M37" s="22"/>
      <c r="N37" s="22"/>
      <c r="O37" s="22"/>
      <c r="P37" s="22"/>
    </row>
    <row r="38" spans="1:16" ht="39" customHeight="1" x14ac:dyDescent="0.15">
      <c r="A38" s="22"/>
      <c r="B38" s="35"/>
      <c r="C38" s="1132" t="s">
        <v>540</v>
      </c>
      <c r="D38" s="1132"/>
      <c r="E38" s="1133"/>
      <c r="F38" s="36" t="s">
        <v>488</v>
      </c>
      <c r="G38" s="37" t="s">
        <v>488</v>
      </c>
      <c r="H38" s="37" t="s">
        <v>488</v>
      </c>
      <c r="I38" s="37" t="s">
        <v>488</v>
      </c>
      <c r="J38" s="38">
        <v>1.01</v>
      </c>
      <c r="K38" s="22"/>
      <c r="L38" s="22"/>
      <c r="M38" s="22"/>
      <c r="N38" s="22"/>
      <c r="O38" s="22"/>
      <c r="P38" s="22"/>
    </row>
    <row r="39" spans="1:16" ht="39" customHeight="1" x14ac:dyDescent="0.15">
      <c r="A39" s="22"/>
      <c r="B39" s="35"/>
      <c r="C39" s="1132" t="s">
        <v>541</v>
      </c>
      <c r="D39" s="1132"/>
      <c r="E39" s="1133"/>
      <c r="F39" s="36">
        <v>1.28</v>
      </c>
      <c r="G39" s="37">
        <v>1.01</v>
      </c>
      <c r="H39" s="37">
        <v>0.74</v>
      </c>
      <c r="I39" s="37">
        <v>1.1399999999999999</v>
      </c>
      <c r="J39" s="38">
        <v>0.26</v>
      </c>
      <c r="K39" s="22"/>
      <c r="L39" s="22"/>
      <c r="M39" s="22"/>
      <c r="N39" s="22"/>
      <c r="O39" s="22"/>
      <c r="P39" s="22"/>
    </row>
    <row r="40" spans="1:16" ht="39" customHeight="1" x14ac:dyDescent="0.15">
      <c r="A40" s="22"/>
      <c r="B40" s="35"/>
      <c r="C40" s="1132" t="s">
        <v>542</v>
      </c>
      <c r="D40" s="1132"/>
      <c r="E40" s="1133"/>
      <c r="F40" s="36">
        <v>0</v>
      </c>
      <c r="G40" s="37">
        <v>0.03</v>
      </c>
      <c r="H40" s="37">
        <v>0.02</v>
      </c>
      <c r="I40" s="37">
        <v>0.04</v>
      </c>
      <c r="J40" s="38">
        <v>0.03</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v>0</v>
      </c>
      <c r="G43" s="42">
        <v>0</v>
      </c>
      <c r="H43" s="42">
        <v>0</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5HMQGFkRnUSyqudkxNugeu1E2f5sB+2U7ND7mKzzSZiMGT+O53QEeYDzteEfFEHPFXFSrZnix3SykKwWZ5PZg==" saltValue="9RwfvlwPxwsoAVnKrrb4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771</v>
      </c>
      <c r="L45" s="58">
        <v>803</v>
      </c>
      <c r="M45" s="58">
        <v>860</v>
      </c>
      <c r="N45" s="58">
        <v>766</v>
      </c>
      <c r="O45" s="59">
        <v>741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488</v>
      </c>
      <c r="L46" s="62" t="s">
        <v>488</v>
      </c>
      <c r="M46" s="62" t="s">
        <v>488</v>
      </c>
      <c r="N46" s="62" t="s">
        <v>488</v>
      </c>
      <c r="O46" s="63" t="s">
        <v>488</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488</v>
      </c>
      <c r="L47" s="62" t="s">
        <v>488</v>
      </c>
      <c r="M47" s="62" t="s">
        <v>488</v>
      </c>
      <c r="N47" s="62" t="s">
        <v>488</v>
      </c>
      <c r="O47" s="63" t="s">
        <v>488</v>
      </c>
      <c r="P47" s="46"/>
      <c r="Q47" s="46"/>
      <c r="R47" s="46"/>
      <c r="S47" s="46"/>
      <c r="T47" s="46"/>
      <c r="U47" s="46"/>
    </row>
    <row r="48" spans="1:21" ht="30.75" customHeight="1" x14ac:dyDescent="0.15">
      <c r="A48" s="46"/>
      <c r="B48" s="1163"/>
      <c r="C48" s="1164"/>
      <c r="D48" s="60"/>
      <c r="E48" s="1140" t="s">
        <v>13</v>
      </c>
      <c r="F48" s="1140"/>
      <c r="G48" s="1140"/>
      <c r="H48" s="1140"/>
      <c r="I48" s="1140"/>
      <c r="J48" s="1141"/>
      <c r="K48" s="61">
        <v>42</v>
      </c>
      <c r="L48" s="62">
        <v>51</v>
      </c>
      <c r="M48" s="62">
        <v>55</v>
      </c>
      <c r="N48" s="62">
        <v>55</v>
      </c>
      <c r="O48" s="63">
        <v>56</v>
      </c>
      <c r="P48" s="46"/>
      <c r="Q48" s="46"/>
      <c r="R48" s="46"/>
      <c r="S48" s="46"/>
      <c r="T48" s="46"/>
      <c r="U48" s="46"/>
    </row>
    <row r="49" spans="1:21" ht="30.75" customHeight="1" x14ac:dyDescent="0.15">
      <c r="A49" s="46"/>
      <c r="B49" s="1163"/>
      <c r="C49" s="1164"/>
      <c r="D49" s="60"/>
      <c r="E49" s="1140" t="s">
        <v>14</v>
      </c>
      <c r="F49" s="1140"/>
      <c r="G49" s="1140"/>
      <c r="H49" s="1140"/>
      <c r="I49" s="1140"/>
      <c r="J49" s="1141"/>
      <c r="K49" s="61">
        <v>9</v>
      </c>
      <c r="L49" s="62">
        <v>9</v>
      </c>
      <c r="M49" s="62">
        <v>10</v>
      </c>
      <c r="N49" s="62">
        <v>10</v>
      </c>
      <c r="O49" s="63">
        <v>9</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488</v>
      </c>
      <c r="L50" s="62" t="s">
        <v>488</v>
      </c>
      <c r="M50" s="62" t="s">
        <v>488</v>
      </c>
      <c r="N50" s="62" t="s">
        <v>488</v>
      </c>
      <c r="O50" s="63" t="s">
        <v>488</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651</v>
      </c>
      <c r="L52" s="62">
        <v>666</v>
      </c>
      <c r="M52" s="62">
        <v>632</v>
      </c>
      <c r="N52" s="62">
        <v>608</v>
      </c>
      <c r="O52" s="63">
        <v>578</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171</v>
      </c>
      <c r="L53" s="67">
        <v>197</v>
      </c>
      <c r="M53" s="67">
        <v>293</v>
      </c>
      <c r="N53" s="67">
        <v>223</v>
      </c>
      <c r="O53" s="68">
        <v>228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580</v>
      </c>
      <c r="L58" s="82" t="s">
        <v>580</v>
      </c>
      <c r="M58" s="82" t="s">
        <v>581</v>
      </c>
      <c r="N58" s="82" t="s">
        <v>580</v>
      </c>
      <c r="O58" s="83" t="s">
        <v>580</v>
      </c>
    </row>
    <row r="59" spans="1:21" ht="31.5" customHeight="1" x14ac:dyDescent="0.15">
      <c r="B59" s="1148"/>
      <c r="C59" s="1149"/>
      <c r="D59" s="1155" t="s">
        <v>26</v>
      </c>
      <c r="E59" s="1156"/>
      <c r="F59" s="1156"/>
      <c r="G59" s="1156"/>
      <c r="H59" s="1156"/>
      <c r="I59" s="1156"/>
      <c r="J59" s="1157"/>
      <c r="K59" s="84" t="s">
        <v>582</v>
      </c>
      <c r="L59" s="85" t="s">
        <v>583</v>
      </c>
      <c r="M59" s="85" t="s">
        <v>580</v>
      </c>
      <c r="N59" s="85" t="s">
        <v>580</v>
      </c>
      <c r="O59" s="86" t="s">
        <v>580</v>
      </c>
    </row>
    <row r="60" spans="1:21" ht="31.5" customHeight="1" thickBot="1" x14ac:dyDescent="0.2">
      <c r="B60" s="1150"/>
      <c r="C60" s="1151"/>
      <c r="D60" s="1158" t="s">
        <v>27</v>
      </c>
      <c r="E60" s="1159"/>
      <c r="F60" s="1159"/>
      <c r="G60" s="1159"/>
      <c r="H60" s="1159"/>
      <c r="I60" s="1159"/>
      <c r="J60" s="1160"/>
      <c r="K60" s="87" t="s">
        <v>580</v>
      </c>
      <c r="L60" s="88" t="s">
        <v>580</v>
      </c>
      <c r="M60" s="88" t="s">
        <v>584</v>
      </c>
      <c r="N60" s="88" t="s">
        <v>580</v>
      </c>
      <c r="O60" s="89" t="s">
        <v>580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SIKly6UBNAbYiDHQXlh7C0n7OAPU1KHIdynEbToXe+C8374zSlv2dphiMwgXOiIFlemQeXrJVB2KTQwdoSZ+A==" saltValue="/jsyAGDcujpCuElRpwmYD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6421</v>
      </c>
      <c r="J41" s="331">
        <v>6206</v>
      </c>
      <c r="K41" s="331">
        <v>5833</v>
      </c>
      <c r="L41" s="331">
        <v>5585</v>
      </c>
      <c r="M41" s="332">
        <v>5398</v>
      </c>
    </row>
    <row r="42" spans="2:13" ht="27.75" customHeight="1" x14ac:dyDescent="0.15">
      <c r="B42" s="1171"/>
      <c r="C42" s="1172"/>
      <c r="D42" s="104"/>
      <c r="E42" s="1175" t="s">
        <v>32</v>
      </c>
      <c r="F42" s="1175"/>
      <c r="G42" s="1175"/>
      <c r="H42" s="1176"/>
      <c r="I42" s="333">
        <v>131</v>
      </c>
      <c r="J42" s="334">
        <v>114</v>
      </c>
      <c r="K42" s="334">
        <v>98</v>
      </c>
      <c r="L42" s="334">
        <v>82</v>
      </c>
      <c r="M42" s="335">
        <v>65</v>
      </c>
    </row>
    <row r="43" spans="2:13" ht="27.75" customHeight="1" x14ac:dyDescent="0.15">
      <c r="B43" s="1171"/>
      <c r="C43" s="1172"/>
      <c r="D43" s="104"/>
      <c r="E43" s="1175" t="s">
        <v>33</v>
      </c>
      <c r="F43" s="1175"/>
      <c r="G43" s="1175"/>
      <c r="H43" s="1176"/>
      <c r="I43" s="333">
        <v>328</v>
      </c>
      <c r="J43" s="334">
        <v>280</v>
      </c>
      <c r="K43" s="334">
        <v>251</v>
      </c>
      <c r="L43" s="334">
        <v>289</v>
      </c>
      <c r="M43" s="335">
        <v>409</v>
      </c>
    </row>
    <row r="44" spans="2:13" ht="27.75" customHeight="1" x14ac:dyDescent="0.15">
      <c r="B44" s="1171"/>
      <c r="C44" s="1172"/>
      <c r="D44" s="104"/>
      <c r="E44" s="1175" t="s">
        <v>34</v>
      </c>
      <c r="F44" s="1175"/>
      <c r="G44" s="1175"/>
      <c r="H44" s="1176"/>
      <c r="I44" s="333">
        <v>25</v>
      </c>
      <c r="J44" s="334">
        <v>14</v>
      </c>
      <c r="K44" s="334">
        <v>5</v>
      </c>
      <c r="L44" s="334">
        <v>-3</v>
      </c>
      <c r="M44" s="335">
        <v>-10</v>
      </c>
    </row>
    <row r="45" spans="2:13" ht="27.75" customHeight="1" x14ac:dyDescent="0.15">
      <c r="B45" s="1171"/>
      <c r="C45" s="1172"/>
      <c r="D45" s="104"/>
      <c r="E45" s="1175" t="s">
        <v>35</v>
      </c>
      <c r="F45" s="1175"/>
      <c r="G45" s="1175"/>
      <c r="H45" s="1176"/>
      <c r="I45" s="333">
        <v>489</v>
      </c>
      <c r="J45" s="334">
        <v>438</v>
      </c>
      <c r="K45" s="334">
        <v>395</v>
      </c>
      <c r="L45" s="334">
        <v>387</v>
      </c>
      <c r="M45" s="335">
        <v>429</v>
      </c>
    </row>
    <row r="46" spans="2:13" ht="27.75" customHeight="1" x14ac:dyDescent="0.15">
      <c r="B46" s="1171"/>
      <c r="C46" s="1172"/>
      <c r="D46" s="105"/>
      <c r="E46" s="1175" t="s">
        <v>36</v>
      </c>
      <c r="F46" s="1175"/>
      <c r="G46" s="1175"/>
      <c r="H46" s="1176"/>
      <c r="I46" s="333" t="s">
        <v>488</v>
      </c>
      <c r="J46" s="334" t="s">
        <v>488</v>
      </c>
      <c r="K46" s="334" t="s">
        <v>488</v>
      </c>
      <c r="L46" s="334" t="s">
        <v>488</v>
      </c>
      <c r="M46" s="335" t="s">
        <v>488</v>
      </c>
    </row>
    <row r="47" spans="2:13" ht="27.75" customHeight="1" x14ac:dyDescent="0.15">
      <c r="B47" s="1171"/>
      <c r="C47" s="1172"/>
      <c r="D47" s="106"/>
      <c r="E47" s="1185" t="s">
        <v>37</v>
      </c>
      <c r="F47" s="1186"/>
      <c r="G47" s="1186"/>
      <c r="H47" s="1187"/>
      <c r="I47" s="333" t="s">
        <v>488</v>
      </c>
      <c r="J47" s="334" t="s">
        <v>488</v>
      </c>
      <c r="K47" s="334" t="s">
        <v>488</v>
      </c>
      <c r="L47" s="334" t="s">
        <v>488</v>
      </c>
      <c r="M47" s="335" t="s">
        <v>488</v>
      </c>
    </row>
    <row r="48" spans="2:13" ht="27.75" customHeight="1" x14ac:dyDescent="0.15">
      <c r="B48" s="1171"/>
      <c r="C48" s="1172"/>
      <c r="D48" s="104"/>
      <c r="E48" s="1175" t="s">
        <v>38</v>
      </c>
      <c r="F48" s="1175"/>
      <c r="G48" s="1175"/>
      <c r="H48" s="1176"/>
      <c r="I48" s="333" t="s">
        <v>488</v>
      </c>
      <c r="J48" s="334" t="s">
        <v>488</v>
      </c>
      <c r="K48" s="334" t="s">
        <v>488</v>
      </c>
      <c r="L48" s="334" t="s">
        <v>488</v>
      </c>
      <c r="M48" s="335" t="s">
        <v>488</v>
      </c>
    </row>
    <row r="49" spans="2:13" ht="27.75" customHeight="1" x14ac:dyDescent="0.15">
      <c r="B49" s="1173"/>
      <c r="C49" s="1174"/>
      <c r="D49" s="104"/>
      <c r="E49" s="1175" t="s">
        <v>39</v>
      </c>
      <c r="F49" s="1175"/>
      <c r="G49" s="1175"/>
      <c r="H49" s="1176"/>
      <c r="I49" s="333" t="s">
        <v>488</v>
      </c>
      <c r="J49" s="334" t="s">
        <v>488</v>
      </c>
      <c r="K49" s="334" t="s">
        <v>488</v>
      </c>
      <c r="L49" s="334" t="s">
        <v>488</v>
      </c>
      <c r="M49" s="335" t="s">
        <v>488</v>
      </c>
    </row>
    <row r="50" spans="2:13" ht="27.75" customHeight="1" x14ac:dyDescent="0.15">
      <c r="B50" s="1169" t="s">
        <v>40</v>
      </c>
      <c r="C50" s="1170"/>
      <c r="D50" s="107"/>
      <c r="E50" s="1175" t="s">
        <v>41</v>
      </c>
      <c r="F50" s="1175"/>
      <c r="G50" s="1175"/>
      <c r="H50" s="1176"/>
      <c r="I50" s="333">
        <v>3114</v>
      </c>
      <c r="J50" s="334">
        <v>3565</v>
      </c>
      <c r="K50" s="334">
        <v>3582</v>
      </c>
      <c r="L50" s="334">
        <v>3401</v>
      </c>
      <c r="M50" s="335">
        <v>3037</v>
      </c>
    </row>
    <row r="51" spans="2:13" ht="27.75" customHeight="1" x14ac:dyDescent="0.15">
      <c r="B51" s="1171"/>
      <c r="C51" s="1172"/>
      <c r="D51" s="104"/>
      <c r="E51" s="1175" t="s">
        <v>42</v>
      </c>
      <c r="F51" s="1175"/>
      <c r="G51" s="1175"/>
      <c r="H51" s="1176"/>
      <c r="I51" s="333">
        <v>39</v>
      </c>
      <c r="J51" s="334">
        <v>36</v>
      </c>
      <c r="K51" s="334">
        <v>39</v>
      </c>
      <c r="L51" s="334">
        <v>32</v>
      </c>
      <c r="M51" s="335">
        <v>24</v>
      </c>
    </row>
    <row r="52" spans="2:13" ht="27.75" customHeight="1" x14ac:dyDescent="0.15">
      <c r="B52" s="1173"/>
      <c r="C52" s="1174"/>
      <c r="D52" s="104"/>
      <c r="E52" s="1175" t="s">
        <v>43</v>
      </c>
      <c r="F52" s="1175"/>
      <c r="G52" s="1175"/>
      <c r="H52" s="1176"/>
      <c r="I52" s="333">
        <v>5515</v>
      </c>
      <c r="J52" s="334">
        <v>5276</v>
      </c>
      <c r="K52" s="334">
        <v>5012</v>
      </c>
      <c r="L52" s="334">
        <v>4928</v>
      </c>
      <c r="M52" s="335">
        <v>4736</v>
      </c>
    </row>
    <row r="53" spans="2:13" ht="27.75" customHeight="1" thickBot="1" x14ac:dyDescent="0.2">
      <c r="B53" s="1177" t="s">
        <v>19</v>
      </c>
      <c r="C53" s="1178"/>
      <c r="D53" s="108"/>
      <c r="E53" s="1179" t="s">
        <v>44</v>
      </c>
      <c r="F53" s="1179"/>
      <c r="G53" s="1179"/>
      <c r="H53" s="1180"/>
      <c r="I53" s="336">
        <v>-1273</v>
      </c>
      <c r="J53" s="337">
        <v>-1825</v>
      </c>
      <c r="K53" s="337">
        <v>-2051</v>
      </c>
      <c r="L53" s="337">
        <v>-2021</v>
      </c>
      <c r="M53" s="338">
        <v>-1506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AnribthnOKZOcnFbqZxnsc1xBpqEq2A6G8XJTbkoPGV1HTb05dsuFvplFguyJbC5aX0T3CO5sZiU6+NYh3CfQ==" saltValue="gssrxDGrpzQotyE2DH9A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999</v>
      </c>
      <c r="G55" s="339">
        <v>1029</v>
      </c>
      <c r="H55" s="340">
        <v>1017</v>
      </c>
    </row>
    <row r="56" spans="2:8" ht="52.5" customHeight="1" x14ac:dyDescent="0.15">
      <c r="B56" s="120"/>
      <c r="C56" s="1198" t="s">
        <v>47</v>
      </c>
      <c r="D56" s="1198"/>
      <c r="E56" s="1199"/>
      <c r="F56" s="341">
        <v>135</v>
      </c>
      <c r="G56" s="341">
        <v>147</v>
      </c>
      <c r="H56" s="342">
        <v>156</v>
      </c>
    </row>
    <row r="57" spans="2:8" ht="53.25" customHeight="1" x14ac:dyDescent="0.15">
      <c r="B57" s="120"/>
      <c r="C57" s="1200" t="s">
        <v>48</v>
      </c>
      <c r="D57" s="1200"/>
      <c r="E57" s="1201"/>
      <c r="F57" s="343">
        <v>2071</v>
      </c>
      <c r="G57" s="343">
        <v>1837</v>
      </c>
      <c r="H57" s="344">
        <v>1487</v>
      </c>
    </row>
    <row r="58" spans="2:8" ht="45.75" customHeight="1" x14ac:dyDescent="0.15">
      <c r="B58" s="121"/>
      <c r="C58" s="1188" t="s">
        <v>555</v>
      </c>
      <c r="D58" s="1189"/>
      <c r="E58" s="1190"/>
      <c r="F58" s="345">
        <v>1496</v>
      </c>
      <c r="G58" s="345">
        <v>1284</v>
      </c>
      <c r="H58" s="346">
        <v>995</v>
      </c>
    </row>
    <row r="59" spans="2:8" ht="45.75" customHeight="1" x14ac:dyDescent="0.15">
      <c r="B59" s="121"/>
      <c r="C59" s="1188" t="s">
        <v>556</v>
      </c>
      <c r="D59" s="1189"/>
      <c r="E59" s="1190"/>
      <c r="F59" s="345">
        <v>163</v>
      </c>
      <c r="G59" s="345">
        <v>146</v>
      </c>
      <c r="H59" s="346">
        <v>106</v>
      </c>
    </row>
    <row r="60" spans="2:8" ht="45.75" customHeight="1" x14ac:dyDescent="0.15">
      <c r="B60" s="121"/>
      <c r="C60" s="1188" t="s">
        <v>585</v>
      </c>
      <c r="D60" s="1189"/>
      <c r="E60" s="1190"/>
      <c r="F60" s="345">
        <v>101</v>
      </c>
      <c r="G60" s="345">
        <v>101</v>
      </c>
      <c r="H60" s="346">
        <v>101</v>
      </c>
    </row>
    <row r="61" spans="2:8" ht="45.75" customHeight="1" x14ac:dyDescent="0.15">
      <c r="B61" s="121"/>
      <c r="C61" s="1188" t="s">
        <v>557</v>
      </c>
      <c r="D61" s="1189"/>
      <c r="E61" s="1190"/>
      <c r="F61" s="345">
        <v>115</v>
      </c>
      <c r="G61" s="345">
        <v>107</v>
      </c>
      <c r="H61" s="346">
        <v>94</v>
      </c>
    </row>
    <row r="62" spans="2:8" ht="45.75" customHeight="1" thickBot="1" x14ac:dyDescent="0.2">
      <c r="B62" s="122"/>
      <c r="C62" s="1191" t="s">
        <v>558</v>
      </c>
      <c r="D62" s="1192"/>
      <c r="E62" s="1193"/>
      <c r="F62" s="347">
        <v>58</v>
      </c>
      <c r="G62" s="347">
        <v>58</v>
      </c>
      <c r="H62" s="348">
        <v>58</v>
      </c>
    </row>
    <row r="63" spans="2:8" ht="52.5" customHeight="1" thickBot="1" x14ac:dyDescent="0.2">
      <c r="B63" s="123"/>
      <c r="C63" s="1194" t="s">
        <v>49</v>
      </c>
      <c r="D63" s="1194"/>
      <c r="E63" s="1195"/>
      <c r="F63" s="349">
        <v>3206</v>
      </c>
      <c r="G63" s="349">
        <v>3014</v>
      </c>
      <c r="H63" s="350">
        <v>2660</v>
      </c>
    </row>
    <row r="64" spans="2:8" x14ac:dyDescent="0.15"/>
  </sheetData>
  <sheetProtection algorithmName="SHA-512" hashValue="yYIWjAf4bsTQK4Ws/K9VSK2iTV2ZZYbZJZrdv0Vm/si+uKx34WpiQQaAuMkVjCNntlFWOreLv533O4I4H6y2ew==" saltValue="OZ9gqYjMzVXyad522yQX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131197</v>
      </c>
      <c r="E3" s="142"/>
      <c r="F3" s="143">
        <v>200194</v>
      </c>
      <c r="G3" s="144"/>
      <c r="H3" s="145"/>
    </row>
    <row r="4" spans="1:8" x14ac:dyDescent="0.15">
      <c r="A4" s="146"/>
      <c r="B4" s="147"/>
      <c r="C4" s="148"/>
      <c r="D4" s="149">
        <v>64866</v>
      </c>
      <c r="E4" s="150"/>
      <c r="F4" s="151">
        <v>106422</v>
      </c>
      <c r="G4" s="152"/>
      <c r="H4" s="153"/>
    </row>
    <row r="5" spans="1:8" x14ac:dyDescent="0.15">
      <c r="A5" s="134" t="s">
        <v>520</v>
      </c>
      <c r="B5" s="139"/>
      <c r="C5" s="140"/>
      <c r="D5" s="141">
        <v>86623</v>
      </c>
      <c r="E5" s="142"/>
      <c r="F5" s="143">
        <v>196914</v>
      </c>
      <c r="G5" s="144"/>
      <c r="H5" s="145"/>
    </row>
    <row r="6" spans="1:8" x14ac:dyDescent="0.15">
      <c r="A6" s="146"/>
      <c r="B6" s="147"/>
      <c r="C6" s="148"/>
      <c r="D6" s="149">
        <v>59752</v>
      </c>
      <c r="E6" s="150"/>
      <c r="F6" s="151">
        <v>98966</v>
      </c>
      <c r="G6" s="152"/>
      <c r="H6" s="153"/>
    </row>
    <row r="7" spans="1:8" x14ac:dyDescent="0.15">
      <c r="A7" s="134" t="s">
        <v>521</v>
      </c>
      <c r="B7" s="139"/>
      <c r="C7" s="140"/>
      <c r="D7" s="141">
        <v>196233</v>
      </c>
      <c r="E7" s="142"/>
      <c r="F7" s="143">
        <v>204757</v>
      </c>
      <c r="G7" s="144"/>
      <c r="H7" s="145"/>
    </row>
    <row r="8" spans="1:8" x14ac:dyDescent="0.15">
      <c r="A8" s="146"/>
      <c r="B8" s="147"/>
      <c r="C8" s="148"/>
      <c r="D8" s="149">
        <v>78737</v>
      </c>
      <c r="E8" s="150"/>
      <c r="F8" s="151">
        <v>106071</v>
      </c>
      <c r="G8" s="152"/>
      <c r="H8" s="153"/>
    </row>
    <row r="9" spans="1:8" x14ac:dyDescent="0.15">
      <c r="A9" s="134" t="s">
        <v>522</v>
      </c>
      <c r="B9" s="139"/>
      <c r="C9" s="140"/>
      <c r="D9" s="141">
        <v>128091</v>
      </c>
      <c r="E9" s="142"/>
      <c r="F9" s="143">
        <v>194971</v>
      </c>
      <c r="G9" s="144"/>
      <c r="H9" s="145"/>
    </row>
    <row r="10" spans="1:8" x14ac:dyDescent="0.15">
      <c r="A10" s="146"/>
      <c r="B10" s="147"/>
      <c r="C10" s="148"/>
      <c r="D10" s="149">
        <v>109679</v>
      </c>
      <c r="E10" s="150"/>
      <c r="F10" s="151">
        <v>105966</v>
      </c>
      <c r="G10" s="152"/>
      <c r="H10" s="153"/>
    </row>
    <row r="11" spans="1:8" x14ac:dyDescent="0.15">
      <c r="A11" s="134" t="s">
        <v>523</v>
      </c>
      <c r="B11" s="139"/>
      <c r="C11" s="140"/>
      <c r="D11" s="141">
        <v>189282</v>
      </c>
      <c r="E11" s="142"/>
      <c r="F11" s="143">
        <v>224172</v>
      </c>
      <c r="G11" s="144"/>
      <c r="H11" s="145"/>
    </row>
    <row r="12" spans="1:8" x14ac:dyDescent="0.15">
      <c r="A12" s="146"/>
      <c r="B12" s="147"/>
      <c r="C12" s="154"/>
      <c r="D12" s="149">
        <v>128683</v>
      </c>
      <c r="E12" s="150"/>
      <c r="F12" s="151">
        <v>117611</v>
      </c>
      <c r="G12" s="152"/>
      <c r="H12" s="153"/>
    </row>
    <row r="13" spans="1:8" x14ac:dyDescent="0.15">
      <c r="A13" s="134"/>
      <c r="B13" s="139"/>
      <c r="C13" s="140"/>
      <c r="D13" s="141">
        <v>146285</v>
      </c>
      <c r="E13" s="142"/>
      <c r="F13" s="143">
        <v>204202</v>
      </c>
      <c r="G13" s="155"/>
      <c r="H13" s="145"/>
    </row>
    <row r="14" spans="1:8" x14ac:dyDescent="0.15">
      <c r="A14" s="146"/>
      <c r="B14" s="147"/>
      <c r="C14" s="148"/>
      <c r="D14" s="149">
        <v>88343</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14.59</v>
      </c>
      <c r="C19" s="156">
        <f>ROUND(VALUE(SUBSTITUTE(実質収支比率等に係る経年分析!G$48,"▲","-")),2)</f>
        <v>12.95</v>
      </c>
      <c r="D19" s="156">
        <f>ROUND(VALUE(SUBSTITUTE(実質収支比率等に係る経年分析!H$48,"▲","-")),2)</f>
        <v>11.34</v>
      </c>
      <c r="E19" s="156">
        <f>ROUND(VALUE(SUBSTITUTE(実質収支比率等に係る経年分析!I$48,"▲","-")),2)</f>
        <v>12.81</v>
      </c>
      <c r="F19" s="156">
        <f>ROUND(VALUE(SUBSTITUTE(実質収支比率等に係る経年分析!J$48,"▲","-")),2)</f>
        <v>8.99</v>
      </c>
    </row>
    <row r="20" spans="1:11" x14ac:dyDescent="0.15">
      <c r="A20" s="156" t="s">
        <v>53</v>
      </c>
      <c r="B20" s="156">
        <f>ROUND(VALUE(SUBSTITUTE(実質収支比率等に係る経年分析!F$47,"▲","-")),2)</f>
        <v>27.69</v>
      </c>
      <c r="C20" s="156">
        <f>ROUND(VALUE(SUBSTITUTE(実質収支比率等に係る経年分析!G$47,"▲","-")),2)</f>
        <v>30.53</v>
      </c>
      <c r="D20" s="156">
        <f>ROUND(VALUE(SUBSTITUTE(実質収支比率等に係る経年分析!H$47,"▲","-")),2)</f>
        <v>28.93</v>
      </c>
      <c r="E20" s="156">
        <f>ROUND(VALUE(SUBSTITUTE(実質収支比率等に係る経年分析!I$47,"▲","-")),2)</f>
        <v>29.65</v>
      </c>
      <c r="F20" s="156">
        <f>ROUND(VALUE(SUBSTITUTE(実質収支比率等に係る経年分析!J$47,"▲","-")),2)</f>
        <v>28.85</v>
      </c>
    </row>
    <row r="21" spans="1:11" x14ac:dyDescent="0.15">
      <c r="A21" s="156" t="s">
        <v>54</v>
      </c>
      <c r="B21" s="156">
        <f>IF(ISNUMBER(VALUE(SUBSTITUTE(実質収支比率等に係る経年分析!F$49,"▲","-"))),ROUND(VALUE(SUBSTITUTE(実質収支比率等に係る経年分析!F$49,"▲","-")),2),NA())</f>
        <v>-5.21</v>
      </c>
      <c r="C21" s="156">
        <f>IF(ISNUMBER(VALUE(SUBSTITUTE(実質収支比率等に係る経年分析!G$49,"▲","-"))),ROUND(VALUE(SUBSTITUTE(実質収支比率等に係る経年分析!G$49,"▲","-")),2),NA())</f>
        <v>-4.68</v>
      </c>
      <c r="D21" s="156">
        <f>IF(ISNUMBER(VALUE(SUBSTITUTE(実質収支比率等に係る経年分析!H$49,"▲","-"))),ROUND(VALUE(SUBSTITUTE(実質収支比率等に係る経年分析!H$49,"▲","-")),2),NA())</f>
        <v>-13.43</v>
      </c>
      <c r="E21" s="156">
        <f>IF(ISNUMBER(VALUE(SUBSTITUTE(実質収支比率等に係る経年分析!I$49,"▲","-"))),ROUND(VALUE(SUBSTITUTE(実質収支比率等に係る経年分析!I$49,"▲","-")),2),NA())</f>
        <v>-4.79</v>
      </c>
      <c r="F21" s="156">
        <f>IF(ISNUMBER(VALUE(SUBSTITUTE(実質収支比率等に係る経年分析!J$49,"▲","-"))),ROUND(VALUE(SUBSTITUTE(実質収支比率等に係る経年分析!J$49,"▲","-")),2),NA())</f>
        <v>-12.47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1.28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1.1399999999999999</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集落排水事業会計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1.01</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0.93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1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10.24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8.3000000000000007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11.22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10.84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8.9499999999999993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14.58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12.95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651</v>
      </c>
      <c r="E42" s="158"/>
      <c r="F42" s="158"/>
      <c r="G42" s="158">
        <f>'実質公債費比率（分子）の構造'!L$52</f>
        <v>666</v>
      </c>
      <c r="H42" s="158"/>
      <c r="I42" s="158"/>
      <c r="J42" s="158">
        <f>'実質公債費比率（分子）の構造'!M$52</f>
        <v>632</v>
      </c>
      <c r="K42" s="158"/>
      <c r="L42" s="158"/>
      <c r="M42" s="158">
        <f>'実質公債費比率（分子）の構造'!N$52</f>
        <v>608</v>
      </c>
      <c r="N42" s="158"/>
      <c r="O42" s="158"/>
      <c r="P42" s="158">
        <f>'実質公債費比率（分子）の構造'!O$52</f>
        <v>578</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9</v>
      </c>
      <c r="C45" s="158"/>
      <c r="D45" s="158"/>
      <c r="E45" s="158">
        <f>'実質公債費比率（分子）の構造'!L$49</f>
        <v>9</v>
      </c>
      <c r="F45" s="158"/>
      <c r="G45" s="158"/>
      <c r="H45" s="158">
        <f>'実質公債費比率（分子）の構造'!M$49</f>
        <v>10</v>
      </c>
      <c r="I45" s="158"/>
      <c r="J45" s="158"/>
      <c r="K45" s="158">
        <f>'実質公債費比率（分子）の構造'!N$49</f>
        <v>10</v>
      </c>
      <c r="L45" s="158"/>
      <c r="M45" s="158"/>
      <c r="N45" s="158">
        <f>'実質公債費比率（分子）の構造'!O$49</f>
        <v>9</v>
      </c>
      <c r="O45" s="158"/>
      <c r="P45" s="158"/>
    </row>
    <row r="46" spans="1:16" x14ac:dyDescent="0.15">
      <c r="A46" s="158" t="s">
        <v>64</v>
      </c>
      <c r="B46" s="158">
        <f>'実質公債費比率（分子）の構造'!K$48</f>
        <v>42</v>
      </c>
      <c r="C46" s="158"/>
      <c r="D46" s="158"/>
      <c r="E46" s="158">
        <f>'実質公債費比率（分子）の構造'!L$48</f>
        <v>51</v>
      </c>
      <c r="F46" s="158"/>
      <c r="G46" s="158"/>
      <c r="H46" s="158">
        <f>'実質公債費比率（分子）の構造'!M$48</f>
        <v>55</v>
      </c>
      <c r="I46" s="158"/>
      <c r="J46" s="158"/>
      <c r="K46" s="158">
        <f>'実質公債費比率（分子）の構造'!N$48</f>
        <v>55</v>
      </c>
      <c r="L46" s="158"/>
      <c r="M46" s="158"/>
      <c r="N46" s="158">
        <f>'実質公債費比率（分子）の構造'!O$48</f>
        <v>56</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771</v>
      </c>
      <c r="C49" s="158"/>
      <c r="D49" s="158"/>
      <c r="E49" s="158">
        <f>'実質公債費比率（分子）の構造'!L$45</f>
        <v>803</v>
      </c>
      <c r="F49" s="158"/>
      <c r="G49" s="158"/>
      <c r="H49" s="158">
        <f>'実質公債費比率（分子）の構造'!M$45</f>
        <v>860</v>
      </c>
      <c r="I49" s="158"/>
      <c r="J49" s="158"/>
      <c r="K49" s="158">
        <f>'実質公債費比率（分子）の構造'!N$45</f>
        <v>766</v>
      </c>
      <c r="L49" s="158"/>
      <c r="M49" s="158"/>
      <c r="N49" s="158">
        <f>'実質公債費比率（分子）の構造'!O$45</f>
        <v>741</v>
      </c>
      <c r="O49" s="158"/>
      <c r="P49" s="158"/>
    </row>
    <row r="50" spans="1:16" x14ac:dyDescent="0.15">
      <c r="A50" s="158" t="s">
        <v>67</v>
      </c>
      <c r="B50" s="158" t="e">
        <f>NA()</f>
        <v>#N/A</v>
      </c>
      <c r="C50" s="158">
        <f>IF(ISNUMBER('実質公債費比率（分子）の構造'!K$53),'実質公債費比率（分子）の構造'!K$53,NA())</f>
        <v>171</v>
      </c>
      <c r="D50" s="158" t="e">
        <f>NA()</f>
        <v>#N/A</v>
      </c>
      <c r="E50" s="158" t="e">
        <f>NA()</f>
        <v>#N/A</v>
      </c>
      <c r="F50" s="158">
        <f>IF(ISNUMBER('実質公債費比率（分子）の構造'!L$53),'実質公債費比率（分子）の構造'!L$53,NA())</f>
        <v>197</v>
      </c>
      <c r="G50" s="158" t="e">
        <f>NA()</f>
        <v>#N/A</v>
      </c>
      <c r="H50" s="158" t="e">
        <f>NA()</f>
        <v>#N/A</v>
      </c>
      <c r="I50" s="158">
        <f>IF(ISNUMBER('実質公債費比率（分子）の構造'!M$53),'実質公債費比率（分子）の構造'!M$53,NA())</f>
        <v>293</v>
      </c>
      <c r="J50" s="158" t="e">
        <f>NA()</f>
        <v>#N/A</v>
      </c>
      <c r="K50" s="158" t="e">
        <f>NA()</f>
        <v>#N/A</v>
      </c>
      <c r="L50" s="158">
        <f>IF(ISNUMBER('実質公債費比率（分子）の構造'!N$53),'実質公債費比率（分子）の構造'!N$53,NA())</f>
        <v>223</v>
      </c>
      <c r="M50" s="158" t="e">
        <f>NA()</f>
        <v>#N/A</v>
      </c>
      <c r="N50" s="158" t="e">
        <f>NA()</f>
        <v>#N/A</v>
      </c>
      <c r="O50" s="158">
        <f>IF(ISNUMBER('実質公債費比率（分子）の構造'!O$53),'実質公債費比率（分子）の構造'!O$53,NA())</f>
        <v>228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5515</v>
      </c>
      <c r="E56" s="157"/>
      <c r="F56" s="157"/>
      <c r="G56" s="157">
        <f>'将来負担比率（分子）の構造'!J$52</f>
        <v>5276</v>
      </c>
      <c r="H56" s="157"/>
      <c r="I56" s="157"/>
      <c r="J56" s="157">
        <f>'将来負担比率（分子）の構造'!K$52</f>
        <v>5012</v>
      </c>
      <c r="K56" s="157"/>
      <c r="L56" s="157"/>
      <c r="M56" s="157">
        <f>'将来負担比率（分子）の構造'!L$52</f>
        <v>4928</v>
      </c>
      <c r="N56" s="157"/>
      <c r="O56" s="157"/>
      <c r="P56" s="157">
        <f>'将来負担比率（分子）の構造'!M$52</f>
        <v>4736</v>
      </c>
    </row>
    <row r="57" spans="1:16" x14ac:dyDescent="0.15">
      <c r="A57" s="157" t="s">
        <v>42</v>
      </c>
      <c r="B57" s="157"/>
      <c r="C57" s="157"/>
      <c r="D57" s="157">
        <f>'将来負担比率（分子）の構造'!I$51</f>
        <v>39</v>
      </c>
      <c r="E57" s="157"/>
      <c r="F57" s="157"/>
      <c r="G57" s="157">
        <f>'将来負担比率（分子）の構造'!J$51</f>
        <v>36</v>
      </c>
      <c r="H57" s="157"/>
      <c r="I57" s="157"/>
      <c r="J57" s="157">
        <f>'将来負担比率（分子）の構造'!K$51</f>
        <v>39</v>
      </c>
      <c r="K57" s="157"/>
      <c r="L57" s="157"/>
      <c r="M57" s="157">
        <f>'将来負担比率（分子）の構造'!L$51</f>
        <v>32</v>
      </c>
      <c r="N57" s="157"/>
      <c r="O57" s="157"/>
      <c r="P57" s="157">
        <f>'将来負担比率（分子）の構造'!M$51</f>
        <v>24</v>
      </c>
    </row>
    <row r="58" spans="1:16" x14ac:dyDescent="0.15">
      <c r="A58" s="157" t="s">
        <v>41</v>
      </c>
      <c r="B58" s="157"/>
      <c r="C58" s="157"/>
      <c r="D58" s="157">
        <f>'将来負担比率（分子）の構造'!I$50</f>
        <v>3114</v>
      </c>
      <c r="E58" s="157"/>
      <c r="F58" s="157"/>
      <c r="G58" s="157">
        <f>'将来負担比率（分子）の構造'!J$50</f>
        <v>3565</v>
      </c>
      <c r="H58" s="157"/>
      <c r="I58" s="157"/>
      <c r="J58" s="157">
        <f>'将来負担比率（分子）の構造'!K$50</f>
        <v>3582</v>
      </c>
      <c r="K58" s="157"/>
      <c r="L58" s="157"/>
      <c r="M58" s="157">
        <f>'将来負担比率（分子）の構造'!L$50</f>
        <v>3401</v>
      </c>
      <c r="N58" s="157"/>
      <c r="O58" s="157"/>
      <c r="P58" s="157">
        <f>'将来負担比率（分子）の構造'!M$50</f>
        <v>3037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489</v>
      </c>
      <c r="C62" s="157"/>
      <c r="D62" s="157"/>
      <c r="E62" s="157">
        <f>'将来負担比率（分子）の構造'!J$45</f>
        <v>438</v>
      </c>
      <c r="F62" s="157"/>
      <c r="G62" s="157"/>
      <c r="H62" s="157">
        <f>'将来負担比率（分子）の構造'!K$45</f>
        <v>395</v>
      </c>
      <c r="I62" s="157"/>
      <c r="J62" s="157"/>
      <c r="K62" s="157">
        <f>'将来負担比率（分子）の構造'!L$45</f>
        <v>387</v>
      </c>
      <c r="L62" s="157"/>
      <c r="M62" s="157"/>
      <c r="N62" s="157">
        <f>'将来負担比率（分子）の構造'!M$45</f>
        <v>429</v>
      </c>
      <c r="O62" s="157"/>
      <c r="P62" s="157"/>
    </row>
    <row r="63" spans="1:16" x14ac:dyDescent="0.15">
      <c r="A63" s="157" t="s">
        <v>34</v>
      </c>
      <c r="B63" s="157">
        <f>'将来負担比率（分子）の構造'!I$44</f>
        <v>25</v>
      </c>
      <c r="C63" s="157"/>
      <c r="D63" s="157"/>
      <c r="E63" s="157">
        <f>'将来負担比率（分子）の構造'!J$44</f>
        <v>14</v>
      </c>
      <c r="F63" s="157"/>
      <c r="G63" s="157"/>
      <c r="H63" s="157">
        <f>'将来負担比率（分子）の構造'!K$44</f>
        <v>5</v>
      </c>
      <c r="I63" s="157"/>
      <c r="J63" s="157"/>
      <c r="K63" s="157">
        <f>'将来負担比率（分子）の構造'!L$44</f>
        <v>-3</v>
      </c>
      <c r="L63" s="157"/>
      <c r="M63" s="157"/>
      <c r="N63" s="157">
        <f>'将来負担比率（分子）の構造'!M$44</f>
        <v>-10</v>
      </c>
      <c r="O63" s="157"/>
      <c r="P63" s="157"/>
    </row>
    <row r="64" spans="1:16" x14ac:dyDescent="0.15">
      <c r="A64" s="157" t="s">
        <v>33</v>
      </c>
      <c r="B64" s="157">
        <f>'将来負担比率（分子）の構造'!I$43</f>
        <v>328</v>
      </c>
      <c r="C64" s="157"/>
      <c r="D64" s="157"/>
      <c r="E64" s="157">
        <f>'将来負担比率（分子）の構造'!J$43</f>
        <v>280</v>
      </c>
      <c r="F64" s="157"/>
      <c r="G64" s="157"/>
      <c r="H64" s="157">
        <f>'将来負担比率（分子）の構造'!K$43</f>
        <v>251</v>
      </c>
      <c r="I64" s="157"/>
      <c r="J64" s="157"/>
      <c r="K64" s="157">
        <f>'将来負担比率（分子）の構造'!L$43</f>
        <v>289</v>
      </c>
      <c r="L64" s="157"/>
      <c r="M64" s="157"/>
      <c r="N64" s="157">
        <f>'将来負担比率（分子）の構造'!M$43</f>
        <v>409</v>
      </c>
      <c r="O64" s="157"/>
      <c r="P64" s="157"/>
    </row>
    <row r="65" spans="1:16" x14ac:dyDescent="0.15">
      <c r="A65" s="157" t="s">
        <v>32</v>
      </c>
      <c r="B65" s="157">
        <f>'将来負担比率（分子）の構造'!I$42</f>
        <v>131</v>
      </c>
      <c r="C65" s="157"/>
      <c r="D65" s="157"/>
      <c r="E65" s="157">
        <f>'将来負担比率（分子）の構造'!J$42</f>
        <v>114</v>
      </c>
      <c r="F65" s="157"/>
      <c r="G65" s="157"/>
      <c r="H65" s="157">
        <f>'将来負担比率（分子）の構造'!K$42</f>
        <v>98</v>
      </c>
      <c r="I65" s="157"/>
      <c r="J65" s="157"/>
      <c r="K65" s="157">
        <f>'将来負担比率（分子）の構造'!L$42</f>
        <v>82</v>
      </c>
      <c r="L65" s="157"/>
      <c r="M65" s="157"/>
      <c r="N65" s="157">
        <f>'将来負担比率（分子）の構造'!M$42</f>
        <v>65</v>
      </c>
      <c r="O65" s="157"/>
      <c r="P65" s="157"/>
    </row>
    <row r="66" spans="1:16" x14ac:dyDescent="0.15">
      <c r="A66" s="157" t="s">
        <v>31</v>
      </c>
      <c r="B66" s="157">
        <f>'将来負担比率（分子）の構造'!I$41</f>
        <v>6421</v>
      </c>
      <c r="C66" s="157"/>
      <c r="D66" s="157"/>
      <c r="E66" s="157">
        <f>'将来負担比率（分子）の構造'!J$41</f>
        <v>6206</v>
      </c>
      <c r="F66" s="157"/>
      <c r="G66" s="157"/>
      <c r="H66" s="157">
        <f>'将来負担比率（分子）の構造'!K$41</f>
        <v>5833</v>
      </c>
      <c r="I66" s="157"/>
      <c r="J66" s="157"/>
      <c r="K66" s="157">
        <f>'将来負担比率（分子）の構造'!L$41</f>
        <v>5585</v>
      </c>
      <c r="L66" s="157"/>
      <c r="M66" s="157"/>
      <c r="N66" s="157">
        <f>'将来負担比率（分子）の構造'!M$41</f>
        <v>5398</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999</v>
      </c>
      <c r="C72" s="161">
        <f>基金残高に係る経年分析!G55</f>
        <v>1029</v>
      </c>
      <c r="D72" s="161">
        <f>基金残高に係る経年分析!H55</f>
        <v>1017</v>
      </c>
    </row>
    <row r="73" spans="1:16" x14ac:dyDescent="0.15">
      <c r="A73" s="160" t="s">
        <v>74</v>
      </c>
      <c r="B73" s="161">
        <f>基金残高に係る経年分析!F56</f>
        <v>135</v>
      </c>
      <c r="C73" s="161">
        <f>基金残高に係る経年分析!G56</f>
        <v>147</v>
      </c>
      <c r="D73" s="161">
        <f>基金残高に係る経年分析!H56</f>
        <v>156</v>
      </c>
    </row>
    <row r="74" spans="1:16" x14ac:dyDescent="0.15">
      <c r="A74" s="160" t="s">
        <v>75</v>
      </c>
      <c r="B74" s="161">
        <f>基金残高に係る経年分析!F57</f>
        <v>2071</v>
      </c>
      <c r="C74" s="161">
        <f>基金残高に係る経年分析!G57</f>
        <v>1837</v>
      </c>
      <c r="D74" s="161">
        <f>基金残高に係る経年分析!H57</f>
        <v>1487</v>
      </c>
    </row>
  </sheetData>
  <sheetProtection algorithmName="SHA-512" hashValue="wacerDSJ4EBday4XSLnEaOVykw0v6CQscSi8GqwugG3T1rCBKcCdUt3f0s9HYQ6Pj+Xv18anZaxiDdxB5EkT0w==" saltValue="qpfS8N0By6zLUryGBF9y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584591</v>
      </c>
      <c r="S5" s="664"/>
      <c r="T5" s="664"/>
      <c r="U5" s="664"/>
      <c r="V5" s="664"/>
      <c r="W5" s="664"/>
      <c r="X5" s="664"/>
      <c r="Y5" s="689"/>
      <c r="Z5" s="702">
        <v>8.8000000000000007</v>
      </c>
      <c r="AA5" s="702"/>
      <c r="AB5" s="702"/>
      <c r="AC5" s="702"/>
      <c r="AD5" s="703">
        <v>584591</v>
      </c>
      <c r="AE5" s="703"/>
      <c r="AF5" s="703"/>
      <c r="AG5" s="703"/>
      <c r="AH5" s="703"/>
      <c r="AI5" s="703"/>
      <c r="AJ5" s="703"/>
      <c r="AK5" s="703"/>
      <c r="AL5" s="690">
        <v>16.399999999999999</v>
      </c>
      <c r="AM5" s="672"/>
      <c r="AN5" s="672"/>
      <c r="AO5" s="691"/>
      <c r="AP5" s="666" t="s">
        <v>217</v>
      </c>
      <c r="AQ5" s="667"/>
      <c r="AR5" s="667"/>
      <c r="AS5" s="667"/>
      <c r="AT5" s="667"/>
      <c r="AU5" s="667"/>
      <c r="AV5" s="667"/>
      <c r="AW5" s="667"/>
      <c r="AX5" s="667"/>
      <c r="AY5" s="667"/>
      <c r="AZ5" s="667"/>
      <c r="BA5" s="667"/>
      <c r="BB5" s="667"/>
      <c r="BC5" s="667"/>
      <c r="BD5" s="667"/>
      <c r="BE5" s="667"/>
      <c r="BF5" s="668"/>
      <c r="BG5" s="608">
        <v>584548</v>
      </c>
      <c r="BH5" s="609"/>
      <c r="BI5" s="609"/>
      <c r="BJ5" s="609"/>
      <c r="BK5" s="609"/>
      <c r="BL5" s="609"/>
      <c r="BM5" s="609"/>
      <c r="BN5" s="610"/>
      <c r="BO5" s="646">
        <v>100</v>
      </c>
      <c r="BP5" s="646"/>
      <c r="BQ5" s="646"/>
      <c r="BR5" s="646"/>
      <c r="BS5" s="647">
        <v>28586</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61795</v>
      </c>
      <c r="S6" s="609"/>
      <c r="T6" s="609"/>
      <c r="U6" s="609"/>
      <c r="V6" s="609"/>
      <c r="W6" s="609"/>
      <c r="X6" s="609"/>
      <c r="Y6" s="610"/>
      <c r="Z6" s="646">
        <v>0.9</v>
      </c>
      <c r="AA6" s="646"/>
      <c r="AB6" s="646"/>
      <c r="AC6" s="646"/>
      <c r="AD6" s="647">
        <v>61795</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584548</v>
      </c>
      <c r="BH6" s="609"/>
      <c r="BI6" s="609"/>
      <c r="BJ6" s="609"/>
      <c r="BK6" s="609"/>
      <c r="BL6" s="609"/>
      <c r="BM6" s="609"/>
      <c r="BN6" s="610"/>
      <c r="BO6" s="646">
        <v>100</v>
      </c>
      <c r="BP6" s="646"/>
      <c r="BQ6" s="646"/>
      <c r="BR6" s="646"/>
      <c r="BS6" s="647">
        <v>28586</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112782</v>
      </c>
      <c r="CS6" s="609"/>
      <c r="CT6" s="609"/>
      <c r="CU6" s="609"/>
      <c r="CV6" s="609"/>
      <c r="CW6" s="609"/>
      <c r="CX6" s="609"/>
      <c r="CY6" s="610"/>
      <c r="CZ6" s="690">
        <v>1.8</v>
      </c>
      <c r="DA6" s="672"/>
      <c r="DB6" s="672"/>
      <c r="DC6" s="692"/>
      <c r="DD6" s="614">
        <v>24365</v>
      </c>
      <c r="DE6" s="609"/>
      <c r="DF6" s="609"/>
      <c r="DG6" s="609"/>
      <c r="DH6" s="609"/>
      <c r="DI6" s="609"/>
      <c r="DJ6" s="609"/>
      <c r="DK6" s="609"/>
      <c r="DL6" s="609"/>
      <c r="DM6" s="609"/>
      <c r="DN6" s="609"/>
      <c r="DO6" s="609"/>
      <c r="DP6" s="610"/>
      <c r="DQ6" s="614">
        <v>107972</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191</v>
      </c>
      <c r="S7" s="609"/>
      <c r="T7" s="609"/>
      <c r="U7" s="609"/>
      <c r="V7" s="609"/>
      <c r="W7" s="609"/>
      <c r="X7" s="609"/>
      <c r="Y7" s="610"/>
      <c r="Z7" s="646">
        <v>0</v>
      </c>
      <c r="AA7" s="646"/>
      <c r="AB7" s="646"/>
      <c r="AC7" s="646"/>
      <c r="AD7" s="647">
        <v>191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191815</v>
      </c>
      <c r="BH7" s="609"/>
      <c r="BI7" s="609"/>
      <c r="BJ7" s="609"/>
      <c r="BK7" s="609"/>
      <c r="BL7" s="609"/>
      <c r="BM7" s="609"/>
      <c r="BN7" s="610"/>
      <c r="BO7" s="646">
        <v>32.799999999999997</v>
      </c>
      <c r="BP7" s="646"/>
      <c r="BQ7" s="646"/>
      <c r="BR7" s="646"/>
      <c r="BS7" s="647">
        <v>1759</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1421071</v>
      </c>
      <c r="CS7" s="609"/>
      <c r="CT7" s="609"/>
      <c r="CU7" s="609"/>
      <c r="CV7" s="609"/>
      <c r="CW7" s="609"/>
      <c r="CX7" s="609"/>
      <c r="CY7" s="610"/>
      <c r="CZ7" s="646">
        <v>22.6</v>
      </c>
      <c r="DA7" s="646"/>
      <c r="DB7" s="646"/>
      <c r="DC7" s="646"/>
      <c r="DD7" s="614">
        <v>380237</v>
      </c>
      <c r="DE7" s="609"/>
      <c r="DF7" s="609"/>
      <c r="DG7" s="609"/>
      <c r="DH7" s="609"/>
      <c r="DI7" s="609"/>
      <c r="DJ7" s="609"/>
      <c r="DK7" s="609"/>
      <c r="DL7" s="609"/>
      <c r="DM7" s="609"/>
      <c r="DN7" s="609"/>
      <c r="DO7" s="609"/>
      <c r="DP7" s="610"/>
      <c r="DQ7" s="614">
        <v>889081</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2540</v>
      </c>
      <c r="S8" s="609"/>
      <c r="T8" s="609"/>
      <c r="U8" s="609"/>
      <c r="V8" s="609"/>
      <c r="W8" s="609"/>
      <c r="X8" s="609"/>
      <c r="Y8" s="610"/>
      <c r="Z8" s="646">
        <v>0</v>
      </c>
      <c r="AA8" s="646"/>
      <c r="AB8" s="646"/>
      <c r="AC8" s="646"/>
      <c r="AD8" s="647">
        <v>2540</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9758</v>
      </c>
      <c r="BH8" s="609"/>
      <c r="BI8" s="609"/>
      <c r="BJ8" s="609"/>
      <c r="BK8" s="609"/>
      <c r="BL8" s="609"/>
      <c r="BM8" s="609"/>
      <c r="BN8" s="610"/>
      <c r="BO8" s="646">
        <v>1.7</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1222829</v>
      </c>
      <c r="CS8" s="609"/>
      <c r="CT8" s="609"/>
      <c r="CU8" s="609"/>
      <c r="CV8" s="609"/>
      <c r="CW8" s="609"/>
      <c r="CX8" s="609"/>
      <c r="CY8" s="610"/>
      <c r="CZ8" s="646">
        <v>19.5</v>
      </c>
      <c r="DA8" s="646"/>
      <c r="DB8" s="646"/>
      <c r="DC8" s="646"/>
      <c r="DD8" s="614">
        <v>12857</v>
      </c>
      <c r="DE8" s="609"/>
      <c r="DF8" s="609"/>
      <c r="DG8" s="609"/>
      <c r="DH8" s="609"/>
      <c r="DI8" s="609"/>
      <c r="DJ8" s="609"/>
      <c r="DK8" s="609"/>
      <c r="DL8" s="609"/>
      <c r="DM8" s="609"/>
      <c r="DN8" s="609"/>
      <c r="DO8" s="609"/>
      <c r="DP8" s="610"/>
      <c r="DQ8" s="614">
        <v>788512</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3714</v>
      </c>
      <c r="S9" s="609"/>
      <c r="T9" s="609"/>
      <c r="U9" s="609"/>
      <c r="V9" s="609"/>
      <c r="W9" s="609"/>
      <c r="X9" s="609"/>
      <c r="Y9" s="610"/>
      <c r="Z9" s="646">
        <v>0.1</v>
      </c>
      <c r="AA9" s="646"/>
      <c r="AB9" s="646"/>
      <c r="AC9" s="646"/>
      <c r="AD9" s="647">
        <v>3714</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165027</v>
      </c>
      <c r="BH9" s="609"/>
      <c r="BI9" s="609"/>
      <c r="BJ9" s="609"/>
      <c r="BK9" s="609"/>
      <c r="BL9" s="609"/>
      <c r="BM9" s="609"/>
      <c r="BN9" s="610"/>
      <c r="BO9" s="646">
        <v>28.2</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594153</v>
      </c>
      <c r="CS9" s="609"/>
      <c r="CT9" s="609"/>
      <c r="CU9" s="609"/>
      <c r="CV9" s="609"/>
      <c r="CW9" s="609"/>
      <c r="CX9" s="609"/>
      <c r="CY9" s="610"/>
      <c r="CZ9" s="646">
        <v>9.5</v>
      </c>
      <c r="DA9" s="646"/>
      <c r="DB9" s="646"/>
      <c r="DC9" s="646"/>
      <c r="DD9" s="614">
        <v>8098</v>
      </c>
      <c r="DE9" s="609"/>
      <c r="DF9" s="609"/>
      <c r="DG9" s="609"/>
      <c r="DH9" s="609"/>
      <c r="DI9" s="609"/>
      <c r="DJ9" s="609"/>
      <c r="DK9" s="609"/>
      <c r="DL9" s="609"/>
      <c r="DM9" s="609"/>
      <c r="DN9" s="609"/>
      <c r="DO9" s="609"/>
      <c r="DP9" s="610"/>
      <c r="DQ9" s="614">
        <v>531867</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10472</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5239</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239</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153558</v>
      </c>
      <c r="S11" s="609"/>
      <c r="T11" s="609"/>
      <c r="U11" s="609"/>
      <c r="V11" s="609"/>
      <c r="W11" s="609"/>
      <c r="X11" s="609"/>
      <c r="Y11" s="610"/>
      <c r="Z11" s="611">
        <v>2.2999999999999998</v>
      </c>
      <c r="AA11" s="612"/>
      <c r="AB11" s="612"/>
      <c r="AC11" s="613"/>
      <c r="AD11" s="614">
        <v>153558</v>
      </c>
      <c r="AE11" s="609"/>
      <c r="AF11" s="609"/>
      <c r="AG11" s="609"/>
      <c r="AH11" s="609"/>
      <c r="AI11" s="609"/>
      <c r="AJ11" s="609"/>
      <c r="AK11" s="610"/>
      <c r="AL11" s="611">
        <v>4.3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6558</v>
      </c>
      <c r="BH11" s="609"/>
      <c r="BI11" s="609"/>
      <c r="BJ11" s="609"/>
      <c r="BK11" s="609"/>
      <c r="BL11" s="609"/>
      <c r="BM11" s="609"/>
      <c r="BN11" s="610"/>
      <c r="BO11" s="646">
        <v>1.1000000000000001</v>
      </c>
      <c r="BP11" s="646"/>
      <c r="BQ11" s="646"/>
      <c r="BR11" s="646"/>
      <c r="BS11" s="647">
        <v>1759</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217385</v>
      </c>
      <c r="CS11" s="609"/>
      <c r="CT11" s="609"/>
      <c r="CU11" s="609"/>
      <c r="CV11" s="609"/>
      <c r="CW11" s="609"/>
      <c r="CX11" s="609"/>
      <c r="CY11" s="610"/>
      <c r="CZ11" s="646">
        <v>3.5</v>
      </c>
      <c r="DA11" s="646"/>
      <c r="DB11" s="646"/>
      <c r="DC11" s="646"/>
      <c r="DD11" s="614">
        <v>3845</v>
      </c>
      <c r="DE11" s="609"/>
      <c r="DF11" s="609"/>
      <c r="DG11" s="609"/>
      <c r="DH11" s="609"/>
      <c r="DI11" s="609"/>
      <c r="DJ11" s="609"/>
      <c r="DK11" s="609"/>
      <c r="DL11" s="609"/>
      <c r="DM11" s="609"/>
      <c r="DN11" s="609"/>
      <c r="DO11" s="609"/>
      <c r="DP11" s="610"/>
      <c r="DQ11" s="614">
        <v>125173</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331758</v>
      </c>
      <c r="BH12" s="609"/>
      <c r="BI12" s="609"/>
      <c r="BJ12" s="609"/>
      <c r="BK12" s="609"/>
      <c r="BL12" s="609"/>
      <c r="BM12" s="609"/>
      <c r="BN12" s="610"/>
      <c r="BO12" s="646">
        <v>56.8</v>
      </c>
      <c r="BP12" s="646"/>
      <c r="BQ12" s="646"/>
      <c r="BR12" s="646"/>
      <c r="BS12" s="647">
        <v>26827</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365333</v>
      </c>
      <c r="CS12" s="609"/>
      <c r="CT12" s="609"/>
      <c r="CU12" s="609"/>
      <c r="CV12" s="609"/>
      <c r="CW12" s="609"/>
      <c r="CX12" s="609"/>
      <c r="CY12" s="610"/>
      <c r="CZ12" s="646">
        <v>5.8</v>
      </c>
      <c r="DA12" s="646"/>
      <c r="DB12" s="646"/>
      <c r="DC12" s="646"/>
      <c r="DD12" s="614">
        <v>80383</v>
      </c>
      <c r="DE12" s="609"/>
      <c r="DF12" s="609"/>
      <c r="DG12" s="609"/>
      <c r="DH12" s="609"/>
      <c r="DI12" s="609"/>
      <c r="DJ12" s="609"/>
      <c r="DK12" s="609"/>
      <c r="DL12" s="609"/>
      <c r="DM12" s="609"/>
      <c r="DN12" s="609"/>
      <c r="DO12" s="609"/>
      <c r="DP12" s="610"/>
      <c r="DQ12" s="614">
        <v>129337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270482</v>
      </c>
      <c r="BH13" s="609"/>
      <c r="BI13" s="609"/>
      <c r="BJ13" s="609"/>
      <c r="BK13" s="609"/>
      <c r="BL13" s="609"/>
      <c r="BM13" s="609"/>
      <c r="BN13" s="610"/>
      <c r="BO13" s="646">
        <v>46.3</v>
      </c>
      <c r="BP13" s="646"/>
      <c r="BQ13" s="646"/>
      <c r="BR13" s="646"/>
      <c r="BS13" s="647">
        <v>26827</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724547</v>
      </c>
      <c r="CS13" s="609"/>
      <c r="CT13" s="609"/>
      <c r="CU13" s="609"/>
      <c r="CV13" s="609"/>
      <c r="CW13" s="609"/>
      <c r="CX13" s="609"/>
      <c r="CY13" s="610"/>
      <c r="CZ13" s="646">
        <v>11.5</v>
      </c>
      <c r="DA13" s="646"/>
      <c r="DB13" s="646"/>
      <c r="DC13" s="646"/>
      <c r="DD13" s="614">
        <v>530335</v>
      </c>
      <c r="DE13" s="609"/>
      <c r="DF13" s="609"/>
      <c r="DG13" s="609"/>
      <c r="DH13" s="609"/>
      <c r="DI13" s="609"/>
      <c r="DJ13" s="609"/>
      <c r="DK13" s="609"/>
      <c r="DL13" s="609"/>
      <c r="DM13" s="609"/>
      <c r="DN13" s="609"/>
      <c r="DO13" s="609"/>
      <c r="DP13" s="610"/>
      <c r="DQ13" s="614">
        <v>252845</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29408</v>
      </c>
      <c r="BH14" s="609"/>
      <c r="BI14" s="609"/>
      <c r="BJ14" s="609"/>
      <c r="BK14" s="609"/>
      <c r="BL14" s="609"/>
      <c r="BM14" s="609"/>
      <c r="BN14" s="610"/>
      <c r="BO14" s="646">
        <v>5</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209497</v>
      </c>
      <c r="CS14" s="609"/>
      <c r="CT14" s="609"/>
      <c r="CU14" s="609"/>
      <c r="CV14" s="609"/>
      <c r="CW14" s="609"/>
      <c r="CX14" s="609"/>
      <c r="CY14" s="610"/>
      <c r="CZ14" s="646">
        <v>3.3</v>
      </c>
      <c r="DA14" s="646"/>
      <c r="DB14" s="646"/>
      <c r="DC14" s="646"/>
      <c r="DD14" s="614" t="s">
        <v>122</v>
      </c>
      <c r="DE14" s="609"/>
      <c r="DF14" s="609"/>
      <c r="DG14" s="609"/>
      <c r="DH14" s="609"/>
      <c r="DI14" s="609"/>
      <c r="DJ14" s="609"/>
      <c r="DK14" s="609"/>
      <c r="DL14" s="609"/>
      <c r="DM14" s="609"/>
      <c r="DN14" s="609"/>
      <c r="DO14" s="609"/>
      <c r="DP14" s="610"/>
      <c r="DQ14" s="614">
        <v>195344</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5778</v>
      </c>
      <c r="S15" s="609"/>
      <c r="T15" s="609"/>
      <c r="U15" s="609"/>
      <c r="V15" s="609"/>
      <c r="W15" s="609"/>
      <c r="X15" s="609"/>
      <c r="Y15" s="610"/>
      <c r="Z15" s="646">
        <v>0.1</v>
      </c>
      <c r="AA15" s="646"/>
      <c r="AB15" s="646"/>
      <c r="AC15" s="646"/>
      <c r="AD15" s="647">
        <v>5778</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31567</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574579</v>
      </c>
      <c r="CS15" s="609"/>
      <c r="CT15" s="609"/>
      <c r="CU15" s="609"/>
      <c r="CV15" s="609"/>
      <c r="CW15" s="609"/>
      <c r="CX15" s="609"/>
      <c r="CY15" s="610"/>
      <c r="CZ15" s="646">
        <v>9.1</v>
      </c>
      <c r="DA15" s="646"/>
      <c r="DB15" s="646"/>
      <c r="DC15" s="646"/>
      <c r="DD15" s="614">
        <v>54308</v>
      </c>
      <c r="DE15" s="609"/>
      <c r="DF15" s="609"/>
      <c r="DG15" s="609"/>
      <c r="DH15" s="609"/>
      <c r="DI15" s="609"/>
      <c r="DJ15" s="609"/>
      <c r="DK15" s="609"/>
      <c r="DL15" s="609"/>
      <c r="DM15" s="609"/>
      <c r="DN15" s="609"/>
      <c r="DO15" s="609"/>
      <c r="DP15" s="610"/>
      <c r="DQ15" s="614">
        <v>437034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7072</v>
      </c>
      <c r="S16" s="609"/>
      <c r="T16" s="609"/>
      <c r="U16" s="609"/>
      <c r="V16" s="609"/>
      <c r="W16" s="609"/>
      <c r="X16" s="609"/>
      <c r="Y16" s="610"/>
      <c r="Z16" s="646">
        <v>0.1</v>
      </c>
      <c r="AA16" s="646"/>
      <c r="AB16" s="646"/>
      <c r="AC16" s="646"/>
      <c r="AD16" s="647">
        <v>7072</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93442</v>
      </c>
      <c r="CS16" s="609"/>
      <c r="CT16" s="609"/>
      <c r="CU16" s="609"/>
      <c r="CV16" s="609"/>
      <c r="CW16" s="609"/>
      <c r="CX16" s="609"/>
      <c r="CY16" s="610"/>
      <c r="CZ16" s="646">
        <v>1.5</v>
      </c>
      <c r="DA16" s="646"/>
      <c r="DB16" s="646"/>
      <c r="DC16" s="646"/>
      <c r="DD16" s="614" t="s">
        <v>122</v>
      </c>
      <c r="DE16" s="609"/>
      <c r="DF16" s="609"/>
      <c r="DG16" s="609"/>
      <c r="DH16" s="609"/>
      <c r="DI16" s="609"/>
      <c r="DJ16" s="609"/>
      <c r="DK16" s="609"/>
      <c r="DL16" s="609"/>
      <c r="DM16" s="609"/>
      <c r="DN16" s="609"/>
      <c r="DO16" s="609"/>
      <c r="DP16" s="610"/>
      <c r="DQ16" s="614">
        <v>61953</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24742</v>
      </c>
      <c r="S17" s="609"/>
      <c r="T17" s="609"/>
      <c r="U17" s="609"/>
      <c r="V17" s="609"/>
      <c r="W17" s="609"/>
      <c r="X17" s="609"/>
      <c r="Y17" s="610"/>
      <c r="Z17" s="646">
        <v>0.4</v>
      </c>
      <c r="AA17" s="646"/>
      <c r="AB17" s="646"/>
      <c r="AC17" s="646"/>
      <c r="AD17" s="647">
        <v>24742</v>
      </c>
      <c r="AE17" s="647"/>
      <c r="AF17" s="647"/>
      <c r="AG17" s="647"/>
      <c r="AH17" s="647"/>
      <c r="AI17" s="647"/>
      <c r="AJ17" s="647"/>
      <c r="AK17" s="647"/>
      <c r="AL17" s="611">
        <v>0.7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741711</v>
      </c>
      <c r="CS17" s="609"/>
      <c r="CT17" s="609"/>
      <c r="CU17" s="609"/>
      <c r="CV17" s="609"/>
      <c r="CW17" s="609"/>
      <c r="CX17" s="609"/>
      <c r="CY17" s="610"/>
      <c r="CZ17" s="646">
        <v>11.8</v>
      </c>
      <c r="DA17" s="646"/>
      <c r="DB17" s="646"/>
      <c r="DC17" s="646"/>
      <c r="DD17" s="614" t="s">
        <v>122</v>
      </c>
      <c r="DE17" s="609"/>
      <c r="DF17" s="609"/>
      <c r="DG17" s="609"/>
      <c r="DH17" s="609"/>
      <c r="DI17" s="609"/>
      <c r="DJ17" s="609"/>
      <c r="DK17" s="609"/>
      <c r="DL17" s="609"/>
      <c r="DM17" s="609"/>
      <c r="DN17" s="609"/>
      <c r="DO17" s="609"/>
      <c r="DP17" s="610"/>
      <c r="DQ17" s="614">
        <v>723969</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2468</v>
      </c>
      <c r="S18" s="609"/>
      <c r="T18" s="609"/>
      <c r="U18" s="609"/>
      <c r="V18" s="609"/>
      <c r="W18" s="609"/>
      <c r="X18" s="609"/>
      <c r="Y18" s="610"/>
      <c r="Z18" s="646">
        <v>0</v>
      </c>
      <c r="AA18" s="646"/>
      <c r="AB18" s="646"/>
      <c r="AC18" s="646"/>
      <c r="AD18" s="647">
        <v>2468</v>
      </c>
      <c r="AE18" s="647"/>
      <c r="AF18" s="647"/>
      <c r="AG18" s="647"/>
      <c r="AH18" s="647"/>
      <c r="AI18" s="647"/>
      <c r="AJ18" s="647"/>
      <c r="AK18" s="647"/>
      <c r="AL18" s="611">
        <v>0.1</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22274</v>
      </c>
      <c r="S19" s="609"/>
      <c r="T19" s="609"/>
      <c r="U19" s="609"/>
      <c r="V19" s="609"/>
      <c r="W19" s="609"/>
      <c r="X19" s="609"/>
      <c r="Y19" s="610"/>
      <c r="Z19" s="646">
        <v>0.3</v>
      </c>
      <c r="AA19" s="646"/>
      <c r="AB19" s="646"/>
      <c r="AC19" s="646"/>
      <c r="AD19" s="647">
        <v>22274</v>
      </c>
      <c r="AE19" s="647"/>
      <c r="AF19" s="647"/>
      <c r="AG19" s="647"/>
      <c r="AH19" s="647"/>
      <c r="AI19" s="647"/>
      <c r="AJ19" s="647"/>
      <c r="AK19" s="647"/>
      <c r="AL19" s="611">
        <v>0.6</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43</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43</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6282568</v>
      </c>
      <c r="CS20" s="609"/>
      <c r="CT20" s="609"/>
      <c r="CU20" s="609"/>
      <c r="CV20" s="609"/>
      <c r="CW20" s="609"/>
      <c r="CX20" s="609"/>
      <c r="CY20" s="610"/>
      <c r="CZ20" s="646">
        <v>100</v>
      </c>
      <c r="DA20" s="646"/>
      <c r="DB20" s="646"/>
      <c r="DC20" s="646"/>
      <c r="DD20" s="614">
        <v>1094428</v>
      </c>
      <c r="DE20" s="609"/>
      <c r="DF20" s="609"/>
      <c r="DG20" s="609"/>
      <c r="DH20" s="609"/>
      <c r="DI20" s="609"/>
      <c r="DJ20" s="609"/>
      <c r="DK20" s="609"/>
      <c r="DL20" s="609"/>
      <c r="DM20" s="609"/>
      <c r="DN20" s="609"/>
      <c r="DO20" s="609"/>
      <c r="DP20" s="610"/>
      <c r="DQ20" s="614">
        <v>4243326</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3106113</v>
      </c>
      <c r="S21" s="609"/>
      <c r="T21" s="609"/>
      <c r="U21" s="609"/>
      <c r="V21" s="609"/>
      <c r="W21" s="609"/>
      <c r="X21" s="609"/>
      <c r="Y21" s="610"/>
      <c r="Z21" s="646">
        <v>46.6</v>
      </c>
      <c r="AA21" s="646"/>
      <c r="AB21" s="646"/>
      <c r="AC21" s="646"/>
      <c r="AD21" s="647">
        <v>2712807</v>
      </c>
      <c r="AE21" s="647"/>
      <c r="AF21" s="647"/>
      <c r="AG21" s="647"/>
      <c r="AH21" s="647"/>
      <c r="AI21" s="647"/>
      <c r="AJ21" s="647"/>
      <c r="AK21" s="647"/>
      <c r="AL21" s="611">
        <v>76.099999999999994</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43</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2712807</v>
      </c>
      <c r="S22" s="609"/>
      <c r="T22" s="609"/>
      <c r="U22" s="609"/>
      <c r="V22" s="609"/>
      <c r="W22" s="609"/>
      <c r="X22" s="609"/>
      <c r="Y22" s="610"/>
      <c r="Z22" s="646">
        <v>40.700000000000003</v>
      </c>
      <c r="AA22" s="646"/>
      <c r="AB22" s="646"/>
      <c r="AC22" s="646"/>
      <c r="AD22" s="647">
        <v>2712807</v>
      </c>
      <c r="AE22" s="647"/>
      <c r="AF22" s="647"/>
      <c r="AG22" s="647"/>
      <c r="AH22" s="647"/>
      <c r="AI22" s="647"/>
      <c r="AJ22" s="647"/>
      <c r="AK22" s="647"/>
      <c r="AL22" s="611">
        <v>76.099999999999994</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393306</v>
      </c>
      <c r="S23" s="609"/>
      <c r="T23" s="609"/>
      <c r="U23" s="609"/>
      <c r="V23" s="609"/>
      <c r="W23" s="609"/>
      <c r="X23" s="609"/>
      <c r="Y23" s="610"/>
      <c r="Z23" s="646">
        <v>5.9</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2163034</v>
      </c>
      <c r="CS24" s="664"/>
      <c r="CT24" s="664"/>
      <c r="CU24" s="664"/>
      <c r="CV24" s="664"/>
      <c r="CW24" s="664"/>
      <c r="CX24" s="664"/>
      <c r="CY24" s="689"/>
      <c r="CZ24" s="690">
        <v>34.4</v>
      </c>
      <c r="DA24" s="672"/>
      <c r="DB24" s="672"/>
      <c r="DC24" s="692"/>
      <c r="DD24" s="688">
        <v>1749968</v>
      </c>
      <c r="DE24" s="664"/>
      <c r="DF24" s="664"/>
      <c r="DG24" s="664"/>
      <c r="DH24" s="664"/>
      <c r="DI24" s="664"/>
      <c r="DJ24" s="664"/>
      <c r="DK24" s="689"/>
      <c r="DL24" s="688">
        <v>1709349</v>
      </c>
      <c r="DM24" s="664"/>
      <c r="DN24" s="664"/>
      <c r="DO24" s="664"/>
      <c r="DP24" s="664"/>
      <c r="DQ24" s="664"/>
      <c r="DR24" s="664"/>
      <c r="DS24" s="664"/>
      <c r="DT24" s="664"/>
      <c r="DU24" s="664"/>
      <c r="DV24" s="689"/>
      <c r="DW24" s="690">
        <v>47.8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3950094</v>
      </c>
      <c r="S25" s="609"/>
      <c r="T25" s="609"/>
      <c r="U25" s="609"/>
      <c r="V25" s="609"/>
      <c r="W25" s="609"/>
      <c r="X25" s="609"/>
      <c r="Y25" s="610"/>
      <c r="Z25" s="646">
        <v>59.2</v>
      </c>
      <c r="AA25" s="646"/>
      <c r="AB25" s="646"/>
      <c r="AC25" s="646"/>
      <c r="AD25" s="647">
        <v>3556788</v>
      </c>
      <c r="AE25" s="647"/>
      <c r="AF25" s="647"/>
      <c r="AG25" s="647"/>
      <c r="AH25" s="647"/>
      <c r="AI25" s="647"/>
      <c r="AJ25" s="647"/>
      <c r="AK25" s="647"/>
      <c r="AL25" s="611">
        <v>99.7</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1015694</v>
      </c>
      <c r="CS25" s="621"/>
      <c r="CT25" s="621"/>
      <c r="CU25" s="621"/>
      <c r="CV25" s="621"/>
      <c r="CW25" s="621"/>
      <c r="CX25" s="621"/>
      <c r="CY25" s="622"/>
      <c r="CZ25" s="611">
        <v>16.2</v>
      </c>
      <c r="DA25" s="623"/>
      <c r="DB25" s="623"/>
      <c r="DC25" s="624"/>
      <c r="DD25" s="614">
        <v>928338</v>
      </c>
      <c r="DE25" s="621"/>
      <c r="DF25" s="621"/>
      <c r="DG25" s="621"/>
      <c r="DH25" s="621"/>
      <c r="DI25" s="621"/>
      <c r="DJ25" s="621"/>
      <c r="DK25" s="622"/>
      <c r="DL25" s="614">
        <v>889762</v>
      </c>
      <c r="DM25" s="621"/>
      <c r="DN25" s="621"/>
      <c r="DO25" s="621"/>
      <c r="DP25" s="621"/>
      <c r="DQ25" s="621"/>
      <c r="DR25" s="621"/>
      <c r="DS25" s="621"/>
      <c r="DT25" s="621"/>
      <c r="DU25" s="621"/>
      <c r="DV25" s="622"/>
      <c r="DW25" s="611">
        <v>24.9</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656</v>
      </c>
      <c r="S26" s="609"/>
      <c r="T26" s="609"/>
      <c r="U26" s="609"/>
      <c r="V26" s="609"/>
      <c r="W26" s="609"/>
      <c r="X26" s="609"/>
      <c r="Y26" s="610"/>
      <c r="Z26" s="646">
        <v>0</v>
      </c>
      <c r="AA26" s="646"/>
      <c r="AB26" s="646"/>
      <c r="AC26" s="646"/>
      <c r="AD26" s="647">
        <v>656</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546129</v>
      </c>
      <c r="CS26" s="609"/>
      <c r="CT26" s="609"/>
      <c r="CU26" s="609"/>
      <c r="CV26" s="609"/>
      <c r="CW26" s="609"/>
      <c r="CX26" s="609"/>
      <c r="CY26" s="610"/>
      <c r="CZ26" s="611">
        <v>8.6999999999999993</v>
      </c>
      <c r="DA26" s="623"/>
      <c r="DB26" s="623"/>
      <c r="DC26" s="624"/>
      <c r="DD26" s="614">
        <v>502226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13170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584591</v>
      </c>
      <c r="BH27" s="609"/>
      <c r="BI27" s="609"/>
      <c r="BJ27" s="609"/>
      <c r="BK27" s="609"/>
      <c r="BL27" s="609"/>
      <c r="BM27" s="609"/>
      <c r="BN27" s="610"/>
      <c r="BO27" s="646">
        <v>100</v>
      </c>
      <c r="BP27" s="646"/>
      <c r="BQ27" s="646"/>
      <c r="BR27" s="646"/>
      <c r="BS27" s="647">
        <v>28586</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405629</v>
      </c>
      <c r="CS27" s="621"/>
      <c r="CT27" s="621"/>
      <c r="CU27" s="621"/>
      <c r="CV27" s="621"/>
      <c r="CW27" s="621"/>
      <c r="CX27" s="621"/>
      <c r="CY27" s="622"/>
      <c r="CZ27" s="611">
        <v>6.5</v>
      </c>
      <c r="DA27" s="623"/>
      <c r="DB27" s="623"/>
      <c r="DC27" s="624"/>
      <c r="DD27" s="614">
        <v>97661</v>
      </c>
      <c r="DE27" s="621"/>
      <c r="DF27" s="621"/>
      <c r="DG27" s="621"/>
      <c r="DH27" s="621"/>
      <c r="DI27" s="621"/>
      <c r="DJ27" s="621"/>
      <c r="DK27" s="622"/>
      <c r="DL27" s="614">
        <v>95618</v>
      </c>
      <c r="DM27" s="621"/>
      <c r="DN27" s="621"/>
      <c r="DO27" s="621"/>
      <c r="DP27" s="621"/>
      <c r="DQ27" s="621"/>
      <c r="DR27" s="621"/>
      <c r="DS27" s="621"/>
      <c r="DT27" s="621"/>
      <c r="DU27" s="621"/>
      <c r="DV27" s="622"/>
      <c r="DW27" s="611">
        <v>2.7</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48391</v>
      </c>
      <c r="S28" s="609"/>
      <c r="T28" s="609"/>
      <c r="U28" s="609"/>
      <c r="V28" s="609"/>
      <c r="W28" s="609"/>
      <c r="X28" s="609"/>
      <c r="Y28" s="610"/>
      <c r="Z28" s="646">
        <v>0.7</v>
      </c>
      <c r="AA28" s="646"/>
      <c r="AB28" s="646"/>
      <c r="AC28" s="646"/>
      <c r="AD28" s="647">
        <v>975</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741711</v>
      </c>
      <c r="CS28" s="609"/>
      <c r="CT28" s="609"/>
      <c r="CU28" s="609"/>
      <c r="CV28" s="609"/>
      <c r="CW28" s="609"/>
      <c r="CX28" s="609"/>
      <c r="CY28" s="610"/>
      <c r="CZ28" s="611">
        <v>11.8</v>
      </c>
      <c r="DA28" s="623"/>
      <c r="DB28" s="623"/>
      <c r="DC28" s="624"/>
      <c r="DD28" s="614">
        <v>723969</v>
      </c>
      <c r="DE28" s="609"/>
      <c r="DF28" s="609"/>
      <c r="DG28" s="609"/>
      <c r="DH28" s="609"/>
      <c r="DI28" s="609"/>
      <c r="DJ28" s="609"/>
      <c r="DK28" s="610"/>
      <c r="DL28" s="614">
        <v>723969</v>
      </c>
      <c r="DM28" s="609"/>
      <c r="DN28" s="609"/>
      <c r="DO28" s="609"/>
      <c r="DP28" s="609"/>
      <c r="DQ28" s="609"/>
      <c r="DR28" s="609"/>
      <c r="DS28" s="609"/>
      <c r="DT28" s="609"/>
      <c r="DU28" s="609"/>
      <c r="DV28" s="610"/>
      <c r="DW28" s="611">
        <v>20.3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3997</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741440</v>
      </c>
      <c r="CS29" s="621"/>
      <c r="CT29" s="621"/>
      <c r="CU29" s="621"/>
      <c r="CV29" s="621"/>
      <c r="CW29" s="621"/>
      <c r="CX29" s="621"/>
      <c r="CY29" s="622"/>
      <c r="CZ29" s="611">
        <v>11.8</v>
      </c>
      <c r="DA29" s="623"/>
      <c r="DB29" s="623"/>
      <c r="DC29" s="624"/>
      <c r="DD29" s="614">
        <v>723698</v>
      </c>
      <c r="DE29" s="621"/>
      <c r="DF29" s="621"/>
      <c r="DG29" s="621"/>
      <c r="DH29" s="621"/>
      <c r="DI29" s="621"/>
      <c r="DJ29" s="621"/>
      <c r="DK29" s="622"/>
      <c r="DL29" s="614">
        <v>723698</v>
      </c>
      <c r="DM29" s="621"/>
      <c r="DN29" s="621"/>
      <c r="DO29" s="621"/>
      <c r="DP29" s="621"/>
      <c r="DQ29" s="621"/>
      <c r="DR29" s="621"/>
      <c r="DS29" s="621"/>
      <c r="DT29" s="621"/>
      <c r="DU29" s="621"/>
      <c r="DV29" s="622"/>
      <c r="DW29" s="611">
        <v>20.3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591950</v>
      </c>
      <c r="S30" s="609"/>
      <c r="T30" s="609"/>
      <c r="U30" s="609"/>
      <c r="V30" s="609"/>
      <c r="W30" s="609"/>
      <c r="X30" s="609"/>
      <c r="Y30" s="610"/>
      <c r="Z30" s="646">
        <v>8.9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727344</v>
      </c>
      <c r="CS30" s="609"/>
      <c r="CT30" s="609"/>
      <c r="CU30" s="609"/>
      <c r="CV30" s="609"/>
      <c r="CW30" s="609"/>
      <c r="CX30" s="609"/>
      <c r="CY30" s="610"/>
      <c r="CZ30" s="611">
        <v>11.6</v>
      </c>
      <c r="DA30" s="623"/>
      <c r="DB30" s="623"/>
      <c r="DC30" s="624"/>
      <c r="DD30" s="614">
        <v>709602</v>
      </c>
      <c r="DE30" s="609"/>
      <c r="DF30" s="609"/>
      <c r="DG30" s="609"/>
      <c r="DH30" s="609"/>
      <c r="DI30" s="609"/>
      <c r="DJ30" s="609"/>
      <c r="DK30" s="610"/>
      <c r="DL30" s="614">
        <v>709602</v>
      </c>
      <c r="DM30" s="609"/>
      <c r="DN30" s="609"/>
      <c r="DO30" s="609"/>
      <c r="DP30" s="609"/>
      <c r="DQ30" s="609"/>
      <c r="DR30" s="609"/>
      <c r="DS30" s="609"/>
      <c r="DT30" s="609"/>
      <c r="DU30" s="609"/>
      <c r="DV30" s="610"/>
      <c r="DW30" s="611">
        <v>19.899999999999999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99.3</v>
      </c>
      <c r="BH31" s="671"/>
      <c r="BI31" s="671"/>
      <c r="BJ31" s="671"/>
      <c r="BK31" s="671"/>
      <c r="BL31" s="671"/>
      <c r="BM31" s="672">
        <v>97.8</v>
      </c>
      <c r="BN31" s="671"/>
      <c r="BO31" s="671"/>
      <c r="BP31" s="671"/>
      <c r="BQ31" s="673"/>
      <c r="BR31" s="670">
        <v>99.4</v>
      </c>
      <c r="BS31" s="671"/>
      <c r="BT31" s="671"/>
      <c r="BU31" s="671"/>
      <c r="BV31" s="671"/>
      <c r="BW31" s="671"/>
      <c r="BX31" s="672">
        <v>97.8</v>
      </c>
      <c r="BY31" s="671"/>
      <c r="BZ31" s="671"/>
      <c r="CA31" s="671"/>
      <c r="CB31" s="673"/>
      <c r="CD31" s="629"/>
      <c r="CE31" s="630"/>
      <c r="CF31" s="605" t="s">
        <v>301</v>
      </c>
      <c r="CG31" s="606"/>
      <c r="CH31" s="606"/>
      <c r="CI31" s="606"/>
      <c r="CJ31" s="606"/>
      <c r="CK31" s="606"/>
      <c r="CL31" s="606"/>
      <c r="CM31" s="606"/>
      <c r="CN31" s="606"/>
      <c r="CO31" s="606"/>
      <c r="CP31" s="606"/>
      <c r="CQ31" s="607"/>
      <c r="CR31" s="608">
        <v>14096</v>
      </c>
      <c r="CS31" s="621"/>
      <c r="CT31" s="621"/>
      <c r="CU31" s="621"/>
      <c r="CV31" s="621"/>
      <c r="CW31" s="621"/>
      <c r="CX31" s="621"/>
      <c r="CY31" s="622"/>
      <c r="CZ31" s="611">
        <v>0.2</v>
      </c>
      <c r="DA31" s="623"/>
      <c r="DB31" s="623"/>
      <c r="DC31" s="624"/>
      <c r="DD31" s="614">
        <v>14096</v>
      </c>
      <c r="DE31" s="621"/>
      <c r="DF31" s="621"/>
      <c r="DG31" s="621"/>
      <c r="DH31" s="621"/>
      <c r="DI31" s="621"/>
      <c r="DJ31" s="621"/>
      <c r="DK31" s="622"/>
      <c r="DL31" s="614">
        <v>14096</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270850</v>
      </c>
      <c r="S32" s="609"/>
      <c r="T32" s="609"/>
      <c r="U32" s="609"/>
      <c r="V32" s="609"/>
      <c r="W32" s="609"/>
      <c r="X32" s="609"/>
      <c r="Y32" s="610"/>
      <c r="Z32" s="646">
        <v>4.0999999999999996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98.6</v>
      </c>
      <c r="BN32" s="621"/>
      <c r="BO32" s="621"/>
      <c r="BP32" s="621"/>
      <c r="BQ32" s="644"/>
      <c r="BR32" s="674">
        <v>99.5</v>
      </c>
      <c r="BS32" s="621"/>
      <c r="BT32" s="621"/>
      <c r="BU32" s="621"/>
      <c r="BV32" s="621"/>
      <c r="BW32" s="621"/>
      <c r="BX32" s="612">
        <v>98.9</v>
      </c>
      <c r="BY32" s="621"/>
      <c r="BZ32" s="621"/>
      <c r="CA32" s="621"/>
      <c r="CB32" s="644"/>
      <c r="CD32" s="631"/>
      <c r="CE32" s="632"/>
      <c r="CF32" s="605" t="s">
        <v>305</v>
      </c>
      <c r="CG32" s="606"/>
      <c r="CH32" s="606"/>
      <c r="CI32" s="606"/>
      <c r="CJ32" s="606"/>
      <c r="CK32" s="606"/>
      <c r="CL32" s="606"/>
      <c r="CM32" s="606"/>
      <c r="CN32" s="606"/>
      <c r="CO32" s="606"/>
      <c r="CP32" s="606"/>
      <c r="CQ32" s="607"/>
      <c r="CR32" s="608">
        <v>271</v>
      </c>
      <c r="CS32" s="609"/>
      <c r="CT32" s="609"/>
      <c r="CU32" s="609"/>
      <c r="CV32" s="609"/>
      <c r="CW32" s="609"/>
      <c r="CX32" s="609"/>
      <c r="CY32" s="610"/>
      <c r="CZ32" s="611">
        <v>0</v>
      </c>
      <c r="DA32" s="623"/>
      <c r="DB32" s="623"/>
      <c r="DC32" s="624"/>
      <c r="DD32" s="614">
        <v>271</v>
      </c>
      <c r="DE32" s="609"/>
      <c r="DF32" s="609"/>
      <c r="DG32" s="609"/>
      <c r="DH32" s="609"/>
      <c r="DI32" s="609"/>
      <c r="DJ32" s="609"/>
      <c r="DK32" s="610"/>
      <c r="DL32" s="614">
        <v>271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23871</v>
      </c>
      <c r="S33" s="609"/>
      <c r="T33" s="609"/>
      <c r="U33" s="609"/>
      <c r="V33" s="609"/>
      <c r="W33" s="609"/>
      <c r="X33" s="609"/>
      <c r="Y33" s="610"/>
      <c r="Z33" s="646">
        <v>0.4</v>
      </c>
      <c r="AA33" s="646"/>
      <c r="AB33" s="646"/>
      <c r="AC33" s="646"/>
      <c r="AD33" s="647">
        <v>1821</v>
      </c>
      <c r="AE33" s="647"/>
      <c r="AF33" s="647"/>
      <c r="AG33" s="647"/>
      <c r="AH33" s="647"/>
      <c r="AI33" s="647"/>
      <c r="AJ33" s="647"/>
      <c r="AK33" s="647"/>
      <c r="AL33" s="611">
        <v>0.1</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99.1</v>
      </c>
      <c r="BH33" s="593"/>
      <c r="BI33" s="593"/>
      <c r="BJ33" s="593"/>
      <c r="BK33" s="593"/>
      <c r="BL33" s="593"/>
      <c r="BM33" s="639">
        <v>96.9</v>
      </c>
      <c r="BN33" s="593"/>
      <c r="BO33" s="593"/>
      <c r="BP33" s="593"/>
      <c r="BQ33" s="656"/>
      <c r="BR33" s="669">
        <v>99.2</v>
      </c>
      <c r="BS33" s="593"/>
      <c r="BT33" s="593"/>
      <c r="BU33" s="593"/>
      <c r="BV33" s="593"/>
      <c r="BW33" s="593"/>
      <c r="BX33" s="639">
        <v>96.5</v>
      </c>
      <c r="BY33" s="593"/>
      <c r="BZ33" s="593"/>
      <c r="CA33" s="593"/>
      <c r="CB33" s="656"/>
      <c r="CD33" s="605" t="s">
        <v>308</v>
      </c>
      <c r="CE33" s="606"/>
      <c r="CF33" s="606"/>
      <c r="CG33" s="606"/>
      <c r="CH33" s="606"/>
      <c r="CI33" s="606"/>
      <c r="CJ33" s="606"/>
      <c r="CK33" s="606"/>
      <c r="CL33" s="606"/>
      <c r="CM33" s="606"/>
      <c r="CN33" s="606"/>
      <c r="CO33" s="606"/>
      <c r="CP33" s="606"/>
      <c r="CQ33" s="607"/>
      <c r="CR33" s="608">
        <v>2931664</v>
      </c>
      <c r="CS33" s="621"/>
      <c r="CT33" s="621"/>
      <c r="CU33" s="621"/>
      <c r="CV33" s="621"/>
      <c r="CW33" s="621"/>
      <c r="CX33" s="621"/>
      <c r="CY33" s="622"/>
      <c r="CZ33" s="611">
        <v>46.7</v>
      </c>
      <c r="DA33" s="623"/>
      <c r="DB33" s="623"/>
      <c r="DC33" s="624"/>
      <c r="DD33" s="614">
        <v>2229623</v>
      </c>
      <c r="DE33" s="621"/>
      <c r="DF33" s="621"/>
      <c r="DG33" s="621"/>
      <c r="DH33" s="621"/>
      <c r="DI33" s="621"/>
      <c r="DJ33" s="621"/>
      <c r="DK33" s="622"/>
      <c r="DL33" s="614">
        <v>1819931</v>
      </c>
      <c r="DM33" s="621"/>
      <c r="DN33" s="621"/>
      <c r="DO33" s="621"/>
      <c r="DP33" s="621"/>
      <c r="DQ33" s="621"/>
      <c r="DR33" s="621"/>
      <c r="DS33" s="621"/>
      <c r="DT33" s="621"/>
      <c r="DU33" s="621"/>
      <c r="DV33" s="622"/>
      <c r="DW33" s="611">
        <v>50.9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128062</v>
      </c>
      <c r="S34" s="609"/>
      <c r="T34" s="609"/>
      <c r="U34" s="609"/>
      <c r="V34" s="609"/>
      <c r="W34" s="609"/>
      <c r="X34" s="609"/>
      <c r="Y34" s="610"/>
      <c r="Z34" s="646">
        <v>1.9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1122402</v>
      </c>
      <c r="CS34" s="609"/>
      <c r="CT34" s="609"/>
      <c r="CU34" s="609"/>
      <c r="CV34" s="609"/>
      <c r="CW34" s="609"/>
      <c r="CX34" s="609"/>
      <c r="CY34" s="610"/>
      <c r="CZ34" s="611">
        <v>17.899999999999999</v>
      </c>
      <c r="DA34" s="623"/>
      <c r="DB34" s="623"/>
      <c r="DC34" s="624"/>
      <c r="DD34" s="614">
        <v>768307</v>
      </c>
      <c r="DE34" s="609"/>
      <c r="DF34" s="609"/>
      <c r="DG34" s="609"/>
      <c r="DH34" s="609"/>
      <c r="DI34" s="609"/>
      <c r="DJ34" s="609"/>
      <c r="DK34" s="610"/>
      <c r="DL34" s="614">
        <v>639016</v>
      </c>
      <c r="DM34" s="609"/>
      <c r="DN34" s="609"/>
      <c r="DO34" s="609"/>
      <c r="DP34" s="609"/>
      <c r="DQ34" s="609"/>
      <c r="DR34" s="609"/>
      <c r="DS34" s="609"/>
      <c r="DT34" s="609"/>
      <c r="DU34" s="609"/>
      <c r="DV34" s="610"/>
      <c r="DW34" s="611">
        <v>17.899999999999999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847404</v>
      </c>
      <c r="S35" s="609"/>
      <c r="T35" s="609"/>
      <c r="U35" s="609"/>
      <c r="V35" s="609"/>
      <c r="W35" s="609"/>
      <c r="X35" s="609"/>
      <c r="Y35" s="610"/>
      <c r="Z35" s="646">
        <v>12.7</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158633</v>
      </c>
      <c r="CS35" s="621"/>
      <c r="CT35" s="621"/>
      <c r="CU35" s="621"/>
      <c r="CV35" s="621"/>
      <c r="CW35" s="621"/>
      <c r="CX35" s="621"/>
      <c r="CY35" s="622"/>
      <c r="CZ35" s="611">
        <v>2.5</v>
      </c>
      <c r="DA35" s="623"/>
      <c r="DB35" s="623"/>
      <c r="DC35" s="624"/>
      <c r="DD35" s="614">
        <v>123525</v>
      </c>
      <c r="DE35" s="621"/>
      <c r="DF35" s="621"/>
      <c r="DG35" s="621"/>
      <c r="DH35" s="621"/>
      <c r="DI35" s="621"/>
      <c r="DJ35" s="621"/>
      <c r="DK35" s="622"/>
      <c r="DL35" s="614">
        <v>119021</v>
      </c>
      <c r="DM35" s="621"/>
      <c r="DN35" s="621"/>
      <c r="DO35" s="621"/>
      <c r="DP35" s="621"/>
      <c r="DQ35" s="621"/>
      <c r="DR35" s="621"/>
      <c r="DS35" s="621"/>
      <c r="DT35" s="621"/>
      <c r="DU35" s="621"/>
      <c r="DV35" s="622"/>
      <c r="DW35" s="611">
        <v>3.3</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188409</v>
      </c>
      <c r="S36" s="609"/>
      <c r="T36" s="609"/>
      <c r="U36" s="609"/>
      <c r="V36" s="609"/>
      <c r="W36" s="609"/>
      <c r="X36" s="609"/>
      <c r="Y36" s="610"/>
      <c r="Z36" s="646">
        <v>2.8</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758122</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9212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992996</v>
      </c>
      <c r="CS36" s="609"/>
      <c r="CT36" s="609"/>
      <c r="CU36" s="609"/>
      <c r="CV36" s="609"/>
      <c r="CW36" s="609"/>
      <c r="CX36" s="609"/>
      <c r="CY36" s="610"/>
      <c r="CZ36" s="611">
        <v>15.8</v>
      </c>
      <c r="DA36" s="623"/>
      <c r="DB36" s="623"/>
      <c r="DC36" s="624"/>
      <c r="DD36" s="614">
        <v>758962</v>
      </c>
      <c r="DE36" s="609"/>
      <c r="DF36" s="609"/>
      <c r="DG36" s="609"/>
      <c r="DH36" s="609"/>
      <c r="DI36" s="609"/>
      <c r="DJ36" s="609"/>
      <c r="DK36" s="610"/>
      <c r="DL36" s="614">
        <v>678689</v>
      </c>
      <c r="DM36" s="609"/>
      <c r="DN36" s="609"/>
      <c r="DO36" s="609"/>
      <c r="DP36" s="609"/>
      <c r="DQ36" s="609"/>
      <c r="DR36" s="609"/>
      <c r="DS36" s="609"/>
      <c r="DT36" s="609"/>
      <c r="DU36" s="609"/>
      <c r="DV36" s="610"/>
      <c r="DW36" s="611">
        <v>19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62684</v>
      </c>
      <c r="S37" s="609"/>
      <c r="T37" s="609"/>
      <c r="U37" s="609"/>
      <c r="V37" s="609"/>
      <c r="W37" s="609"/>
      <c r="X37" s="609"/>
      <c r="Y37" s="610"/>
      <c r="Z37" s="646">
        <v>0.9</v>
      </c>
      <c r="AA37" s="646"/>
      <c r="AB37" s="646"/>
      <c r="AC37" s="646"/>
      <c r="AD37" s="647">
        <v>5888</v>
      </c>
      <c r="AE37" s="647"/>
      <c r="AF37" s="647"/>
      <c r="AG37" s="647"/>
      <c r="AH37" s="647"/>
      <c r="AI37" s="647"/>
      <c r="AJ37" s="647"/>
      <c r="AK37" s="647"/>
      <c r="AL37" s="611">
        <v>0.2</v>
      </c>
      <c r="AM37" s="612"/>
      <c r="AN37" s="612"/>
      <c r="AO37" s="648"/>
      <c r="AQ37" s="641" t="s">
        <v>320</v>
      </c>
      <c r="AR37" s="642"/>
      <c r="AS37" s="642"/>
      <c r="AT37" s="642"/>
      <c r="AU37" s="642"/>
      <c r="AV37" s="642"/>
      <c r="AW37" s="642"/>
      <c r="AX37" s="642"/>
      <c r="AY37" s="643"/>
      <c r="AZ37" s="608">
        <v>321060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3818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283190</v>
      </c>
      <c r="CS37" s="621"/>
      <c r="CT37" s="621"/>
      <c r="CU37" s="621"/>
      <c r="CV37" s="621"/>
      <c r="CW37" s="621"/>
      <c r="CX37" s="621"/>
      <c r="CY37" s="622"/>
      <c r="CZ37" s="611">
        <v>4.5</v>
      </c>
      <c r="DA37" s="623"/>
      <c r="DB37" s="623"/>
      <c r="DC37" s="624"/>
      <c r="DD37" s="614">
        <v>266770</v>
      </c>
      <c r="DE37" s="621"/>
      <c r="DF37" s="621"/>
      <c r="DG37" s="621"/>
      <c r="DH37" s="621"/>
      <c r="DI37" s="621"/>
      <c r="DJ37" s="621"/>
      <c r="DK37" s="622"/>
      <c r="DL37" s="614">
        <v>260547</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540700</v>
      </c>
      <c r="S38" s="609"/>
      <c r="T38" s="609"/>
      <c r="U38" s="609"/>
      <c r="V38" s="609"/>
      <c r="W38" s="609"/>
      <c r="X38" s="609"/>
      <c r="Y38" s="610"/>
      <c r="Z38" s="646">
        <v>8.1</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12170</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926</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412882</v>
      </c>
      <c r="CS38" s="609"/>
      <c r="CT38" s="609"/>
      <c r="CU38" s="609"/>
      <c r="CV38" s="609"/>
      <c r="CW38" s="609"/>
      <c r="CX38" s="609"/>
      <c r="CY38" s="610"/>
      <c r="CZ38" s="611">
        <v>6.6</v>
      </c>
      <c r="DA38" s="623"/>
      <c r="DB38" s="623"/>
      <c r="DC38" s="624"/>
      <c r="DD38" s="614">
        <v>355770</v>
      </c>
      <c r="DE38" s="609"/>
      <c r="DF38" s="609"/>
      <c r="DG38" s="609"/>
      <c r="DH38" s="609"/>
      <c r="DI38" s="609"/>
      <c r="DJ38" s="609"/>
      <c r="DK38" s="610"/>
      <c r="DL38" s="614">
        <v>350042</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12010</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1493</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192874</v>
      </c>
      <c r="CS39" s="621"/>
      <c r="CT39" s="621"/>
      <c r="CU39" s="621"/>
      <c r="CV39" s="621"/>
      <c r="CW39" s="621"/>
      <c r="CX39" s="621"/>
      <c r="CY39" s="622"/>
      <c r="CZ39" s="611">
        <v>3.1</v>
      </c>
      <c r="DA39" s="623"/>
      <c r="DB39" s="623"/>
      <c r="DC39" s="624"/>
      <c r="DD39" s="614">
        <v>188336</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6200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92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51877</v>
      </c>
      <c r="CS40" s="609"/>
      <c r="CT40" s="609"/>
      <c r="CU40" s="609"/>
      <c r="CV40" s="609"/>
      <c r="CW40" s="609"/>
      <c r="CX40" s="609"/>
      <c r="CY40" s="610"/>
      <c r="CZ40" s="611">
        <v>0.8</v>
      </c>
      <c r="DA40" s="623"/>
      <c r="DB40" s="623"/>
      <c r="DC40" s="624"/>
      <c r="DD40" s="614">
        <v>34723</v>
      </c>
      <c r="DE40" s="609"/>
      <c r="DF40" s="609"/>
      <c r="DG40" s="609"/>
      <c r="DH40" s="609"/>
      <c r="DI40" s="609"/>
      <c r="DJ40" s="609"/>
      <c r="DK40" s="610"/>
      <c r="DL40" s="614">
        <v>33163</v>
      </c>
      <c r="DM40" s="609"/>
      <c r="DN40" s="609"/>
      <c r="DO40" s="609"/>
      <c r="DP40" s="609"/>
      <c r="DQ40" s="609"/>
      <c r="DR40" s="609"/>
      <c r="DS40" s="609"/>
      <c r="DT40" s="609"/>
      <c r="DU40" s="609"/>
      <c r="DV40" s="610"/>
      <c r="DW40" s="611">
        <v>0.9</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6670238</v>
      </c>
      <c r="S41" s="633"/>
      <c r="T41" s="633"/>
      <c r="U41" s="633"/>
      <c r="V41" s="633"/>
      <c r="W41" s="633"/>
      <c r="X41" s="633"/>
      <c r="Y41" s="636"/>
      <c r="Z41" s="637">
        <v>100</v>
      </c>
      <c r="AA41" s="637"/>
      <c r="AB41" s="637"/>
      <c r="AC41" s="637"/>
      <c r="AD41" s="638">
        <v>3566128</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82973</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3</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329909</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391</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1187870</v>
      </c>
      <c r="CS42" s="621"/>
      <c r="CT42" s="621"/>
      <c r="CU42" s="621"/>
      <c r="CV42" s="621"/>
      <c r="CW42" s="621"/>
      <c r="CX42" s="621"/>
      <c r="CY42" s="622"/>
      <c r="CZ42" s="611">
        <v>18.899999999999999</v>
      </c>
      <c r="DA42" s="623"/>
      <c r="DB42" s="623"/>
      <c r="DC42" s="624"/>
      <c r="DD42" s="614">
        <v>263735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13538</v>
      </c>
      <c r="CS43" s="621"/>
      <c r="CT43" s="621"/>
      <c r="CU43" s="621"/>
      <c r="CV43" s="621"/>
      <c r="CW43" s="621"/>
      <c r="CX43" s="621"/>
      <c r="CY43" s="622"/>
      <c r="CZ43" s="611">
        <v>0.2</v>
      </c>
      <c r="DA43" s="623"/>
      <c r="DB43" s="623"/>
      <c r="DC43" s="624"/>
      <c r="DD43" s="614">
        <v>13538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1094428</v>
      </c>
      <c r="CS44" s="609"/>
      <c r="CT44" s="609"/>
      <c r="CU44" s="609"/>
      <c r="CV44" s="609"/>
      <c r="CW44" s="609"/>
      <c r="CX44" s="609"/>
      <c r="CY44" s="610"/>
      <c r="CZ44" s="611">
        <v>17.399999999999999</v>
      </c>
      <c r="DA44" s="612"/>
      <c r="DB44" s="612"/>
      <c r="DC44" s="613"/>
      <c r="DD44" s="614">
        <v>201782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337818</v>
      </c>
      <c r="CS45" s="621"/>
      <c r="CT45" s="621"/>
      <c r="CU45" s="621"/>
      <c r="CV45" s="621"/>
      <c r="CW45" s="621"/>
      <c r="CX45" s="621"/>
      <c r="CY45" s="622"/>
      <c r="CZ45" s="611">
        <v>5.4</v>
      </c>
      <c r="DA45" s="623"/>
      <c r="DB45" s="623"/>
      <c r="DC45" s="624"/>
      <c r="DD45" s="614">
        <v>42396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744044</v>
      </c>
      <c r="CS46" s="609"/>
      <c r="CT46" s="609"/>
      <c r="CU46" s="609"/>
      <c r="CV46" s="609"/>
      <c r="CW46" s="609"/>
      <c r="CX46" s="609"/>
      <c r="CY46" s="610"/>
      <c r="CZ46" s="611">
        <v>11.8</v>
      </c>
      <c r="DA46" s="612"/>
      <c r="DB46" s="612"/>
      <c r="DC46" s="613"/>
      <c r="DD46" s="614">
        <v>148720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93442</v>
      </c>
      <c r="CS47" s="621"/>
      <c r="CT47" s="621"/>
      <c r="CU47" s="621"/>
      <c r="CV47" s="621"/>
      <c r="CW47" s="621"/>
      <c r="CX47" s="621"/>
      <c r="CY47" s="622"/>
      <c r="CZ47" s="611">
        <v>1.5</v>
      </c>
      <c r="DA47" s="623"/>
      <c r="DB47" s="623"/>
      <c r="DC47" s="624"/>
      <c r="DD47" s="614">
        <v>61953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6282568</v>
      </c>
      <c r="CS49" s="593"/>
      <c r="CT49" s="593"/>
      <c r="CU49" s="593"/>
      <c r="CV49" s="593"/>
      <c r="CW49" s="593"/>
      <c r="CX49" s="593"/>
      <c r="CY49" s="594"/>
      <c r="CZ49" s="595">
        <v>100</v>
      </c>
      <c r="DA49" s="596"/>
      <c r="DB49" s="596"/>
      <c r="DC49" s="597"/>
      <c r="DD49" s="598">
        <v>4243326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7S6AftBQgxsN0huTK9B2pxM6wkNFB4zXdfqGnzCk9JJpQJ6rqejpsA13bTVcKPSvL/+lTMWlSQbk0M0bqkhgg==" saltValue="ewB8pscsy1lNaR2zDiZM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6681</v>
      </c>
      <c r="R7" s="1090"/>
      <c r="S7" s="1090"/>
      <c r="T7" s="1090"/>
      <c r="U7" s="1090"/>
      <c r="V7" s="1090">
        <v>6293</v>
      </c>
      <c r="W7" s="1090"/>
      <c r="X7" s="1090"/>
      <c r="Y7" s="1090"/>
      <c r="Z7" s="1090"/>
      <c r="AA7" s="1090">
        <v>388</v>
      </c>
      <c r="AB7" s="1090"/>
      <c r="AC7" s="1090"/>
      <c r="AD7" s="1090"/>
      <c r="AE7" s="1091"/>
      <c r="AF7" s="1092">
        <v>317</v>
      </c>
      <c r="AG7" s="1093"/>
      <c r="AH7" s="1093"/>
      <c r="AI7" s="1093"/>
      <c r="AJ7" s="1094"/>
      <c r="AK7" s="1095">
        <v>847</v>
      </c>
      <c r="AL7" s="1096"/>
      <c r="AM7" s="1096"/>
      <c r="AN7" s="1096"/>
      <c r="AO7" s="1096"/>
      <c r="AP7" s="1096">
        <v>5398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565</v>
      </c>
      <c r="BT7" s="1087"/>
      <c r="BU7" s="1087"/>
      <c r="BV7" s="1087"/>
      <c r="BW7" s="1087"/>
      <c r="BX7" s="1087"/>
      <c r="BY7" s="1087"/>
      <c r="BZ7" s="1087"/>
      <c r="CA7" s="1087"/>
      <c r="CB7" s="1087"/>
      <c r="CC7" s="1087"/>
      <c r="CD7" s="1087"/>
      <c r="CE7" s="1087"/>
      <c r="CF7" s="1087"/>
      <c r="CG7" s="1099"/>
      <c r="CH7" s="1083">
        <v>7</v>
      </c>
      <c r="CI7" s="1084"/>
      <c r="CJ7" s="1084"/>
      <c r="CK7" s="1084"/>
      <c r="CL7" s="1085"/>
      <c r="CM7" s="1083">
        <v>314</v>
      </c>
      <c r="CN7" s="1084"/>
      <c r="CO7" s="1084"/>
      <c r="CP7" s="1084"/>
      <c r="CQ7" s="1085"/>
      <c r="CR7" s="1083">
        <v>28</v>
      </c>
      <c r="CS7" s="1084"/>
      <c r="CT7" s="1084"/>
      <c r="CU7" s="1084"/>
      <c r="CV7" s="1085"/>
      <c r="CW7" s="1083">
        <v>6</v>
      </c>
      <c r="CX7" s="1084"/>
      <c r="CY7" s="1084"/>
      <c r="CZ7" s="1084"/>
      <c r="DA7" s="1085"/>
      <c r="DB7" s="1083" t="s">
        <v>574</v>
      </c>
      <c r="DC7" s="1084"/>
      <c r="DD7" s="1084"/>
      <c r="DE7" s="1084"/>
      <c r="DF7" s="1085"/>
      <c r="DG7" s="1083" t="s">
        <v>575</v>
      </c>
      <c r="DH7" s="1084"/>
      <c r="DI7" s="1084"/>
      <c r="DJ7" s="1084"/>
      <c r="DK7" s="1085"/>
      <c r="DL7" s="1083" t="s">
        <v>569</v>
      </c>
      <c r="DM7" s="1084"/>
      <c r="DN7" s="1084"/>
      <c r="DO7" s="1084"/>
      <c r="DP7" s="1085"/>
      <c r="DQ7" s="1083" t="s">
        <v>574</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566</v>
      </c>
      <c r="BT8" s="980"/>
      <c r="BU8" s="980"/>
      <c r="BV8" s="980"/>
      <c r="BW8" s="980"/>
      <c r="BX8" s="980"/>
      <c r="BY8" s="980"/>
      <c r="BZ8" s="980"/>
      <c r="CA8" s="980"/>
      <c r="CB8" s="980"/>
      <c r="CC8" s="980"/>
      <c r="CD8" s="980"/>
      <c r="CE8" s="980"/>
      <c r="CF8" s="980"/>
      <c r="CG8" s="1001"/>
      <c r="CH8" s="976">
        <v>2</v>
      </c>
      <c r="CI8" s="977"/>
      <c r="CJ8" s="977"/>
      <c r="CK8" s="977"/>
      <c r="CL8" s="978"/>
      <c r="CM8" s="976">
        <v>17</v>
      </c>
      <c r="CN8" s="977"/>
      <c r="CO8" s="977"/>
      <c r="CP8" s="977"/>
      <c r="CQ8" s="978"/>
      <c r="CR8" s="976">
        <v>33</v>
      </c>
      <c r="CS8" s="977"/>
      <c r="CT8" s="977"/>
      <c r="CU8" s="977"/>
      <c r="CV8" s="978"/>
      <c r="CW8" s="976" t="s">
        <v>569</v>
      </c>
      <c r="CX8" s="977"/>
      <c r="CY8" s="977"/>
      <c r="CZ8" s="977"/>
      <c r="DA8" s="978"/>
      <c r="DB8" s="976" t="s">
        <v>569</v>
      </c>
      <c r="DC8" s="977"/>
      <c r="DD8" s="977"/>
      <c r="DE8" s="977"/>
      <c r="DF8" s="978"/>
      <c r="DG8" s="976" t="s">
        <v>571</v>
      </c>
      <c r="DH8" s="977"/>
      <c r="DI8" s="977"/>
      <c r="DJ8" s="977"/>
      <c r="DK8" s="978"/>
      <c r="DL8" s="976" t="s">
        <v>574</v>
      </c>
      <c r="DM8" s="977"/>
      <c r="DN8" s="977"/>
      <c r="DO8" s="977"/>
      <c r="DP8" s="978"/>
      <c r="DQ8" s="976" t="s">
        <v>571</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567</v>
      </c>
      <c r="BT9" s="980"/>
      <c r="BU9" s="980"/>
      <c r="BV9" s="980"/>
      <c r="BW9" s="980"/>
      <c r="BX9" s="980"/>
      <c r="BY9" s="980"/>
      <c r="BZ9" s="980"/>
      <c r="CA9" s="980"/>
      <c r="CB9" s="980"/>
      <c r="CC9" s="980"/>
      <c r="CD9" s="980"/>
      <c r="CE9" s="980"/>
      <c r="CF9" s="980"/>
      <c r="CG9" s="1001"/>
      <c r="CH9" s="976">
        <v>4</v>
      </c>
      <c r="CI9" s="977"/>
      <c r="CJ9" s="977"/>
      <c r="CK9" s="977"/>
      <c r="CL9" s="978"/>
      <c r="CM9" s="976">
        <v>31</v>
      </c>
      <c r="CN9" s="977"/>
      <c r="CO9" s="977"/>
      <c r="CP9" s="977"/>
      <c r="CQ9" s="978"/>
      <c r="CR9" s="976">
        <v>20</v>
      </c>
      <c r="CS9" s="977"/>
      <c r="CT9" s="977"/>
      <c r="CU9" s="977"/>
      <c r="CV9" s="978"/>
      <c r="CW9" s="976">
        <v>0</v>
      </c>
      <c r="CX9" s="977"/>
      <c r="CY9" s="977"/>
      <c r="CZ9" s="977"/>
      <c r="DA9" s="978"/>
      <c r="DB9" s="976" t="s">
        <v>571</v>
      </c>
      <c r="DC9" s="977"/>
      <c r="DD9" s="977"/>
      <c r="DE9" s="977"/>
      <c r="DF9" s="978"/>
      <c r="DG9" s="976" t="s">
        <v>571</v>
      </c>
      <c r="DH9" s="977"/>
      <c r="DI9" s="977"/>
      <c r="DJ9" s="977"/>
      <c r="DK9" s="978"/>
      <c r="DL9" s="976" t="s">
        <v>569</v>
      </c>
      <c r="DM9" s="977"/>
      <c r="DN9" s="977"/>
      <c r="DO9" s="977"/>
      <c r="DP9" s="978"/>
      <c r="DQ9" s="976" t="s">
        <v>571</v>
      </c>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568</v>
      </c>
      <c r="BT10" s="980"/>
      <c r="BU10" s="980"/>
      <c r="BV10" s="980"/>
      <c r="BW10" s="980"/>
      <c r="BX10" s="980"/>
      <c r="BY10" s="980"/>
      <c r="BZ10" s="980"/>
      <c r="CA10" s="980"/>
      <c r="CB10" s="980"/>
      <c r="CC10" s="980"/>
      <c r="CD10" s="980"/>
      <c r="CE10" s="980"/>
      <c r="CF10" s="980"/>
      <c r="CG10" s="1001"/>
      <c r="CH10" s="976">
        <v>6.6000000000000003E-2</v>
      </c>
      <c r="CI10" s="977"/>
      <c r="CJ10" s="977"/>
      <c r="CK10" s="977"/>
      <c r="CL10" s="978"/>
      <c r="CM10" s="976">
        <v>15</v>
      </c>
      <c r="CN10" s="977"/>
      <c r="CO10" s="977"/>
      <c r="CP10" s="977"/>
      <c r="CQ10" s="978"/>
      <c r="CR10" s="976">
        <v>30</v>
      </c>
      <c r="CS10" s="977"/>
      <c r="CT10" s="977"/>
      <c r="CU10" s="977"/>
      <c r="CV10" s="978"/>
      <c r="CW10" s="976">
        <v>3</v>
      </c>
      <c r="CX10" s="977"/>
      <c r="CY10" s="977"/>
      <c r="CZ10" s="977"/>
      <c r="DA10" s="978"/>
      <c r="DB10" s="976" t="s">
        <v>569</v>
      </c>
      <c r="DC10" s="977"/>
      <c r="DD10" s="977"/>
      <c r="DE10" s="977"/>
      <c r="DF10" s="978"/>
      <c r="DG10" s="976" t="s">
        <v>571</v>
      </c>
      <c r="DH10" s="977"/>
      <c r="DI10" s="977"/>
      <c r="DJ10" s="977"/>
      <c r="DK10" s="978"/>
      <c r="DL10" s="976" t="s">
        <v>569</v>
      </c>
      <c r="DM10" s="977"/>
      <c r="DN10" s="977"/>
      <c r="DO10" s="977"/>
      <c r="DP10" s="978"/>
      <c r="DQ10" s="976" t="s">
        <v>576</v>
      </c>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6681</v>
      </c>
      <c r="R23" s="1048"/>
      <c r="S23" s="1048"/>
      <c r="T23" s="1048"/>
      <c r="U23" s="1048"/>
      <c r="V23" s="1048">
        <v>6293</v>
      </c>
      <c r="W23" s="1048"/>
      <c r="X23" s="1048"/>
      <c r="Y23" s="1048"/>
      <c r="Z23" s="1048"/>
      <c r="AA23" s="1048">
        <v>388</v>
      </c>
      <c r="AB23" s="1048"/>
      <c r="AC23" s="1048"/>
      <c r="AD23" s="1048"/>
      <c r="AE23" s="1055"/>
      <c r="AF23" s="1056">
        <v>317</v>
      </c>
      <c r="AG23" s="1048"/>
      <c r="AH23" s="1048"/>
      <c r="AI23" s="1048"/>
      <c r="AJ23" s="1057"/>
      <c r="AK23" s="1058"/>
      <c r="AL23" s="1059"/>
      <c r="AM23" s="1059"/>
      <c r="AN23" s="1059"/>
      <c r="AO23" s="1059"/>
      <c r="AP23" s="1048">
        <v>5398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869</v>
      </c>
      <c r="R28" s="1038"/>
      <c r="S28" s="1038"/>
      <c r="T28" s="1038"/>
      <c r="U28" s="1038"/>
      <c r="V28" s="1038">
        <v>860</v>
      </c>
      <c r="W28" s="1038"/>
      <c r="X28" s="1038"/>
      <c r="Y28" s="1038"/>
      <c r="Z28" s="1038"/>
      <c r="AA28" s="1038">
        <v>9</v>
      </c>
      <c r="AB28" s="1038"/>
      <c r="AC28" s="1038"/>
      <c r="AD28" s="1038"/>
      <c r="AE28" s="1039"/>
      <c r="AF28" s="1040">
        <v>9</v>
      </c>
      <c r="AG28" s="1038"/>
      <c r="AH28" s="1038"/>
      <c r="AI28" s="1038"/>
      <c r="AJ28" s="1041"/>
      <c r="AK28" s="1029">
        <v>88</v>
      </c>
      <c r="AL28" s="1030"/>
      <c r="AM28" s="1030"/>
      <c r="AN28" s="1030"/>
      <c r="AO28" s="1030"/>
      <c r="AP28" s="1030" t="s">
        <v>552</v>
      </c>
      <c r="AQ28" s="1030"/>
      <c r="AR28" s="1030"/>
      <c r="AS28" s="1030"/>
      <c r="AT28" s="1030"/>
      <c r="AU28" s="1030" t="s">
        <v>553</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1097</v>
      </c>
      <c r="R29" s="1026"/>
      <c r="S29" s="1026"/>
      <c r="T29" s="1026"/>
      <c r="U29" s="1026"/>
      <c r="V29" s="1026">
        <v>1043</v>
      </c>
      <c r="W29" s="1026"/>
      <c r="X29" s="1026"/>
      <c r="Y29" s="1026"/>
      <c r="Z29" s="1026"/>
      <c r="AA29" s="1026">
        <v>54</v>
      </c>
      <c r="AB29" s="1026"/>
      <c r="AC29" s="1026"/>
      <c r="AD29" s="1026"/>
      <c r="AE29" s="1027"/>
      <c r="AF29" s="1022">
        <v>54</v>
      </c>
      <c r="AG29" s="1023"/>
      <c r="AH29" s="1023"/>
      <c r="AI29" s="1023"/>
      <c r="AJ29" s="1024"/>
      <c r="AK29" s="967">
        <v>176</v>
      </c>
      <c r="AL29" s="958"/>
      <c r="AM29" s="958"/>
      <c r="AN29" s="958"/>
      <c r="AO29" s="958"/>
      <c r="AP29" s="958" t="s">
        <v>553</v>
      </c>
      <c r="AQ29" s="958"/>
      <c r="AR29" s="958"/>
      <c r="AS29" s="958"/>
      <c r="AT29" s="958"/>
      <c r="AU29" s="958" t="s">
        <v>552</v>
      </c>
      <c r="AV29" s="958"/>
      <c r="AW29" s="958"/>
      <c r="AX29" s="958"/>
      <c r="AY29" s="958"/>
      <c r="AZ29" s="1028" t="s">
        <v>554</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126</v>
      </c>
      <c r="R30" s="1026"/>
      <c r="S30" s="1026"/>
      <c r="T30" s="1026"/>
      <c r="U30" s="1026"/>
      <c r="V30" s="1026">
        <v>125</v>
      </c>
      <c r="W30" s="1026"/>
      <c r="X30" s="1026"/>
      <c r="Y30" s="1026"/>
      <c r="Z30" s="1026"/>
      <c r="AA30" s="1026">
        <v>1</v>
      </c>
      <c r="AB30" s="1026"/>
      <c r="AC30" s="1026"/>
      <c r="AD30" s="1026"/>
      <c r="AE30" s="1027"/>
      <c r="AF30" s="1022">
        <v>1</v>
      </c>
      <c r="AG30" s="1023"/>
      <c r="AH30" s="1023"/>
      <c r="AI30" s="1023"/>
      <c r="AJ30" s="1024"/>
      <c r="AK30" s="967">
        <v>32</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752</v>
      </c>
      <c r="R31" s="1026"/>
      <c r="S31" s="1026"/>
      <c r="T31" s="1026"/>
      <c r="U31" s="1026"/>
      <c r="V31" s="1026">
        <v>823</v>
      </c>
      <c r="W31" s="1026"/>
      <c r="X31" s="1026"/>
      <c r="Y31" s="1026"/>
      <c r="Z31" s="1026"/>
      <c r="AA31" s="1026">
        <v>-71</v>
      </c>
      <c r="AB31" s="1026"/>
      <c r="AC31" s="1026"/>
      <c r="AD31" s="1026"/>
      <c r="AE31" s="1027"/>
      <c r="AF31" s="1022">
        <v>293</v>
      </c>
      <c r="AG31" s="1023"/>
      <c r="AH31" s="1023"/>
      <c r="AI31" s="1023"/>
      <c r="AJ31" s="1024"/>
      <c r="AK31" s="967">
        <v>321</v>
      </c>
      <c r="AL31" s="958"/>
      <c r="AM31" s="958"/>
      <c r="AN31" s="958"/>
      <c r="AO31" s="958"/>
      <c r="AP31" s="958">
        <v>359</v>
      </c>
      <c r="AQ31" s="958"/>
      <c r="AR31" s="958"/>
      <c r="AS31" s="958"/>
      <c r="AT31" s="958"/>
      <c r="AU31" s="958">
        <v>267</v>
      </c>
      <c r="AV31" s="958"/>
      <c r="AW31" s="958"/>
      <c r="AX31" s="958"/>
      <c r="AY31" s="958"/>
      <c r="AZ31" s="1028" t="s">
        <v>550</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34</v>
      </c>
      <c r="R32" s="1026"/>
      <c r="S32" s="1026"/>
      <c r="T32" s="1026"/>
      <c r="U32" s="1026"/>
      <c r="V32" s="1026">
        <v>33</v>
      </c>
      <c r="W32" s="1026"/>
      <c r="X32" s="1026"/>
      <c r="Y32" s="1026"/>
      <c r="Z32" s="1026"/>
      <c r="AA32" s="1026">
        <v>1</v>
      </c>
      <c r="AB32" s="1026"/>
      <c r="AC32" s="1026"/>
      <c r="AD32" s="1026"/>
      <c r="AE32" s="1027"/>
      <c r="AF32" s="1022">
        <v>36</v>
      </c>
      <c r="AG32" s="1023"/>
      <c r="AH32" s="1023"/>
      <c r="AI32" s="1023"/>
      <c r="AJ32" s="1024"/>
      <c r="AK32" s="967">
        <v>12</v>
      </c>
      <c r="AL32" s="958"/>
      <c r="AM32" s="958"/>
      <c r="AN32" s="958"/>
      <c r="AO32" s="958"/>
      <c r="AP32" s="958">
        <v>77</v>
      </c>
      <c r="AQ32" s="958"/>
      <c r="AR32" s="958"/>
      <c r="AS32" s="958"/>
      <c r="AT32" s="958"/>
      <c r="AU32" s="958">
        <v>36</v>
      </c>
      <c r="AV32" s="958"/>
      <c r="AW32" s="958"/>
      <c r="AX32" s="958"/>
      <c r="AY32" s="958"/>
      <c r="AZ32" s="1028" t="s">
        <v>551</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148</v>
      </c>
      <c r="R33" s="1026"/>
      <c r="S33" s="1026"/>
      <c r="T33" s="1026"/>
      <c r="U33" s="1026"/>
      <c r="V33" s="1026">
        <v>127</v>
      </c>
      <c r="W33" s="1026"/>
      <c r="X33" s="1026"/>
      <c r="Y33" s="1026"/>
      <c r="Z33" s="1026"/>
      <c r="AA33" s="1026">
        <v>21</v>
      </c>
      <c r="AB33" s="1026"/>
      <c r="AC33" s="1026"/>
      <c r="AD33" s="1026"/>
      <c r="AE33" s="1027"/>
      <c r="AF33" s="1022">
        <v>316</v>
      </c>
      <c r="AG33" s="1023"/>
      <c r="AH33" s="1023"/>
      <c r="AI33" s="1023"/>
      <c r="AJ33" s="1024"/>
      <c r="AK33" s="967">
        <v>12</v>
      </c>
      <c r="AL33" s="958"/>
      <c r="AM33" s="958"/>
      <c r="AN33" s="958"/>
      <c r="AO33" s="958"/>
      <c r="AP33" s="958">
        <v>137</v>
      </c>
      <c r="AQ33" s="958"/>
      <c r="AR33" s="958"/>
      <c r="AS33" s="958"/>
      <c r="AT33" s="958"/>
      <c r="AU33" s="958">
        <v>106</v>
      </c>
      <c r="AV33" s="958"/>
      <c r="AW33" s="958"/>
      <c r="AX33" s="958"/>
      <c r="AY33" s="958"/>
      <c r="AZ33" s="1028" t="s">
        <v>551</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709</v>
      </c>
      <c r="AG63" s="946"/>
      <c r="AH63" s="946"/>
      <c r="AI63" s="946"/>
      <c r="AJ63" s="1009"/>
      <c r="AK63" s="1010"/>
      <c r="AL63" s="950"/>
      <c r="AM63" s="950"/>
      <c r="AN63" s="950"/>
      <c r="AO63" s="950"/>
      <c r="AP63" s="946">
        <v>573</v>
      </c>
      <c r="AQ63" s="946"/>
      <c r="AR63" s="946"/>
      <c r="AS63" s="946"/>
      <c r="AT63" s="946"/>
      <c r="AU63" s="946">
        <v>409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559</v>
      </c>
      <c r="C68" s="973"/>
      <c r="D68" s="973"/>
      <c r="E68" s="973"/>
      <c r="F68" s="973"/>
      <c r="G68" s="973"/>
      <c r="H68" s="973"/>
      <c r="I68" s="973"/>
      <c r="J68" s="973"/>
      <c r="K68" s="973"/>
      <c r="L68" s="973"/>
      <c r="M68" s="973"/>
      <c r="N68" s="973"/>
      <c r="O68" s="973"/>
      <c r="P68" s="974"/>
      <c r="Q68" s="975">
        <v>2809</v>
      </c>
      <c r="R68" s="969"/>
      <c r="S68" s="969"/>
      <c r="T68" s="969"/>
      <c r="U68" s="969"/>
      <c r="V68" s="969">
        <v>2773</v>
      </c>
      <c r="W68" s="969"/>
      <c r="X68" s="969"/>
      <c r="Y68" s="969"/>
      <c r="Z68" s="969"/>
      <c r="AA68" s="969">
        <v>36</v>
      </c>
      <c r="AB68" s="969"/>
      <c r="AC68" s="969"/>
      <c r="AD68" s="969"/>
      <c r="AE68" s="969"/>
      <c r="AF68" s="969">
        <v>36</v>
      </c>
      <c r="AG68" s="969"/>
      <c r="AH68" s="969"/>
      <c r="AI68" s="969"/>
      <c r="AJ68" s="969"/>
      <c r="AK68" s="969">
        <v>157</v>
      </c>
      <c r="AL68" s="969"/>
      <c r="AM68" s="969"/>
      <c r="AN68" s="969"/>
      <c r="AO68" s="969"/>
      <c r="AP68" s="969">
        <v>1022</v>
      </c>
      <c r="AQ68" s="969"/>
      <c r="AR68" s="969"/>
      <c r="AS68" s="969"/>
      <c r="AT68" s="969"/>
      <c r="AU68" s="969">
        <v>-10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560</v>
      </c>
      <c r="C69" s="962"/>
      <c r="D69" s="962"/>
      <c r="E69" s="962"/>
      <c r="F69" s="962"/>
      <c r="G69" s="962"/>
      <c r="H69" s="962"/>
      <c r="I69" s="962"/>
      <c r="J69" s="962"/>
      <c r="K69" s="962"/>
      <c r="L69" s="962"/>
      <c r="M69" s="962"/>
      <c r="N69" s="962"/>
      <c r="O69" s="962"/>
      <c r="P69" s="963"/>
      <c r="Q69" s="964">
        <v>1046</v>
      </c>
      <c r="R69" s="958"/>
      <c r="S69" s="958"/>
      <c r="T69" s="958"/>
      <c r="U69" s="958"/>
      <c r="V69" s="958">
        <v>1043</v>
      </c>
      <c r="W69" s="958"/>
      <c r="X69" s="958"/>
      <c r="Y69" s="958"/>
      <c r="Z69" s="958"/>
      <c r="AA69" s="958">
        <v>3</v>
      </c>
      <c r="AB69" s="958"/>
      <c r="AC69" s="958"/>
      <c r="AD69" s="958"/>
      <c r="AE69" s="958"/>
      <c r="AF69" s="958">
        <v>3</v>
      </c>
      <c r="AG69" s="958"/>
      <c r="AH69" s="958"/>
      <c r="AI69" s="958"/>
      <c r="AJ69" s="958"/>
      <c r="AK69" s="958" t="s">
        <v>571</v>
      </c>
      <c r="AL69" s="958"/>
      <c r="AM69" s="958"/>
      <c r="AN69" s="958"/>
      <c r="AO69" s="958"/>
      <c r="AP69" s="958" t="s">
        <v>569</v>
      </c>
      <c r="AQ69" s="958"/>
      <c r="AR69" s="958"/>
      <c r="AS69" s="958"/>
      <c r="AT69" s="958"/>
      <c r="AU69" s="958" t="s">
        <v>571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561</v>
      </c>
      <c r="C70" s="962"/>
      <c r="D70" s="962"/>
      <c r="E70" s="962"/>
      <c r="F70" s="962"/>
      <c r="G70" s="962"/>
      <c r="H70" s="962"/>
      <c r="I70" s="962"/>
      <c r="J70" s="962"/>
      <c r="K70" s="962"/>
      <c r="L70" s="962"/>
      <c r="M70" s="962"/>
      <c r="N70" s="962"/>
      <c r="O70" s="962"/>
      <c r="P70" s="963"/>
      <c r="Q70" s="964">
        <v>127</v>
      </c>
      <c r="R70" s="958"/>
      <c r="S70" s="958"/>
      <c r="T70" s="958"/>
      <c r="U70" s="958"/>
      <c r="V70" s="958">
        <v>112</v>
      </c>
      <c r="W70" s="958"/>
      <c r="X70" s="958"/>
      <c r="Y70" s="958"/>
      <c r="Z70" s="958"/>
      <c r="AA70" s="958">
        <v>15</v>
      </c>
      <c r="AB70" s="958"/>
      <c r="AC70" s="958"/>
      <c r="AD70" s="958"/>
      <c r="AE70" s="958"/>
      <c r="AF70" s="958">
        <v>15</v>
      </c>
      <c r="AG70" s="958"/>
      <c r="AH70" s="958"/>
      <c r="AI70" s="958"/>
      <c r="AJ70" s="958"/>
      <c r="AK70" s="958">
        <v>48</v>
      </c>
      <c r="AL70" s="958"/>
      <c r="AM70" s="958"/>
      <c r="AN70" s="958"/>
      <c r="AO70" s="958"/>
      <c r="AP70" s="958" t="s">
        <v>569</v>
      </c>
      <c r="AQ70" s="958"/>
      <c r="AR70" s="958"/>
      <c r="AS70" s="958"/>
      <c r="AT70" s="958"/>
      <c r="AU70" s="958" t="s">
        <v>572</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562</v>
      </c>
      <c r="C71" s="962"/>
      <c r="D71" s="962"/>
      <c r="E71" s="962"/>
      <c r="F71" s="962"/>
      <c r="G71" s="962"/>
      <c r="H71" s="962"/>
      <c r="I71" s="962"/>
      <c r="J71" s="962"/>
      <c r="K71" s="962"/>
      <c r="L71" s="962"/>
      <c r="M71" s="962"/>
      <c r="N71" s="962"/>
      <c r="O71" s="962"/>
      <c r="P71" s="963"/>
      <c r="Q71" s="964">
        <v>6413</v>
      </c>
      <c r="R71" s="958"/>
      <c r="S71" s="958"/>
      <c r="T71" s="958"/>
      <c r="U71" s="958"/>
      <c r="V71" s="958">
        <v>6154</v>
      </c>
      <c r="W71" s="958"/>
      <c r="X71" s="958"/>
      <c r="Y71" s="958"/>
      <c r="Z71" s="958"/>
      <c r="AA71" s="958">
        <v>259</v>
      </c>
      <c r="AB71" s="958"/>
      <c r="AC71" s="958"/>
      <c r="AD71" s="958"/>
      <c r="AE71" s="958"/>
      <c r="AF71" s="958">
        <v>259</v>
      </c>
      <c r="AG71" s="958"/>
      <c r="AH71" s="958"/>
      <c r="AI71" s="958"/>
      <c r="AJ71" s="958"/>
      <c r="AK71" s="958" t="s">
        <v>571</v>
      </c>
      <c r="AL71" s="958"/>
      <c r="AM71" s="958"/>
      <c r="AN71" s="958"/>
      <c r="AO71" s="958"/>
      <c r="AP71" s="958" t="s">
        <v>569</v>
      </c>
      <c r="AQ71" s="958"/>
      <c r="AR71" s="958"/>
      <c r="AS71" s="958"/>
      <c r="AT71" s="958"/>
      <c r="AU71" s="958" t="s">
        <v>569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563</v>
      </c>
      <c r="C72" s="962"/>
      <c r="D72" s="962"/>
      <c r="E72" s="962"/>
      <c r="F72" s="962"/>
      <c r="G72" s="962"/>
      <c r="H72" s="962"/>
      <c r="I72" s="962"/>
      <c r="J72" s="962"/>
      <c r="K72" s="962"/>
      <c r="L72" s="962"/>
      <c r="M72" s="962"/>
      <c r="N72" s="962"/>
      <c r="O72" s="962"/>
      <c r="P72" s="963"/>
      <c r="Q72" s="964">
        <v>335</v>
      </c>
      <c r="R72" s="958"/>
      <c r="S72" s="958"/>
      <c r="T72" s="958"/>
      <c r="U72" s="958"/>
      <c r="V72" s="958">
        <v>181</v>
      </c>
      <c r="W72" s="958"/>
      <c r="X72" s="958"/>
      <c r="Y72" s="958"/>
      <c r="Z72" s="958"/>
      <c r="AA72" s="958">
        <v>154</v>
      </c>
      <c r="AB72" s="958"/>
      <c r="AC72" s="958"/>
      <c r="AD72" s="958"/>
      <c r="AE72" s="958"/>
      <c r="AF72" s="958">
        <v>154</v>
      </c>
      <c r="AG72" s="958"/>
      <c r="AH72" s="958"/>
      <c r="AI72" s="958"/>
      <c r="AJ72" s="958"/>
      <c r="AK72" s="958">
        <v>162</v>
      </c>
      <c r="AL72" s="958"/>
      <c r="AM72" s="958"/>
      <c r="AN72" s="958"/>
      <c r="AO72" s="958"/>
      <c r="AP72" s="958" t="s">
        <v>570</v>
      </c>
      <c r="AQ72" s="958"/>
      <c r="AR72" s="958"/>
      <c r="AS72" s="958"/>
      <c r="AT72" s="958"/>
      <c r="AU72" s="958" t="s">
        <v>569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564</v>
      </c>
      <c r="C73" s="962"/>
      <c r="D73" s="962"/>
      <c r="E73" s="962"/>
      <c r="F73" s="962"/>
      <c r="G73" s="962"/>
      <c r="H73" s="962"/>
      <c r="I73" s="962"/>
      <c r="J73" s="962"/>
      <c r="K73" s="962"/>
      <c r="L73" s="962"/>
      <c r="M73" s="962"/>
      <c r="N73" s="962"/>
      <c r="O73" s="962"/>
      <c r="P73" s="963"/>
      <c r="Q73" s="964">
        <v>166278</v>
      </c>
      <c r="R73" s="958"/>
      <c r="S73" s="958"/>
      <c r="T73" s="958"/>
      <c r="U73" s="958"/>
      <c r="V73" s="958">
        <v>162373</v>
      </c>
      <c r="W73" s="958"/>
      <c r="X73" s="958"/>
      <c r="Y73" s="958"/>
      <c r="Z73" s="958"/>
      <c r="AA73" s="958">
        <v>3905</v>
      </c>
      <c r="AB73" s="958"/>
      <c r="AC73" s="958"/>
      <c r="AD73" s="958"/>
      <c r="AE73" s="958"/>
      <c r="AF73" s="958">
        <v>3905</v>
      </c>
      <c r="AG73" s="958"/>
      <c r="AH73" s="958"/>
      <c r="AI73" s="958"/>
      <c r="AJ73" s="958"/>
      <c r="AK73" s="958">
        <v>1502</v>
      </c>
      <c r="AL73" s="958"/>
      <c r="AM73" s="958"/>
      <c r="AN73" s="958"/>
      <c r="AO73" s="958"/>
      <c r="AP73" s="958" t="s">
        <v>569</v>
      </c>
      <c r="AQ73" s="958"/>
      <c r="AR73" s="958"/>
      <c r="AS73" s="958"/>
      <c r="AT73" s="958"/>
      <c r="AU73" s="958" t="s">
        <v>573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4372</v>
      </c>
      <c r="AG88" s="946"/>
      <c r="AH88" s="946"/>
      <c r="AI88" s="946"/>
      <c r="AJ88" s="946"/>
      <c r="AK88" s="950"/>
      <c r="AL88" s="950"/>
      <c r="AM88" s="950"/>
      <c r="AN88" s="950"/>
      <c r="AO88" s="950"/>
      <c r="AP88" s="946">
        <v>1022</v>
      </c>
      <c r="AQ88" s="946"/>
      <c r="AR88" s="946"/>
      <c r="AS88" s="946"/>
      <c r="AT88" s="946"/>
      <c r="AU88" s="946">
        <v>-10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111</v>
      </c>
      <c r="CS102" s="940"/>
      <c r="CT102" s="940"/>
      <c r="CU102" s="940"/>
      <c r="CV102" s="941"/>
      <c r="CW102" s="939">
        <v>9</v>
      </c>
      <c r="CX102" s="940"/>
      <c r="CY102" s="940"/>
      <c r="CZ102" s="940"/>
      <c r="DA102" s="941"/>
      <c r="DB102" s="939" t="s">
        <v>577</v>
      </c>
      <c r="DC102" s="940"/>
      <c r="DD102" s="940"/>
      <c r="DE102" s="940"/>
      <c r="DF102" s="941"/>
      <c r="DG102" s="939" t="s">
        <v>578</v>
      </c>
      <c r="DH102" s="940"/>
      <c r="DI102" s="940"/>
      <c r="DJ102" s="940"/>
      <c r="DK102" s="941"/>
      <c r="DL102" s="939" t="s">
        <v>579</v>
      </c>
      <c r="DM102" s="940"/>
      <c r="DN102" s="940"/>
      <c r="DO102" s="940"/>
      <c r="DP102" s="941"/>
      <c r="DQ102" s="939" t="s">
        <v>577</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860363</v>
      </c>
      <c r="AB110" s="876"/>
      <c r="AC110" s="876"/>
      <c r="AD110" s="876"/>
      <c r="AE110" s="877"/>
      <c r="AF110" s="878">
        <v>765902</v>
      </c>
      <c r="AG110" s="876"/>
      <c r="AH110" s="876"/>
      <c r="AI110" s="876"/>
      <c r="AJ110" s="877"/>
      <c r="AK110" s="878">
        <v>741440</v>
      </c>
      <c r="AL110" s="876"/>
      <c r="AM110" s="876"/>
      <c r="AN110" s="876"/>
      <c r="AO110" s="877"/>
      <c r="AP110" s="879">
        <v>25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5832688</v>
      </c>
      <c r="BR110" s="829"/>
      <c r="BS110" s="829"/>
      <c r="BT110" s="829"/>
      <c r="BU110" s="829"/>
      <c r="BV110" s="829">
        <v>5584809</v>
      </c>
      <c r="BW110" s="829"/>
      <c r="BX110" s="829"/>
      <c r="BY110" s="829"/>
      <c r="BZ110" s="829"/>
      <c r="CA110" s="829">
        <v>5398165</v>
      </c>
      <c r="CB110" s="829"/>
      <c r="CC110" s="829"/>
      <c r="CD110" s="829"/>
      <c r="CE110" s="829"/>
      <c r="CF110" s="853">
        <v>182</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v>98065</v>
      </c>
      <c r="BR111" s="804"/>
      <c r="BS111" s="804"/>
      <c r="BT111" s="804"/>
      <c r="BU111" s="804"/>
      <c r="BV111" s="804">
        <v>81722</v>
      </c>
      <c r="BW111" s="804"/>
      <c r="BX111" s="804"/>
      <c r="BY111" s="804"/>
      <c r="BZ111" s="804"/>
      <c r="CA111" s="804">
        <v>65379</v>
      </c>
      <c r="CB111" s="804"/>
      <c r="CC111" s="804"/>
      <c r="CD111" s="804"/>
      <c r="CE111" s="804"/>
      <c r="CF111" s="862">
        <v>2.2000000000000002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251378</v>
      </c>
      <c r="BR112" s="804"/>
      <c r="BS112" s="804"/>
      <c r="BT112" s="804"/>
      <c r="BU112" s="804"/>
      <c r="BV112" s="804">
        <v>288785</v>
      </c>
      <c r="BW112" s="804"/>
      <c r="BX112" s="804"/>
      <c r="BY112" s="804"/>
      <c r="BZ112" s="804"/>
      <c r="CA112" s="804">
        <v>408662</v>
      </c>
      <c r="CB112" s="804"/>
      <c r="CC112" s="804"/>
      <c r="CD112" s="804"/>
      <c r="CE112" s="804"/>
      <c r="CF112" s="862">
        <v>13.8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55490</v>
      </c>
      <c r="AB113" s="906"/>
      <c r="AC113" s="906"/>
      <c r="AD113" s="906"/>
      <c r="AE113" s="907"/>
      <c r="AF113" s="908">
        <v>55337</v>
      </c>
      <c r="AG113" s="906"/>
      <c r="AH113" s="906"/>
      <c r="AI113" s="906"/>
      <c r="AJ113" s="907"/>
      <c r="AK113" s="908">
        <v>55656</v>
      </c>
      <c r="AL113" s="906"/>
      <c r="AM113" s="906"/>
      <c r="AN113" s="906"/>
      <c r="AO113" s="907"/>
      <c r="AP113" s="909">
        <v>1.9</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4652</v>
      </c>
      <c r="BR113" s="804"/>
      <c r="BS113" s="804"/>
      <c r="BT113" s="804"/>
      <c r="BU113" s="804"/>
      <c r="BV113" s="804">
        <v>-2892</v>
      </c>
      <c r="BW113" s="804"/>
      <c r="BX113" s="804"/>
      <c r="BY113" s="804"/>
      <c r="BZ113" s="804"/>
      <c r="CA113" s="804">
        <v>-10245</v>
      </c>
      <c r="CB113" s="804"/>
      <c r="CC113" s="804"/>
      <c r="CD113" s="804"/>
      <c r="CE113" s="804"/>
      <c r="CF113" s="862">
        <v>-0.3</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10319</v>
      </c>
      <c r="AB114" s="767"/>
      <c r="AC114" s="767"/>
      <c r="AD114" s="767"/>
      <c r="AE114" s="768"/>
      <c r="AF114" s="769">
        <v>9513</v>
      </c>
      <c r="AG114" s="767"/>
      <c r="AH114" s="767"/>
      <c r="AI114" s="767"/>
      <c r="AJ114" s="768"/>
      <c r="AK114" s="769">
        <v>9056</v>
      </c>
      <c r="AL114" s="767"/>
      <c r="AM114" s="767"/>
      <c r="AN114" s="767"/>
      <c r="AO114" s="768"/>
      <c r="AP114" s="811">
        <v>0.3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395021</v>
      </c>
      <c r="BR114" s="804"/>
      <c r="BS114" s="804"/>
      <c r="BT114" s="804"/>
      <c r="BU114" s="804"/>
      <c r="BV114" s="804">
        <v>387352</v>
      </c>
      <c r="BW114" s="804"/>
      <c r="BX114" s="804"/>
      <c r="BY114" s="804"/>
      <c r="BZ114" s="804"/>
      <c r="CA114" s="804">
        <v>429488</v>
      </c>
      <c r="CB114" s="804"/>
      <c r="CC114" s="804"/>
      <c r="CD114" s="804"/>
      <c r="CE114" s="804"/>
      <c r="CF114" s="862">
        <v>14.5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158</v>
      </c>
      <c r="AB116" s="767"/>
      <c r="AC116" s="767"/>
      <c r="AD116" s="767"/>
      <c r="AE116" s="768"/>
      <c r="AF116" s="769">
        <v>158</v>
      </c>
      <c r="AG116" s="767"/>
      <c r="AH116" s="767"/>
      <c r="AI116" s="767"/>
      <c r="AJ116" s="768"/>
      <c r="AK116" s="769">
        <v>271</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926330</v>
      </c>
      <c r="AB117" s="890"/>
      <c r="AC117" s="890"/>
      <c r="AD117" s="890"/>
      <c r="AE117" s="891"/>
      <c r="AF117" s="892">
        <v>830910</v>
      </c>
      <c r="AG117" s="890"/>
      <c r="AH117" s="890"/>
      <c r="AI117" s="890"/>
      <c r="AJ117" s="891"/>
      <c r="AK117" s="892">
        <v>806423</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442</v>
      </c>
      <c r="BP119" s="865"/>
      <c r="BQ119" s="866">
        <v>6581804</v>
      </c>
      <c r="BR119" s="832"/>
      <c r="BS119" s="832"/>
      <c r="BT119" s="832"/>
      <c r="BU119" s="832"/>
      <c r="BV119" s="832">
        <v>6339776</v>
      </c>
      <c r="BW119" s="832"/>
      <c r="BX119" s="832"/>
      <c r="BY119" s="832"/>
      <c r="BZ119" s="832"/>
      <c r="CA119" s="832">
        <v>6291449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98065</v>
      </c>
      <c r="DH119" s="751"/>
      <c r="DI119" s="751"/>
      <c r="DJ119" s="751"/>
      <c r="DK119" s="752"/>
      <c r="DL119" s="753">
        <v>81722</v>
      </c>
      <c r="DM119" s="751"/>
      <c r="DN119" s="751"/>
      <c r="DO119" s="751"/>
      <c r="DP119" s="752"/>
      <c r="DQ119" s="753">
        <v>65379</v>
      </c>
      <c r="DR119" s="751"/>
      <c r="DS119" s="751"/>
      <c r="DT119" s="751"/>
      <c r="DU119" s="752"/>
      <c r="DV119" s="835">
        <v>2.2000000000000002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3581965</v>
      </c>
      <c r="BR120" s="829"/>
      <c r="BS120" s="829"/>
      <c r="BT120" s="829"/>
      <c r="BU120" s="829"/>
      <c r="BV120" s="829">
        <v>3400605</v>
      </c>
      <c r="BW120" s="829"/>
      <c r="BX120" s="829"/>
      <c r="BY120" s="829"/>
      <c r="BZ120" s="829"/>
      <c r="CA120" s="829">
        <v>3036868</v>
      </c>
      <c r="CB120" s="829"/>
      <c r="CC120" s="829"/>
      <c r="CD120" s="829"/>
      <c r="CE120" s="829"/>
      <c r="CF120" s="853">
        <v>102.4</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232455</v>
      </c>
      <c r="DH120" s="829"/>
      <c r="DI120" s="829"/>
      <c r="DJ120" s="829"/>
      <c r="DK120" s="829"/>
      <c r="DL120" s="829">
        <v>261897</v>
      </c>
      <c r="DM120" s="829"/>
      <c r="DN120" s="829"/>
      <c r="DO120" s="829"/>
      <c r="DP120" s="829"/>
      <c r="DQ120" s="829">
        <v>267366</v>
      </c>
      <c r="DR120" s="829"/>
      <c r="DS120" s="829"/>
      <c r="DT120" s="829"/>
      <c r="DU120" s="829"/>
      <c r="DV120" s="830">
        <v>9</v>
      </c>
      <c r="DW120" s="830"/>
      <c r="DX120" s="830"/>
      <c r="DY120" s="830"/>
      <c r="DZ120" s="831"/>
    </row>
    <row r="121" spans="1:130" s="212"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39025</v>
      </c>
      <c r="BR121" s="804"/>
      <c r="BS121" s="804"/>
      <c r="BT121" s="804"/>
      <c r="BU121" s="804"/>
      <c r="BV121" s="804">
        <v>31768</v>
      </c>
      <c r="BW121" s="804"/>
      <c r="BX121" s="804"/>
      <c r="BY121" s="804"/>
      <c r="BZ121" s="804"/>
      <c r="CA121" s="804">
        <v>24374</v>
      </c>
      <c r="CB121" s="804"/>
      <c r="CC121" s="804"/>
      <c r="CD121" s="804"/>
      <c r="CE121" s="804"/>
      <c r="CF121" s="862">
        <v>0.8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7253</v>
      </c>
      <c r="DH121" s="804"/>
      <c r="DI121" s="804"/>
      <c r="DJ121" s="804"/>
      <c r="DK121" s="804"/>
      <c r="DL121" s="804">
        <v>8618</v>
      </c>
      <c r="DM121" s="804"/>
      <c r="DN121" s="804"/>
      <c r="DO121" s="804"/>
      <c r="DP121" s="804"/>
      <c r="DQ121" s="804">
        <v>105550</v>
      </c>
      <c r="DR121" s="804"/>
      <c r="DS121" s="804"/>
      <c r="DT121" s="804"/>
      <c r="DU121" s="804"/>
      <c r="DV121" s="781">
        <v>3.6</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5011905</v>
      </c>
      <c r="BR122" s="832"/>
      <c r="BS122" s="832"/>
      <c r="BT122" s="832"/>
      <c r="BU122" s="832"/>
      <c r="BV122" s="832">
        <v>4928071</v>
      </c>
      <c r="BW122" s="832"/>
      <c r="BX122" s="832"/>
      <c r="BY122" s="832"/>
      <c r="BZ122" s="832"/>
      <c r="CA122" s="832">
        <v>4736220</v>
      </c>
      <c r="CB122" s="832"/>
      <c r="CC122" s="832"/>
      <c r="CD122" s="832"/>
      <c r="CE122" s="832"/>
      <c r="CF122" s="833">
        <v>159.69999999999999</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35746</v>
      </c>
      <c r="DR122" s="804"/>
      <c r="DS122" s="804"/>
      <c r="DT122" s="804"/>
      <c r="DU122" s="804"/>
      <c r="DV122" s="781">
        <v>1.2</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450</v>
      </c>
      <c r="BP123" s="865"/>
      <c r="BQ123" s="819">
        <v>8632895</v>
      </c>
      <c r="BR123" s="820"/>
      <c r="BS123" s="820"/>
      <c r="BT123" s="820"/>
      <c r="BU123" s="820"/>
      <c r="BV123" s="820">
        <v>8360444</v>
      </c>
      <c r="BW123" s="820"/>
      <c r="BX123" s="820"/>
      <c r="BY123" s="820"/>
      <c r="BZ123" s="820"/>
      <c r="CA123" s="820">
        <v>7797462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11670</v>
      </c>
      <c r="DH124" s="751"/>
      <c r="DI124" s="751"/>
      <c r="DJ124" s="751"/>
      <c r="DK124" s="752"/>
      <c r="DL124" s="753">
        <v>18270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17957</v>
      </c>
      <c r="AB128" s="788"/>
      <c r="AC128" s="788"/>
      <c r="AD128" s="788"/>
      <c r="AE128" s="789"/>
      <c r="AF128" s="790">
        <v>17957</v>
      </c>
      <c r="AG128" s="788"/>
      <c r="AH128" s="788"/>
      <c r="AI128" s="788"/>
      <c r="AJ128" s="789"/>
      <c r="AK128" s="790">
        <v>17742</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3452767</v>
      </c>
      <c r="AB129" s="767"/>
      <c r="AC129" s="767"/>
      <c r="AD129" s="767"/>
      <c r="AE129" s="768"/>
      <c r="AF129" s="769">
        <v>3472079</v>
      </c>
      <c r="AG129" s="767"/>
      <c r="AH129" s="767"/>
      <c r="AI129" s="767"/>
      <c r="AJ129" s="768"/>
      <c r="AK129" s="769">
        <v>3526144</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613682</v>
      </c>
      <c r="AB130" s="767"/>
      <c r="AC130" s="767"/>
      <c r="AD130" s="767"/>
      <c r="AE130" s="768"/>
      <c r="AF130" s="769">
        <v>589731</v>
      </c>
      <c r="AG130" s="767"/>
      <c r="AH130" s="767"/>
      <c r="AI130" s="767"/>
      <c r="AJ130" s="768"/>
      <c r="AK130" s="769">
        <v>560365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8.6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2839085</v>
      </c>
      <c r="AB131" s="751"/>
      <c r="AC131" s="751"/>
      <c r="AD131" s="751"/>
      <c r="AE131" s="752"/>
      <c r="AF131" s="753">
        <v>2882348</v>
      </c>
      <c r="AG131" s="751"/>
      <c r="AH131" s="751"/>
      <c r="AI131" s="751"/>
      <c r="AJ131" s="752"/>
      <c r="AK131" s="753">
        <v>2965779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10.37978785</v>
      </c>
      <c r="AB132" s="732"/>
      <c r="AC132" s="732"/>
      <c r="AD132" s="732"/>
      <c r="AE132" s="733"/>
      <c r="AF132" s="734">
        <v>7.7444500109999996</v>
      </c>
      <c r="AG132" s="732"/>
      <c r="AH132" s="732"/>
      <c r="AI132" s="732"/>
      <c r="AJ132" s="733"/>
      <c r="AK132" s="734">
        <v>7.6983483929999998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7.9</v>
      </c>
      <c r="AB133" s="711"/>
      <c r="AC133" s="711"/>
      <c r="AD133" s="711"/>
      <c r="AE133" s="712"/>
      <c r="AF133" s="710">
        <v>8.3000000000000007</v>
      </c>
      <c r="AG133" s="711"/>
      <c r="AH133" s="711"/>
      <c r="AI133" s="711"/>
      <c r="AJ133" s="712"/>
      <c r="AK133" s="710">
        <v>8.6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oHhUBJpu8/63RenX0VFoFf+j1g7uLos8x2+xHbH+PNBVAOkwtfGMZmh7eC8L4qt5wrW10DLESgM6iVA25OZjQ==" saltValue="v/HBW7/uxAMMd8Rh8WjHE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wMUHfyztJelrOzUC0SUB71ijHBFaKU5C/YuWsoNvDi+Twn1SLYLllrrg6lAsFsvikZBuRtJRoUl4YrBB74ZTg==" saltValue="CkKuC+D2h1UZlkyMT9rO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HToPpg/zBYqzhgBrzICH7tNx4zma8A5lVdD74hbsjnBMQH5AvLTxwG/WmEko7xqqj/Kuan+cP+blfHDkJedYQ==" saltValue="8Kn2jyNuuHYSBMo4HWGe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5" t="s">
        <v>479</v>
      </c>
      <c r="AP7" s="253"/>
      <c r="AQ7" s="254" t="s">
        <v>480</v>
      </c>
      <c r="AR7" s="255"/>
    </row>
    <row r="8" spans="1:46" x14ac:dyDescent="0.15">
      <c r="A8" s="247"/>
      <c r="AK8" s="256"/>
      <c r="AL8" s="257"/>
      <c r="AM8" s="257"/>
      <c r="AN8" s="258"/>
      <c r="AO8" s="1106"/>
      <c r="AP8" s="259" t="s">
        <v>481</v>
      </c>
      <c r="AQ8" s="260" t="s">
        <v>482</v>
      </c>
      <c r="AR8" s="261" t="s">
        <v>483</v>
      </c>
    </row>
    <row r="9" spans="1:46" x14ac:dyDescent="0.15">
      <c r="A9" s="247"/>
      <c r="AK9" s="1117" t="s">
        <v>484</v>
      </c>
      <c r="AL9" s="1118"/>
      <c r="AM9" s="1118"/>
      <c r="AN9" s="1119"/>
      <c r="AO9" s="262">
        <v>1015694</v>
      </c>
      <c r="AP9" s="262">
        <v>175665</v>
      </c>
      <c r="AQ9" s="263">
        <v>186275</v>
      </c>
      <c r="AR9" s="264">
        <v>-5.7</v>
      </c>
    </row>
    <row r="10" spans="1:46" ht="13.5" customHeight="1" x14ac:dyDescent="0.15">
      <c r="A10" s="247"/>
      <c r="AK10" s="1117" t="s">
        <v>485</v>
      </c>
      <c r="AL10" s="1118"/>
      <c r="AM10" s="1118"/>
      <c r="AN10" s="1119"/>
      <c r="AO10" s="265">
        <v>169664</v>
      </c>
      <c r="AP10" s="265">
        <v>29343</v>
      </c>
      <c r="AQ10" s="266">
        <v>28060</v>
      </c>
      <c r="AR10" s="267">
        <v>4.5999999999999996</v>
      </c>
    </row>
    <row r="11" spans="1:46" ht="13.5" customHeight="1" x14ac:dyDescent="0.15">
      <c r="A11" s="247"/>
      <c r="AK11" s="1117" t="s">
        <v>486</v>
      </c>
      <c r="AL11" s="1118"/>
      <c r="AM11" s="1118"/>
      <c r="AN11" s="1119"/>
      <c r="AO11" s="265">
        <v>10764</v>
      </c>
      <c r="AP11" s="265">
        <v>1862</v>
      </c>
      <c r="AQ11" s="266">
        <v>7123</v>
      </c>
      <c r="AR11" s="267">
        <v>-73.900000000000006</v>
      </c>
    </row>
    <row r="12" spans="1:46" ht="13.5" customHeight="1" x14ac:dyDescent="0.15">
      <c r="A12" s="247"/>
      <c r="AK12" s="1117" t="s">
        <v>487</v>
      </c>
      <c r="AL12" s="1118"/>
      <c r="AM12" s="1118"/>
      <c r="AN12" s="1119"/>
      <c r="AO12" s="265" t="s">
        <v>488</v>
      </c>
      <c r="AP12" s="265" t="s">
        <v>488</v>
      </c>
      <c r="AQ12" s="266">
        <v>57</v>
      </c>
      <c r="AR12" s="267" t="s">
        <v>488</v>
      </c>
    </row>
    <row r="13" spans="1:46" ht="13.5" customHeight="1" x14ac:dyDescent="0.15">
      <c r="A13" s="247"/>
      <c r="AK13" s="1117" t="s">
        <v>489</v>
      </c>
      <c r="AL13" s="1118"/>
      <c r="AM13" s="1118"/>
      <c r="AN13" s="1119"/>
      <c r="AO13" s="265">
        <v>67116</v>
      </c>
      <c r="AP13" s="265">
        <v>11608</v>
      </c>
      <c r="AQ13" s="266">
        <v>6435</v>
      </c>
      <c r="AR13" s="267">
        <v>80.400000000000006</v>
      </c>
    </row>
    <row r="14" spans="1:46" ht="13.5" customHeight="1" x14ac:dyDescent="0.15">
      <c r="A14" s="247"/>
      <c r="AK14" s="1117" t="s">
        <v>490</v>
      </c>
      <c r="AL14" s="1118"/>
      <c r="AM14" s="1118"/>
      <c r="AN14" s="1119"/>
      <c r="AO14" s="265">
        <v>13538</v>
      </c>
      <c r="AP14" s="265">
        <v>2341</v>
      </c>
      <c r="AQ14" s="266">
        <v>3786</v>
      </c>
      <c r="AR14" s="267">
        <v>-38.200000000000003</v>
      </c>
    </row>
    <row r="15" spans="1:46" ht="13.5" customHeight="1" x14ac:dyDescent="0.15">
      <c r="A15" s="247"/>
      <c r="AK15" s="1120" t="s">
        <v>491</v>
      </c>
      <c r="AL15" s="1121"/>
      <c r="AM15" s="1121"/>
      <c r="AN15" s="1122"/>
      <c r="AO15" s="265">
        <v>-59645</v>
      </c>
      <c r="AP15" s="265">
        <v>-10316</v>
      </c>
      <c r="AQ15" s="266">
        <v>-9323</v>
      </c>
      <c r="AR15" s="267">
        <v>10.7</v>
      </c>
    </row>
    <row r="16" spans="1:46" x14ac:dyDescent="0.15">
      <c r="A16" s="247"/>
      <c r="AK16" s="1120" t="s">
        <v>178</v>
      </c>
      <c r="AL16" s="1121"/>
      <c r="AM16" s="1121"/>
      <c r="AN16" s="1122"/>
      <c r="AO16" s="265">
        <v>1217131</v>
      </c>
      <c r="AP16" s="265">
        <v>210503</v>
      </c>
      <c r="AQ16" s="266">
        <v>222412</v>
      </c>
      <c r="AR16" s="267">
        <v>-5.4</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3" t="s">
        <v>496</v>
      </c>
      <c r="AL21" s="1124"/>
      <c r="AM21" s="1124"/>
      <c r="AN21" s="1125"/>
      <c r="AO21" s="277">
        <v>15.57</v>
      </c>
      <c r="AP21" s="278">
        <v>17.59</v>
      </c>
      <c r="AQ21" s="279">
        <v>-2.02</v>
      </c>
      <c r="AS21" s="280"/>
      <c r="AT21" s="276"/>
    </row>
    <row r="22" spans="1:46" s="248" customFormat="1" x14ac:dyDescent="0.15">
      <c r="A22" s="276"/>
      <c r="AK22" s="1123" t="s">
        <v>497</v>
      </c>
      <c r="AL22" s="1124"/>
      <c r="AM22" s="1124"/>
      <c r="AN22" s="1125"/>
      <c r="AO22" s="281">
        <v>99.1</v>
      </c>
      <c r="AP22" s="282">
        <v>95.9</v>
      </c>
      <c r="AQ22" s="283">
        <v>3.2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5" t="s">
        <v>479</v>
      </c>
      <c r="AP30" s="253"/>
      <c r="AQ30" s="254" t="s">
        <v>480</v>
      </c>
      <c r="AR30" s="255"/>
    </row>
    <row r="31" spans="1:46" x14ac:dyDescent="0.15">
      <c r="A31" s="247"/>
      <c r="AK31" s="256"/>
      <c r="AL31" s="257"/>
      <c r="AM31" s="257"/>
      <c r="AN31" s="258"/>
      <c r="AO31" s="1106"/>
      <c r="AP31" s="259" t="s">
        <v>481</v>
      </c>
      <c r="AQ31" s="260" t="s">
        <v>482</v>
      </c>
      <c r="AR31" s="261" t="s">
        <v>483</v>
      </c>
    </row>
    <row r="32" spans="1:46" ht="27" customHeight="1" x14ac:dyDescent="0.15">
      <c r="A32" s="247"/>
      <c r="AK32" s="1107" t="s">
        <v>501</v>
      </c>
      <c r="AL32" s="1108"/>
      <c r="AM32" s="1108"/>
      <c r="AN32" s="1109"/>
      <c r="AO32" s="291">
        <v>741440</v>
      </c>
      <c r="AP32" s="291">
        <v>128232</v>
      </c>
      <c r="AQ32" s="292">
        <v>124581</v>
      </c>
      <c r="AR32" s="293">
        <v>2.9</v>
      </c>
    </row>
    <row r="33" spans="1:46" ht="13.5" customHeight="1" x14ac:dyDescent="0.15">
      <c r="A33" s="247"/>
      <c r="AK33" s="1107" t="s">
        <v>502</v>
      </c>
      <c r="AL33" s="1108"/>
      <c r="AM33" s="1108"/>
      <c r="AN33" s="1109"/>
      <c r="AO33" s="291" t="s">
        <v>488</v>
      </c>
      <c r="AP33" s="291" t="s">
        <v>488</v>
      </c>
      <c r="AQ33" s="292">
        <v>76</v>
      </c>
      <c r="AR33" s="293" t="s">
        <v>488</v>
      </c>
    </row>
    <row r="34" spans="1:46" ht="27" customHeight="1" x14ac:dyDescent="0.15">
      <c r="A34" s="247"/>
      <c r="AK34" s="1107" t="s">
        <v>503</v>
      </c>
      <c r="AL34" s="1108"/>
      <c r="AM34" s="1108"/>
      <c r="AN34" s="1109"/>
      <c r="AO34" s="291" t="s">
        <v>488</v>
      </c>
      <c r="AP34" s="291" t="s">
        <v>488</v>
      </c>
      <c r="AQ34" s="292">
        <v>163</v>
      </c>
      <c r="AR34" s="293" t="s">
        <v>488</v>
      </c>
    </row>
    <row r="35" spans="1:46" ht="27" customHeight="1" x14ac:dyDescent="0.15">
      <c r="A35" s="247"/>
      <c r="AK35" s="1107" t="s">
        <v>504</v>
      </c>
      <c r="AL35" s="1108"/>
      <c r="AM35" s="1108"/>
      <c r="AN35" s="1109"/>
      <c r="AO35" s="291">
        <v>55656</v>
      </c>
      <c r="AP35" s="291">
        <v>9626</v>
      </c>
      <c r="AQ35" s="292">
        <v>24428</v>
      </c>
      <c r="AR35" s="293">
        <v>-60.6</v>
      </c>
    </row>
    <row r="36" spans="1:46" ht="27" customHeight="1" x14ac:dyDescent="0.15">
      <c r="A36" s="247"/>
      <c r="AK36" s="1107" t="s">
        <v>505</v>
      </c>
      <c r="AL36" s="1108"/>
      <c r="AM36" s="1108"/>
      <c r="AN36" s="1109"/>
      <c r="AO36" s="291">
        <v>9056</v>
      </c>
      <c r="AP36" s="291">
        <v>1566</v>
      </c>
      <c r="AQ36" s="292">
        <v>4294</v>
      </c>
      <c r="AR36" s="293">
        <v>-63.5</v>
      </c>
    </row>
    <row r="37" spans="1:46" ht="13.5" customHeight="1" x14ac:dyDescent="0.15">
      <c r="A37" s="247"/>
      <c r="AK37" s="1107" t="s">
        <v>506</v>
      </c>
      <c r="AL37" s="1108"/>
      <c r="AM37" s="1108"/>
      <c r="AN37" s="1109"/>
      <c r="AO37" s="291" t="s">
        <v>488</v>
      </c>
      <c r="AP37" s="291" t="s">
        <v>488</v>
      </c>
      <c r="AQ37" s="292">
        <v>880</v>
      </c>
      <c r="AR37" s="293" t="s">
        <v>488</v>
      </c>
    </row>
    <row r="38" spans="1:46" ht="27" customHeight="1" x14ac:dyDescent="0.15">
      <c r="A38" s="247"/>
      <c r="AK38" s="1110" t="s">
        <v>507</v>
      </c>
      <c r="AL38" s="1111"/>
      <c r="AM38" s="1111"/>
      <c r="AN38" s="1112"/>
      <c r="AO38" s="294">
        <v>271</v>
      </c>
      <c r="AP38" s="294">
        <v>47</v>
      </c>
      <c r="AQ38" s="295">
        <v>22</v>
      </c>
      <c r="AR38" s="283">
        <v>113.6</v>
      </c>
      <c r="AS38" s="290"/>
    </row>
    <row r="39" spans="1:46" x14ac:dyDescent="0.15">
      <c r="A39" s="247"/>
      <c r="AK39" s="1110" t="s">
        <v>508</v>
      </c>
      <c r="AL39" s="1111"/>
      <c r="AM39" s="1111"/>
      <c r="AN39" s="1112"/>
      <c r="AO39" s="291">
        <v>-17742</v>
      </c>
      <c r="AP39" s="291">
        <v>-3068</v>
      </c>
      <c r="AQ39" s="292">
        <v>-5293</v>
      </c>
      <c r="AR39" s="293">
        <v>-42</v>
      </c>
      <c r="AS39" s="290"/>
    </row>
    <row r="40" spans="1:46" ht="27" customHeight="1" x14ac:dyDescent="0.15">
      <c r="A40" s="247"/>
      <c r="AK40" s="1107" t="s">
        <v>509</v>
      </c>
      <c r="AL40" s="1108"/>
      <c r="AM40" s="1108"/>
      <c r="AN40" s="1109"/>
      <c r="AO40" s="291">
        <v>-560365</v>
      </c>
      <c r="AP40" s="291">
        <v>-96915</v>
      </c>
      <c r="AQ40" s="292">
        <v>-99375</v>
      </c>
      <c r="AR40" s="293">
        <v>-2.5</v>
      </c>
      <c r="AS40" s="290"/>
    </row>
    <row r="41" spans="1:46" x14ac:dyDescent="0.15">
      <c r="A41" s="247"/>
      <c r="AK41" s="1113" t="s">
        <v>288</v>
      </c>
      <c r="AL41" s="1114"/>
      <c r="AM41" s="1114"/>
      <c r="AN41" s="1115"/>
      <c r="AO41" s="291">
        <v>228316</v>
      </c>
      <c r="AP41" s="291">
        <v>39487</v>
      </c>
      <c r="AQ41" s="292">
        <v>49775</v>
      </c>
      <c r="AR41" s="293">
        <v>-20.7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0" t="s">
        <v>479</v>
      </c>
      <c r="AN49" s="1102" t="s">
        <v>512</v>
      </c>
      <c r="AO49" s="1103"/>
      <c r="AP49" s="1103"/>
      <c r="AQ49" s="1103"/>
      <c r="AR49" s="1104"/>
    </row>
    <row r="50" spans="1:44" x14ac:dyDescent="0.15">
      <c r="A50" s="247"/>
      <c r="AK50" s="305"/>
      <c r="AL50" s="306"/>
      <c r="AM50" s="1101"/>
      <c r="AN50" s="307" t="s">
        <v>513</v>
      </c>
      <c r="AO50" s="308" t="s">
        <v>514</v>
      </c>
      <c r="AP50" s="309" t="s">
        <v>515</v>
      </c>
      <c r="AQ50" s="310" t="s">
        <v>516</v>
      </c>
      <c r="AR50" s="311" t="s">
        <v>517</v>
      </c>
    </row>
    <row r="51" spans="1:44" x14ac:dyDescent="0.15">
      <c r="A51" s="247"/>
      <c r="AK51" s="303" t="s">
        <v>518</v>
      </c>
      <c r="AL51" s="304"/>
      <c r="AM51" s="312">
        <v>860126</v>
      </c>
      <c r="AN51" s="313">
        <v>131197</v>
      </c>
      <c r="AO51" s="314">
        <v>-24.8</v>
      </c>
      <c r="AP51" s="315">
        <v>200194</v>
      </c>
      <c r="AQ51" s="316">
        <v>5.2</v>
      </c>
      <c r="AR51" s="317">
        <v>-30</v>
      </c>
    </row>
    <row r="52" spans="1:44" x14ac:dyDescent="0.15">
      <c r="A52" s="247"/>
      <c r="AK52" s="318"/>
      <c r="AL52" s="319" t="s">
        <v>519</v>
      </c>
      <c r="AM52" s="320">
        <v>425264</v>
      </c>
      <c r="AN52" s="321">
        <v>64866</v>
      </c>
      <c r="AO52" s="322">
        <v>-36.200000000000003</v>
      </c>
      <c r="AP52" s="323">
        <v>106422</v>
      </c>
      <c r="AQ52" s="324">
        <v>20.100000000000001</v>
      </c>
      <c r="AR52" s="325">
        <v>-56.3</v>
      </c>
    </row>
    <row r="53" spans="1:44" x14ac:dyDescent="0.15">
      <c r="A53" s="247"/>
      <c r="AK53" s="303" t="s">
        <v>520</v>
      </c>
      <c r="AL53" s="304"/>
      <c r="AM53" s="312">
        <v>551010</v>
      </c>
      <c r="AN53" s="313">
        <v>86623</v>
      </c>
      <c r="AO53" s="314">
        <v>-34</v>
      </c>
      <c r="AP53" s="315">
        <v>196914</v>
      </c>
      <c r="AQ53" s="316">
        <v>-1.6</v>
      </c>
      <c r="AR53" s="317">
        <v>-32.4</v>
      </c>
    </row>
    <row r="54" spans="1:44" x14ac:dyDescent="0.15">
      <c r="A54" s="247"/>
      <c r="AK54" s="318"/>
      <c r="AL54" s="319" t="s">
        <v>519</v>
      </c>
      <c r="AM54" s="320">
        <v>380085</v>
      </c>
      <c r="AN54" s="321">
        <v>59752</v>
      </c>
      <c r="AO54" s="322">
        <v>-7.9</v>
      </c>
      <c r="AP54" s="323">
        <v>98966</v>
      </c>
      <c r="AQ54" s="324">
        <v>-7</v>
      </c>
      <c r="AR54" s="325">
        <v>-0.9</v>
      </c>
    </row>
    <row r="55" spans="1:44" x14ac:dyDescent="0.15">
      <c r="A55" s="247"/>
      <c r="AK55" s="303" t="s">
        <v>521</v>
      </c>
      <c r="AL55" s="304"/>
      <c r="AM55" s="312">
        <v>1216450</v>
      </c>
      <c r="AN55" s="313">
        <v>196233</v>
      </c>
      <c r="AO55" s="314">
        <v>126.5</v>
      </c>
      <c r="AP55" s="315">
        <v>204757</v>
      </c>
      <c r="AQ55" s="316">
        <v>4</v>
      </c>
      <c r="AR55" s="317">
        <v>122.5</v>
      </c>
    </row>
    <row r="56" spans="1:44" x14ac:dyDescent="0.15">
      <c r="A56" s="247"/>
      <c r="AK56" s="318"/>
      <c r="AL56" s="319" t="s">
        <v>519</v>
      </c>
      <c r="AM56" s="320">
        <v>488091</v>
      </c>
      <c r="AN56" s="321">
        <v>78737</v>
      </c>
      <c r="AO56" s="322">
        <v>31.8</v>
      </c>
      <c r="AP56" s="323">
        <v>106071</v>
      </c>
      <c r="AQ56" s="324">
        <v>7.2</v>
      </c>
      <c r="AR56" s="325">
        <v>24.6</v>
      </c>
    </row>
    <row r="57" spans="1:44" x14ac:dyDescent="0.15">
      <c r="A57" s="247"/>
      <c r="AK57" s="303" t="s">
        <v>522</v>
      </c>
      <c r="AL57" s="304"/>
      <c r="AM57" s="312">
        <v>768418</v>
      </c>
      <c r="AN57" s="313">
        <v>128091</v>
      </c>
      <c r="AO57" s="314">
        <v>-34.700000000000003</v>
      </c>
      <c r="AP57" s="315">
        <v>194971</v>
      </c>
      <c r="AQ57" s="316">
        <v>-4.8</v>
      </c>
      <c r="AR57" s="317">
        <v>-29.9</v>
      </c>
    </row>
    <row r="58" spans="1:44" x14ac:dyDescent="0.15">
      <c r="A58" s="247"/>
      <c r="AK58" s="318"/>
      <c r="AL58" s="319" t="s">
        <v>519</v>
      </c>
      <c r="AM58" s="320">
        <v>657966</v>
      </c>
      <c r="AN58" s="321">
        <v>109679</v>
      </c>
      <c r="AO58" s="322">
        <v>39.299999999999997</v>
      </c>
      <c r="AP58" s="323">
        <v>105966</v>
      </c>
      <c r="AQ58" s="324">
        <v>-0.1</v>
      </c>
      <c r="AR58" s="325">
        <v>39.4</v>
      </c>
    </row>
    <row r="59" spans="1:44" x14ac:dyDescent="0.15">
      <c r="A59" s="247"/>
      <c r="AK59" s="303" t="s">
        <v>523</v>
      </c>
      <c r="AL59" s="304"/>
      <c r="AM59" s="312">
        <v>1094428</v>
      </c>
      <c r="AN59" s="313">
        <v>189282</v>
      </c>
      <c r="AO59" s="314">
        <v>47.8</v>
      </c>
      <c r="AP59" s="315">
        <v>224172</v>
      </c>
      <c r="AQ59" s="316">
        <v>15</v>
      </c>
      <c r="AR59" s="317">
        <v>32.799999999999997</v>
      </c>
    </row>
    <row r="60" spans="1:44" x14ac:dyDescent="0.15">
      <c r="A60" s="247"/>
      <c r="AK60" s="318"/>
      <c r="AL60" s="319" t="s">
        <v>519</v>
      </c>
      <c r="AM60" s="320">
        <v>744044</v>
      </c>
      <c r="AN60" s="321">
        <v>128683</v>
      </c>
      <c r="AO60" s="322">
        <v>17.3</v>
      </c>
      <c r="AP60" s="323">
        <v>117611</v>
      </c>
      <c r="AQ60" s="324">
        <v>11</v>
      </c>
      <c r="AR60" s="325">
        <v>6.3</v>
      </c>
    </row>
    <row r="61" spans="1:44" x14ac:dyDescent="0.15">
      <c r="A61" s="247"/>
      <c r="AK61" s="303" t="s">
        <v>524</v>
      </c>
      <c r="AL61" s="326"/>
      <c r="AM61" s="312">
        <v>898086</v>
      </c>
      <c r="AN61" s="313">
        <v>146285</v>
      </c>
      <c r="AO61" s="314">
        <v>16.2</v>
      </c>
      <c r="AP61" s="315">
        <v>204202</v>
      </c>
      <c r="AQ61" s="327">
        <v>3.6</v>
      </c>
      <c r="AR61" s="317">
        <v>12.6</v>
      </c>
    </row>
    <row r="62" spans="1:44" x14ac:dyDescent="0.15">
      <c r="A62" s="247"/>
      <c r="AK62" s="318"/>
      <c r="AL62" s="319" t="s">
        <v>519</v>
      </c>
      <c r="AM62" s="320">
        <v>539090</v>
      </c>
      <c r="AN62" s="321">
        <v>88343</v>
      </c>
      <c r="AO62" s="322">
        <v>8.9</v>
      </c>
      <c r="AP62" s="323">
        <v>107007</v>
      </c>
      <c r="AQ62" s="324">
        <v>6.2</v>
      </c>
      <c r="AR62" s="325">
        <v>2.7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5F2RuOVp0v1VlZK1c5aF5SAB9AwYh8Kx2ew3Ec6izUFnqEGyRXR79s/ueuNj4HINDyXiiu8H0+CxOEt/NGSIw==" saltValue="QGWloouTxu0fQixojT/R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45Jyh8tOwzUhOLButXaeQPS7DCcW1OhLhvg9gWYIXjlMt+FDkyR1YzJH6Lec9wyiTqiHfvoCp8MBgNxsPr9B4A==" saltValue="RamOlXhYv70bPG51YLWE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Ub5TmDzUQ36u+NWsubSQLhYahxOiLWuUUvD+2eUEgpBlf7uIFRDq4L5h3CQwcBSDk6NT6B4YIr4mIz9O8ABMdA==" saltValue="ua+hhBiuCcCwfIr1m0Kv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27.69</v>
      </c>
      <c r="G47" s="12">
        <v>30.53</v>
      </c>
      <c r="H47" s="12">
        <v>28.93</v>
      </c>
      <c r="I47" s="12">
        <v>29.65</v>
      </c>
      <c r="J47" s="13">
        <v>28.85</v>
      </c>
    </row>
    <row r="48" spans="2:10" ht="57.75" customHeight="1" x14ac:dyDescent="0.15">
      <c r="B48" s="14"/>
      <c r="C48" s="1128" t="s">
        <v>4</v>
      </c>
      <c r="D48" s="1128"/>
      <c r="E48" s="1129"/>
      <c r="F48" s="15">
        <v>14.59</v>
      </c>
      <c r="G48" s="16">
        <v>12.95</v>
      </c>
      <c r="H48" s="16">
        <v>11.34</v>
      </c>
      <c r="I48" s="16">
        <v>12.81</v>
      </c>
      <c r="J48" s="17">
        <v>8.99</v>
      </c>
    </row>
    <row r="49" spans="2:10" ht="57.75" customHeight="1" thickBot="1" x14ac:dyDescent="0.2">
      <c r="B49" s="18"/>
      <c r="C49" s="1130" t="s">
        <v>5</v>
      </c>
      <c r="D49" s="1130"/>
      <c r="E49" s="1131"/>
      <c r="F49" s="19" t="s">
        <v>531</v>
      </c>
      <c r="G49" s="20" t="s">
        <v>532</v>
      </c>
      <c r="H49" s="20" t="s">
        <v>533</v>
      </c>
      <c r="I49" s="20" t="s">
        <v>534</v>
      </c>
      <c r="J49" s="21" t="s">
        <v>535</v>
      </c>
    </row>
    <row r="50" spans="2:10" x14ac:dyDescent="0.15"/>
  </sheetData>
  <sheetProtection algorithmName="SHA-512" hashValue="s8r8ibU0A2i7a4Lyn8/bnUhHwNmXUEbzfq44CbNx78APKf9AqQ8Xrg/+4G0AyZ51XtOeYy7/Iu1N0v1qoQBjiA==" saltValue="ICOGVHYOvDu+HLU83e9j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2026-03-16T06:53:55Z</cp:lastPrinted>
  <dcterms:created xsi:type="dcterms:W3CDTF">2026-02-23T04:48:55Z</dcterms:created>
  <dcterms:modified xsi:type="dcterms:W3CDTF">2026-03-17T04:19:31Z</dcterms:modified>
  <cp:category/>
</cp:coreProperties>
</file>