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AD97CEF3-200A-4A5A-BC91-482FE56460C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BW34" i="10"/>
  <c r="BW35" i="10" s="1"/>
  <c r="BW36" i="10" s="1"/>
  <c r="BW37" i="10" s="1"/>
  <c r="BW38" i="10" s="1"/>
  <c r="BW39" i="10" s="1"/>
  <c r="BW40" i="10" s="1"/>
  <c r="BW41" i="10" s="1"/>
  <c r="BE34" i="10"/>
  <c r="C34" i="10"/>
  <c r="U34" i="10" s="1"/>
  <c r="U35" i="10" s="1"/>
  <c r="U36" i="10" s="1"/>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<sst xmlns="http://schemas.openxmlformats.org/spreadsheetml/2006/main" count="1064" uniqueCount="566">
  <si>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</si>
  <si>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</si>
  <si>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</si>
  <si>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</si>
  <si>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</si>
  <si>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</si>
  <si>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</si>
  <si>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</si>
  <si>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</si>
  <si>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</si>
  <si>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</si>
  <si>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</si>
  <si>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</si>
  <si>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</si>
  <si>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</si>
  <si>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</si>
  <si>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</si>
  <si>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</si>
  <si>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</si>
  <si>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</si>
  <si>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</si>
  <si>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</si>
  <si>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</si>
  <si>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</si>
  <si>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</si>
  <si>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</si>
  <si>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</si>
  <si>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</si>
  <si>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</si>
  <si>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</si>
  <si>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</si>
  <si>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</si>
  <si>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</si>
  <si>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</si>
  <si>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</si>
  <si>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</si>
  <si>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</si>
  <si>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</si>
  <si>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</si>
  <si>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</si>
  <si>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</si>
  <si>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</si>
  <si>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</si>
  <si>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</si>
  <si>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</si>
  <si>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</si>
  <si>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</si>
  <si>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</si>
  <si>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</si>
  <si>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</si>
  <si>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</si>
  <si>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</si>
  <si>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</si>
  <si>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</si>
  <si>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</si>
  <si>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</si>
  <si>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</si>
  <si>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</si>
  <si>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</si>
  <si>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</si>
  <si>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</si>
  <si>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</si>
  <si>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</si>
  <si>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</si>
  <si>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</si>
  <si>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</si>
  <si>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</si>
  <si>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</si>
  <si>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</si>
  <si>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</si>
  <si>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</si>
  <si>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</si>
  <si>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</si>
  <si>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</si>
  <si>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</si>
  <si>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</si>
  <si>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</si>
  <si>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</si>
  <si>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</si>
  <si>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</si>
  <si>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</si>
  <si>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</si>
  <si>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</si>
  <si>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</si>
  <si>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</si>
  <si>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</si>
  <si>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</si>
  <si>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</si>
  <si>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</si>
  <si>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</si>
  <si>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</si>
  <si>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</si>
  <si>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</si>
  <si>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</si>
  <si>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</si>
  <si>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</si>
  <si>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</si>
  <si>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</si>
  <si>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</si>
  <si>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</si>
  <si>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</si>
  <si>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</si>
  <si>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</si>
  <si>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</si>
  <si>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</si>
  <si>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</si>
  <si>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</si>
  <si>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</si>
  <si>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</si>
  <si>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</si>
  <si>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</si>
  <si>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</si>
  <si>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</si>
  <si>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</si>
  <si>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</si>
  <si>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</si>
  <si>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</si>
  <si>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</si>
  <si>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</si>
  <si>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</si>
  <si>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</si>
  <si>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</si>
  <si>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</si>
  <si>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</si>
  <si>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</si>
  <si>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</si>
  <si>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</si>
  <si>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</si>
  <si>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</si>
  <si>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</si>
  <si>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</si>
  <si>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</si>
  <si>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</si>
  <si>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</si>
  <si>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</si>
  <si>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</si>
  <si>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</si>
  <si>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</si>
  <si>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</si>
  <si>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</si>
  <si>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</si>
  <si>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</si>
  <si>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</si>
  <si>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</si>
  <si>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</si>
  <si>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</si>
  <si>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</si>
  <si>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</si>
  <si>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</si>
  <si>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</si>
  <si>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</si>
  <si>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</si>
  <si>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</si>
  <si>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</si>
  <si>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</si>
  <si>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</si>
  <si>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</si>
  <si>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</si>
  <si>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</si>
  <si>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</si>
  <si>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</si>
  <si>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</si>
  <si>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</si>
  <si>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</si>
  <si>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</si>
  <si>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</si>
  <si>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</si>
  <si>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</si>
  <si>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</si>
  <si>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</si>
  <si>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</si>
  <si>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</si>
  <si>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</si>
  <si>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</si>
  <si>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</si>
  <si>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</si>
  <si>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</si>
  <si>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</si>
  <si>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</si>
  <si>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</si>
  <si>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</si>
  <si>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</si>
  <si>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</si>
  <si>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</si>
  <si>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</si>
  <si>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</si>
  <si>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</si>
  <si>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</si>
  <si>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</si>
  <si>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</si>
  <si>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</si>
  <si>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</si>
  <si>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</si>
  <si>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</si>
  <si>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</si>
  <si>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</si>
  <si>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</si>
  <si>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</si>
  <si>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</si>
  <si>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</si>
  <si>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</si>
  <si>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</si>
  <si>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</si>
  <si>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</si>
  <si>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山形県河北町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</si>
  <si>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</si>
  <si>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</si>
  <si>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</si>
  <si>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</si>
  <si>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</si>
  <si>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</si>
  <si>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</si>
  <si>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</si>
  <si>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</si>
  <si>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</si>
  <si>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</si>
  <si>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</si>
  <si>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</si>
  <si>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</si>
  <si>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</si>
  <si>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</si>
  <si>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</si>
  <si>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</si>
  <si>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</si>
  <si>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</si>
  <si>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</si>
  <si>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</si>
  <si>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</si>
  <si>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</si>
  <si>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</si>
  <si>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</si>
  <si>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</si>
  <si>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</si>
  <si>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</si>
  <si>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</si>
  <si>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</si>
  <si>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</si>
  <si>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</si>
  <si>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</si>
  <si>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</si>
  <si>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</si>
  <si>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</si>
  <si>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</si>
  <si>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</si>
  <si>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</si>
  <si>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</si>
  <si>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</si>
  <si>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</si>
  <si>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</si>
  <si>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</si>
  <si>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</si>
  <si>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</si>
  <si>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</si>
  <si>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</si>
  <si>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</si>
  <si>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</si>
  <si>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</si>
  <si>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</si>
  <si>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</si>
  <si>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</si>
  <si>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</si>
  <si>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</si>
  <si>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</si>
  <si>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</si>
  <si>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</si>
  <si>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</si>
  <si>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</si>
  <si>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</si>
  <si>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</si>
  <si>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</si>
  <si>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</si>
  <si>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</si>
  <si>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</si>
  <si>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</si>
  <si>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</si>
  <si>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</si>
  <si>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</si>
  <si>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</si>
  <si>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</si>
  <si>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</si>
  <si>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</si>
  <si>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</si>
  <si>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</si>
  <si>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</si>
  <si>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</si>
  <si>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</si>
  <si>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</si>
  <si>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</si>
  <si>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</si>
  <si>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</si>
  <si>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</si>
  <si>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</si>
  <si>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</si>
  <si>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</si>
  <si>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</si>
  <si>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</si>
  <si>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</si>
  <si>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</si>
  <si>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</si>
  <si>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</si>
  <si>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</si>
  <si>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</si>
  <si>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</si>
  <si>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</si>
  <si>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</si>
  <si>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</si>
  <si>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</si>
  <si>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</si>
  <si>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</si>
  <si>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</si>
  <si>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</si>
  <si>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</si>
  <si>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</si>
  <si>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</si>
  <si>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</si>
  <si>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</si>
  <si>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</si>
  <si>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</si>
  <si>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</si>
  <si>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</si>
  <si>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</si>
  <si>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</si>
  <si>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</si>
  <si>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</si>
  <si>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</si>
  <si>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</si>
  <si>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</si>
  <si>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</si>
  <si>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</si>
  <si>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</si>
  <si>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</si>
  <si>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</si>
  <si>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</si>
  <si>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</si>
  <si>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</si>
  <si>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</si>
  <si>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</si>
  <si>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</si>
  <si>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</si>
  <si>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</si>
  <si>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</si>
  <si>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</si>
  <si>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</si>
  <si>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</si>
  <si>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</si>
  <si>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</si>
  <si>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</si>
  <si>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</si>
  <si>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</si>
  <si>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</si>
  <si>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</si>
  <si>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</si>
  <si>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</si>
  <si>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</si>
  <si>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</si>
  <si>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山形県河北町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</si>
  <si>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</si>
  <si>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</si>
  <si>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</si>
  <si>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</si>
  <si>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</si>
  <si>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</si>
  <si>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</si>
  <si>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</si>
  <si>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</si>
  <si>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</si>
  <si>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</si>
  <si>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</si>
  <si>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</si>
  <si>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</si>
  <si>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</si>
  <si>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</si>
  <si>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</si>
  <si>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</si>
  <si>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</si>
  <si>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</si>
  <si>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</si>
  <si>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</si>
  <si>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</si>
  <si>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</si>
  <si>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</si>
  <si>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</si>
  <si>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</si>
  <si>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</si>
  <si>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</si>
  <si>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</si>
  <si>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</si>
  <si>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</si>
  <si>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</si>
  <si>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河北町国民健康保険特別会計</t>
    <phoneticPr fontId="5"/>
  </si>
  <si>
    <t>河北町介護保険特別会計</t>
    <phoneticPr fontId="5"/>
  </si>
  <si>
    <t>河北町後期高齢者医療特別会計</t>
    <phoneticPr fontId="5"/>
  </si>
  <si>
    <t>河北町水道事業会計</t>
    <phoneticPr fontId="5"/>
  </si>
  <si>
    <t>法適用企業</t>
    <phoneticPr fontId="5"/>
  </si>
  <si>
    <t>河北町下水道事業会計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</si>
  <si>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</si>
  <si>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</si>
  <si>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</si>
  <si>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</si>
  <si>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</si>
  <si>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</si>
  <si>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</si>
  <si>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</si>
  <si>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</si>
  <si>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</si>
  <si>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</si>
  <si>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</si>
  <si>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</si>
  <si>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</si>
  <si>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</si>
  <si>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</si>
  <si>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</si>
  <si>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</si>
  <si>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</si>
  <si>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</si>
  <si>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</si>
  <si>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</si>
  <si>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</si>
  <si>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</si>
  <si>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</si>
  <si>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</si>
  <si>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</si>
  <si>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</si>
  <si>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</si>
  <si>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</si>
  <si>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</si>
  <si>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</si>
  <si>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</si>
  <si>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</si>
  <si>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</si>
  <si>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</si>
  <si>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</si>
  <si>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</si>
  <si>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</si>
  <si>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</si>
  <si>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</si>
  <si>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</si>
  <si>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</si>
  <si>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</si>
  <si>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</si>
  <si>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</si>
  <si>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</si>
  <si>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</si>
  <si>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</si>
  <si>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</si>
  <si>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</si>
  <si>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</si>
  <si>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</si>
  <si>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</si>
  <si>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</si>
  <si>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</si>
  <si>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</si>
  <si>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</si>
  <si>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</si>
  <si>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</si>
  <si>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</si>
  <si>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</si>
  <si>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</si>
  <si>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</si>
  <si>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</si>
  <si>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</si>
  <si>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</si>
  <si>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</si>
  <si>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</si>
  <si>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</si>
  <si>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</si>
  <si>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</si>
  <si>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</si>
  <si>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</si>
  <si>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</si>
  <si>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</si>
  <si>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</si>
  <si>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</si>
  <si>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</si>
  <si>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</si>
  <si>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</si>
  <si>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</si>
  <si>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</si>
  <si>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</si>
  <si>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</si>
  <si>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</si>
  <si>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</si>
  <si>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</si>
  <si>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</si>
  <si>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</si>
  <si>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</si>
  <si>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</si>
  <si>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</si>
  <si>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</si>
  <si>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</si>
  <si>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</si>
  <si>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</si>
  <si>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</si>
  <si>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</si>
  <si>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</si>
  <si>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</si>
  <si>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</si>
  <si>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</si>
  <si>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</si>
  <si>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</si>
  <si>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</si>
  <si>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</si>
  <si>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</si>
  <si>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</si>
  <si>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</si>
  <si>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</si>
  <si>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</si>
  <si>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</si>
  <si>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</si>
  <si>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</si>
  <si>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</si>
  <si>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</si>
  <si>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</si>
  <si>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</si>
  <si>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</si>
  <si>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</si>
  <si>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</si>
  <si>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</si>
  <si>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</si>
  <si>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</si>
  <si>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</si>
  <si>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</si>
  <si>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</si>
  <si>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</si>
  <si>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</si>
  <si>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</si>
  <si>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</si>
  <si>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</si>
  <si>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</si>
  <si>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</si>
  <si>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4.15</t>
  </si>
  <si>
    <t>▲ 0.65</t>
  </si>
  <si>
    <t>▲ 2.31</t>
  </si>
  <si>
    <t>▲ 2.56</t>
  </si>
  <si>
    <t>▲ 2.61</t>
  </si>
  <si>
    <t>河北町水道事業会計</t>
  </si>
  <si>
    <t>一般会計</t>
  </si>
  <si>
    <t>河北町国民健康保険特別会計</t>
  </si>
  <si>
    <t>河北町介護保険特別会計</t>
  </si>
  <si>
    <t>河北町下水道事業会計</t>
  </si>
  <si>
    <t>河北町後期高齢者医療特別会計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</si>
  <si>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</si>
  <si>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</si>
  <si>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</si>
  <si>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</si>
  <si>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</si>
  <si>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</si>
  <si>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</si>
  <si>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</si>
  <si>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河北スポーツセンター</t>
    <rPh sb="0" eb="2">
      <t>カホク</t>
    </rPh>
    <phoneticPr fontId="38"/>
  </si>
  <si>
    <t>河北町べに花の里振興公社</t>
    <rPh sb="0" eb="3">
      <t>カホクチョウ</t>
    </rPh>
    <rPh sb="5" eb="6">
      <t>バナ</t>
    </rPh>
    <rPh sb="7" eb="8">
      <t>サト</t>
    </rPh>
    <rPh sb="8" eb="10">
      <t>シンコウ</t>
    </rPh>
    <rPh sb="10" eb="12">
      <t>コウシャ</t>
    </rPh>
    <phoneticPr fontId="38"/>
  </si>
  <si>
    <t>〇</t>
    <phoneticPr fontId="38"/>
  </si>
  <si>
    <t>河北町土地開発公社</t>
    <rPh sb="0" eb="3">
      <t>カホクチョウ</t>
    </rPh>
    <rPh sb="3" eb="5">
      <t>トチ</t>
    </rPh>
    <rPh sb="5" eb="7">
      <t>カイハツ</t>
    </rPh>
    <rPh sb="7" eb="9">
      <t>コウシャ</t>
    </rPh>
    <phoneticPr fontId="38"/>
  </si>
  <si>
    <t>ふるさと応援基金</t>
    <rPh sb="4" eb="8">
      <t>オウエンキキン</t>
    </rPh>
    <phoneticPr fontId="5"/>
  </si>
  <si>
    <t>公共施設維持補修基金</t>
    <phoneticPr fontId="5"/>
  </si>
  <si>
    <t>スポーツ振興基金</t>
    <rPh sb="4" eb="6">
      <t>シンコウ</t>
    </rPh>
    <rPh sb="6" eb="8">
      <t>キキン</t>
    </rPh>
    <phoneticPr fontId="5"/>
  </si>
  <si>
    <t>中小企業支援緊急対策基金</t>
    <phoneticPr fontId="5"/>
  </si>
  <si>
    <t>森林環境譲与税基金</t>
    <rPh sb="0" eb="2">
      <t>シンリン</t>
    </rPh>
    <rPh sb="2" eb="4">
      <t>カンキョウ</t>
    </rPh>
    <rPh sb="4" eb="6">
      <t>ジョウヨ</t>
    </rPh>
    <rPh sb="6" eb="7">
      <t>ゼイ</t>
    </rPh>
    <rPh sb="7" eb="9">
      <t>キキン</t>
    </rPh>
    <phoneticPr fontId="5"/>
  </si>
  <si>
    <t>東根市二市一町共立衛生処理組合</t>
    <phoneticPr fontId="38"/>
  </si>
  <si>
    <t>河北町ほか２市広域斎場事務組合</t>
    <phoneticPr fontId="38"/>
  </si>
  <si>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</si>
  <si>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</si>
  <si>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</si>
  <si>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</si>
  <si>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</si>
  <si>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西村山広域行政事務組合（普通会計分）</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</si>
</sst>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878E-4532-B130-B83276CC12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78421</c:v>
                </c:pt>
                <c:pt idx="1">
                  <c:v>153238</c:v>
                </c:pt>
                <c:pt idx="2">
                  <c:v>62949</c:v>
                </c:pt>
                <c:pt idx="3">
                  <c:v>48861</c:v>
                </c:pt>
                <c:pt idx="4">
                  <c:v>63880</c:v>
                </c:pt>
              </c:numCache>
            </c:numRef>
          </c:val>
          <c:smooth val="0"/>
          <c:extLst>
            <c:ext xmlns:c16="http://schemas.microsoft.com/office/drawing/2014/chart" uri="{C3380CC4-5D6E-409C-BE32-E72D297353CC}">
              <c16:uniqueId val="{00000001-878E-4532-B130-B83276CC12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3.91</c:v>
                </c:pt>
                <c:pt idx="1">
                  <c:v>7.01</c:v>
                </c:pt>
                <c:pt idx="2">
                  <c:v>6.34</c:v>
                </c:pt>
                <c:pt idx="3">
                  <c:v>6.02</c:v>
                </c:pt>
                <c:pt idx="4">
                  <c:v>5.73</c:v>
                </c:pt>
              </c:numCache>
            </c:numRef>
          </c:val>
          <c:extLst>
            <c:ext xmlns:c16="http://schemas.microsoft.com/office/drawing/2014/chart" uri="{C3380CC4-5D6E-409C-BE32-E72D297353CC}">
              <c16:uniqueId val="{00000000-45B5-46C1-9D44-F491C81B1A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12.29</c:v>
                </c:pt>
                <c:pt idx="1">
                  <c:v>11.06</c:v>
                </c:pt>
                <c:pt idx="2">
                  <c:v>14.87</c:v>
                </c:pt>
                <c:pt idx="3">
                  <c:v>17.21</c:v>
                </c:pt>
                <c:pt idx="4">
                  <c:v>19.05</c:v>
                </c:pt>
              </c:numCache>
            </c:numRef>
          </c:val>
          <c:extLst>
            <c:ext xmlns:c16="http://schemas.microsoft.com/office/drawing/2014/chart" uri="{C3380CC4-5D6E-409C-BE32-E72D297353CC}">
              <c16:uniqueId val="{00000001-45B5-46C1-9D44-F491C81B1A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-4.1500000000000004</c:v>
                </c:pt>
                <c:pt idx="1">
                  <c:v>-0.65</c:v>
                </c:pt>
                <c:pt idx="2">
                  <c:v>-2.31</c:v>
                </c:pt>
                <c:pt idx="3">
                  <c:v>-2.56</c:v>
                </c:pt>
                <c:pt idx="4">
                  <c:v>-2.61</c:v>
                </c:pt>
              </c:numCache>
            </c:numRef>
          </c:val>
          <c:smooth val="0"/>
          <c:extLst>
            <c:ext xmlns:c16="http://schemas.microsoft.com/office/drawing/2014/chart" uri="{C3380CC4-5D6E-409C-BE32-E72D297353CC}">
              <c16:uniqueId val="{00000002-45B5-46C1-9D44-F491C81B1A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0.55000000000000004</c:v>
                </c:pt>
                <c:pt idx="8">
                  <c:v>0</c:v>
                </c:pt>
                <c:pt idx="9">
                  <c:v>0</c:v>
                </c:pt>
              </c:numCache>
            </c:numRef>
          </c:val>
          <c:extLst>
            <c:ext xmlns:c16="http://schemas.microsoft.com/office/drawing/2014/chart" uri="{C3380CC4-5D6E-409C-BE32-E72D297353CC}">
              <c16:uniqueId val="{00000000-A794-4456-BE70-47A8AFCBB3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94-4456-BE70-47A8AFCBB3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94-4456-BE70-47A8AFCBB3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94-4456-BE70-47A8AFCBB33D}"/>
            </c:ext>
          </c:extLst>
        </c:ser>
        <c:ser>
          <c:idx val="4"/>
          <c:order val="4"/>
          <c:tx>
            <c:strRef>
              <c:f>データシート!$A$31</c:f>
              <c:strCache>
                <c:ptCount val="1"/>
                <c:pt idx="0">
                  <c:v>河北町後期高齢者医療特別会計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0.06</c:v>
                </c:pt>
                <c:pt idx="4">
                  <c:v>#N/A</c:v>
                </c:pt>
                <c:pt idx="5">
                  <c:v>0.09</c:v>
                </c:pt>
                <c:pt idx="6">
                  <c:v>#N/A</c:v>
                </c:pt>
                <c:pt idx="7">
                  <c:v>0.08</c:v>
                </c:pt>
                <c:pt idx="8">
                  <c:v>#N/A</c:v>
                </c:pt>
                <c:pt idx="9">
                  <c:v>0.11</c:v>
                </c:pt>
              </c:numCache>
            </c:numRef>
          </c:val>
          <c:extLst>
            <c:ext xmlns:c16="http://schemas.microsoft.com/office/drawing/2014/chart" uri="{C3380CC4-5D6E-409C-BE32-E72D297353CC}">
              <c16:uniqueId val="{00000004-A794-4456-BE70-47A8AFCBB33D}"/>
            </c:ext>
          </c:extLst>
        </c:ser>
        <c:ser>
          <c:idx val="5"/>
          <c:order val="5"/>
          <c:tx>
            <c:strRef>
              <c:f>データシート!$A$32</c:f>
              <c:strCache>
                <c:ptCount val="1"/>
                <c:pt idx="0">
                  <c:v>河北町下水道事業会計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A794-4456-BE70-47A8AFCBB33D}"/>
            </c:ext>
          </c:extLst>
        </c:ser>
        <c:ser>
          <c:idx val="6"/>
          <c:order val="6"/>
          <c:tx>
            <c:strRef>
              <c:f>データシート!$A$33</c:f>
              <c:strCache>
                <c:ptCount val="1"/>
                <c:pt idx="0">
                  <c:v>河北町介護保険特別会計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1.46</c:v>
                </c:pt>
                <c:pt idx="2">
                  <c:v>#N/A</c:v>
                </c:pt>
                <c:pt idx="3">
                  <c:v>1.77</c:v>
                </c:pt>
                <c:pt idx="4">
                  <c:v>#N/A</c:v>
                </c:pt>
                <c:pt idx="5">
                  <c:v>2.5099999999999998</c:v>
                </c:pt>
                <c:pt idx="6">
                  <c:v>#N/A</c:v>
                </c:pt>
                <c:pt idx="7">
                  <c:v>1.1299999999999999</c:v>
                </c:pt>
                <c:pt idx="8">
                  <c:v>#N/A</c:v>
                </c:pt>
                <c:pt idx="9">
                  <c:v>0.89</c:v>
                </c:pt>
              </c:numCache>
            </c:numRef>
          </c:val>
          <c:extLst>
            <c:ext xmlns:c16="http://schemas.microsoft.com/office/drawing/2014/chart" uri="{C3380CC4-5D6E-409C-BE32-E72D297353CC}">
              <c16:uniqueId val="{00000006-A794-4456-BE70-47A8AFCBB33D}"/>
            </c:ext>
          </c:extLst>
        </c:ser>
        <c:ser>
          <c:idx val="7"/>
          <c:order val="7"/>
          <c:tx>
            <c:strRef>
              <c:f>データシート!$A$34</c:f>
              <c:strCache>
                <c:ptCount val="1"/>
                <c:pt idx="0">
                  <c:v>河北町国民健康保険特別会計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1.23</c:v>
                </c:pt>
                <c:pt idx="4">
                  <c:v>#N/A</c:v>
                </c:pt>
                <c:pt idx="5">
                  <c:v>0.84</c:v>
                </c:pt>
                <c:pt idx="6">
                  <c:v>#N/A</c:v>
                </c:pt>
                <c:pt idx="7">
                  <c:v>1.36</c:v>
                </c:pt>
                <c:pt idx="8">
                  <c:v>#N/A</c:v>
                </c:pt>
                <c:pt idx="9">
                  <c:v>1.28</c:v>
                </c:pt>
              </c:numCache>
            </c:numRef>
          </c:val>
          <c:extLst>
            <c:ext xmlns:c16="http://schemas.microsoft.com/office/drawing/2014/chart" uri="{C3380CC4-5D6E-409C-BE32-E72D297353CC}">
              <c16:uniqueId val="{00000007-A794-4456-BE70-47A8AFCBB3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3.91</c:v>
                </c:pt>
                <c:pt idx="2">
                  <c:v>#N/A</c:v>
                </c:pt>
                <c:pt idx="3">
                  <c:v>7.01</c:v>
                </c:pt>
                <c:pt idx="4">
                  <c:v>#N/A</c:v>
                </c:pt>
                <c:pt idx="5">
                  <c:v>6.34</c:v>
                </c:pt>
                <c:pt idx="6">
                  <c:v>#N/A</c:v>
                </c:pt>
                <c:pt idx="7">
                  <c:v>6.01</c:v>
                </c:pt>
                <c:pt idx="8">
                  <c:v>#N/A</c:v>
                </c:pt>
                <c:pt idx="9">
                  <c:v>5.73</c:v>
                </c:pt>
              </c:numCache>
            </c:numRef>
          </c:val>
          <c:extLst>
            <c:ext xmlns:c16="http://schemas.microsoft.com/office/drawing/2014/chart" uri="{C3380CC4-5D6E-409C-BE32-E72D297353CC}">
              <c16:uniqueId val="{00000008-A794-4456-BE70-47A8AFCBB33D}"/>
            </c:ext>
          </c:extLst>
        </c:ser>
        <c:ser>
          <c:idx val="9"/>
          <c:order val="9"/>
          <c:tx>
            <c:strRef>
              <c:f>データシート!$A$36</c:f>
              <c:strCache>
                <c:ptCount val="1"/>
                <c:pt idx="0">
                  <c:v>河北町水道事業会計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21.91</c:v>
                </c:pt>
                <c:pt idx="2">
                  <c:v>#N/A</c:v>
                </c:pt>
                <c:pt idx="3">
                  <c:v>21.2</c:v>
                </c:pt>
                <c:pt idx="4">
                  <c:v>#N/A</c:v>
                </c:pt>
                <c:pt idx="5">
                  <c:v>23.21</c:v>
                </c:pt>
                <c:pt idx="6">
                  <c:v>#N/A</c:v>
                </c:pt>
                <c:pt idx="7">
                  <c:v>22.86</c:v>
                </c:pt>
                <c:pt idx="8">
                  <c:v>#N/A</c:v>
                </c:pt>
                <c:pt idx="9">
                  <c:v>22.81</c:v>
                </c:pt>
              </c:numCache>
            </c:numRef>
          </c:val>
          <c:extLst>
            <c:ext xmlns:c16="http://schemas.microsoft.com/office/drawing/2014/chart" uri="{C3380CC4-5D6E-409C-BE32-E72D297353CC}">
              <c16:uniqueId val="{00000009-A794-4456-BE70-47A8AFCBB3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774</c:v>
                </c:pt>
                <c:pt idx="5">
                  <c:v>755</c:v>
                </c:pt>
                <c:pt idx="8">
                  <c:v>732</c:v>
                </c:pt>
                <c:pt idx="11">
                  <c:v>707</c:v>
                </c:pt>
                <c:pt idx="14">
                  <c:v>694</c:v>
                </c:pt>
              </c:numCache>
            </c:numRef>
          </c:val>
          <c:extLst>
            <c:ext xmlns:c16="http://schemas.microsoft.com/office/drawing/2014/chart" uri="{C3380CC4-5D6E-409C-BE32-E72D297353CC}">
              <c16:uniqueId val="{00000000-38D4-4CB9-889A-1ACEA37BBF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D4-4CB9-889A-1ACEA37BBF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23</c:v>
                </c:pt>
                <c:pt idx="6">
                  <c:v>22</c:v>
                </c:pt>
                <c:pt idx="9">
                  <c:v>22</c:v>
                </c:pt>
                <c:pt idx="12">
                  <c:v>21</c:v>
                </c:pt>
              </c:numCache>
            </c:numRef>
          </c:val>
          <c:extLst>
            <c:ext xmlns:c16="http://schemas.microsoft.com/office/drawing/2014/chart" uri="{C3380CC4-5D6E-409C-BE32-E72D297353CC}">
              <c16:uniqueId val="{00000002-38D4-4CB9-889A-1ACEA37BBF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c:v>
                </c:pt>
                <c:pt idx="3">
                  <c:v>51</c:v>
                </c:pt>
                <c:pt idx="6">
                  <c:v>51</c:v>
                </c:pt>
                <c:pt idx="9">
                  <c:v>50</c:v>
                </c:pt>
                <c:pt idx="12">
                  <c:v>63</c:v>
                </c:pt>
              </c:numCache>
            </c:numRef>
          </c:val>
          <c:extLst>
            <c:ext xmlns:c16="http://schemas.microsoft.com/office/drawing/2014/chart" uri="{C3380CC4-5D6E-409C-BE32-E72D297353CC}">
              <c16:uniqueId val="{00000003-38D4-4CB9-889A-1ACEA37BBF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356</c:v>
                </c:pt>
                <c:pt idx="3">
                  <c:v>323</c:v>
                </c:pt>
                <c:pt idx="6">
                  <c:v>295</c:v>
                </c:pt>
                <c:pt idx="9">
                  <c:v>296</c:v>
                </c:pt>
                <c:pt idx="12">
                  <c:v>262</c:v>
                </c:pt>
              </c:numCache>
            </c:numRef>
          </c:val>
          <c:extLst>
            <c:ext xmlns:c16="http://schemas.microsoft.com/office/drawing/2014/chart" uri="{C3380CC4-5D6E-409C-BE32-E72D297353CC}">
              <c16:uniqueId val="{00000004-38D4-4CB9-889A-1ACEA37BBF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D4-4CB9-889A-1ACEA37BBF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D4-4CB9-889A-1ACEA37BBF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723</c:v>
                </c:pt>
                <c:pt idx="3">
                  <c:v>722</c:v>
                </c:pt>
                <c:pt idx="6">
                  <c:v>750</c:v>
                </c:pt>
                <c:pt idx="9">
                  <c:v>770</c:v>
                </c:pt>
                <c:pt idx="12">
                  <c:v>761</c:v>
                </c:pt>
              </c:numCache>
            </c:numRef>
          </c:val>
          <c:extLst>
            <c:ext xmlns:c16="http://schemas.microsoft.com/office/drawing/2014/chart" uri="{C3380CC4-5D6E-409C-BE32-E72D297353CC}">
              <c16:uniqueId val="{00000007-38D4-4CB9-889A-1ACEA37BBF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364</c:v>
                </c:pt>
                <c:pt idx="5">
                  <c:v>#N/A</c:v>
                </c:pt>
                <c:pt idx="6">
                  <c:v>#N/A</c:v>
                </c:pt>
                <c:pt idx="7">
                  <c:v>386</c:v>
                </c:pt>
                <c:pt idx="8">
                  <c:v>#N/A</c:v>
                </c:pt>
                <c:pt idx="9">
                  <c:v>#N/A</c:v>
                </c:pt>
                <c:pt idx="10">
                  <c:v>431</c:v>
                </c:pt>
                <c:pt idx="11">
                  <c:v>#N/A</c:v>
                </c:pt>
                <c:pt idx="12">
                  <c:v>#N/A</c:v>
                </c:pt>
                <c:pt idx="13">
                  <c:v>413</c:v>
                </c:pt>
                <c:pt idx="14">
                  <c:v>#N/A</c:v>
                </c:pt>
              </c:numCache>
            </c:numRef>
          </c:val>
          <c:smooth val="0"/>
          <c:extLst>
            <c:ext xmlns:c16="http://schemas.microsoft.com/office/drawing/2014/chart" uri="{C3380CC4-5D6E-409C-BE32-E72D297353CC}">
              <c16:uniqueId val="{00000008-38D4-4CB9-889A-1ACEA37BBF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6282</c:v>
                </c:pt>
                <c:pt idx="5">
                  <c:v>6161</c:v>
                </c:pt>
                <c:pt idx="8">
                  <c:v>6366</c:v>
                </c:pt>
                <c:pt idx="11">
                  <c:v>6236</c:v>
                </c:pt>
                <c:pt idx="14">
                  <c:v>6045</c:v>
                </c:pt>
              </c:numCache>
            </c:numRef>
          </c:val>
          <c:extLst>
            <c:ext xmlns:c16="http://schemas.microsoft.com/office/drawing/2014/chart" uri="{C3380CC4-5D6E-409C-BE32-E72D297353CC}">
              <c16:uniqueId val="{00000000-588B-4970-A9DC-E1243CB8C5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1344</c:v>
                </c:pt>
                <c:pt idx="5">
                  <c:v>1377</c:v>
                </c:pt>
                <c:pt idx="8">
                  <c:v>1432</c:v>
                </c:pt>
                <c:pt idx="11">
                  <c:v>1475</c:v>
                </c:pt>
                <c:pt idx="14">
                  <c:v>1369</c:v>
                </c:pt>
              </c:numCache>
            </c:numRef>
          </c:val>
          <c:extLst>
            <c:ext xmlns:c16="http://schemas.microsoft.com/office/drawing/2014/chart" uri="{C3380CC4-5D6E-409C-BE32-E72D297353CC}">
              <c16:uniqueId val="{00000001-588B-4970-A9DC-E1243CB8C5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3611</c:v>
                </c:pt>
                <c:pt idx="5">
                  <c:v>3789</c:v>
                </c:pt>
                <c:pt idx="8">
                  <c:v>3874</c:v>
                </c:pt>
                <c:pt idx="11">
                  <c:v>4006</c:v>
                </c:pt>
                <c:pt idx="14">
                  <c:v>4045</c:v>
                </c:pt>
              </c:numCache>
            </c:numRef>
          </c:val>
          <c:extLst>
            <c:ext xmlns:c16="http://schemas.microsoft.com/office/drawing/2014/chart" uri="{C3380CC4-5D6E-409C-BE32-E72D297353CC}">
              <c16:uniqueId val="{00000002-588B-4970-A9DC-E1243CB8C5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8B-4970-A9DC-E1243CB8C5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8B-4970-A9DC-E1243CB8C5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150</c:v>
                </c:pt>
                <c:pt idx="3">
                  <c:v>130</c:v>
                </c:pt>
                <c:pt idx="6">
                  <c:v>263</c:v>
                </c:pt>
                <c:pt idx="9">
                  <c:v>266</c:v>
                </c:pt>
                <c:pt idx="12">
                  <c:v>270</c:v>
                </c:pt>
              </c:numCache>
            </c:numRef>
          </c:val>
          <c:extLst>
            <c:ext xmlns:c16="http://schemas.microsoft.com/office/drawing/2014/chart" uri="{C3380CC4-5D6E-409C-BE32-E72D297353CC}">
              <c16:uniqueId val="{00000005-588B-4970-A9DC-E1243CB8C5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1148</c:v>
                </c:pt>
                <c:pt idx="3">
                  <c:v>1116</c:v>
                </c:pt>
                <c:pt idx="6">
                  <c:v>1161</c:v>
                </c:pt>
                <c:pt idx="9">
                  <c:v>1147</c:v>
                </c:pt>
                <c:pt idx="12">
                  <c:v>1104</c:v>
                </c:pt>
              </c:numCache>
            </c:numRef>
          </c:val>
          <c:extLst>
            <c:ext xmlns:c16="http://schemas.microsoft.com/office/drawing/2014/chart" uri="{C3380CC4-5D6E-409C-BE32-E72D297353CC}">
              <c16:uniqueId val="{00000006-588B-4970-A9DC-E1243CB8C5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197</c:v>
                </c:pt>
                <c:pt idx="3">
                  <c:v>212</c:v>
                </c:pt>
                <c:pt idx="6">
                  <c:v>176</c:v>
                </c:pt>
                <c:pt idx="9">
                  <c:v>151</c:v>
                </c:pt>
                <c:pt idx="12">
                  <c:v>103</c:v>
                </c:pt>
              </c:numCache>
            </c:numRef>
          </c:val>
          <c:extLst>
            <c:ext xmlns:c16="http://schemas.microsoft.com/office/drawing/2014/chart" uri="{C3380CC4-5D6E-409C-BE32-E72D297353CC}">
              <c16:uniqueId val="{00000007-588B-4970-A9DC-E1243CB8C5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3538</c:v>
                </c:pt>
                <c:pt idx="3">
                  <c:v>3404</c:v>
                </c:pt>
                <c:pt idx="6">
                  <c:v>3268</c:v>
                </c:pt>
                <c:pt idx="9">
                  <c:v>3229</c:v>
                </c:pt>
                <c:pt idx="12">
                  <c:v>3074</c:v>
                </c:pt>
              </c:numCache>
            </c:numRef>
          </c:val>
          <c:extLst>
            <c:ext xmlns:c16="http://schemas.microsoft.com/office/drawing/2014/chart" uri="{C3380CC4-5D6E-409C-BE32-E72D297353CC}">
              <c16:uniqueId val="{00000008-588B-4970-A9DC-E1243CB8C5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178</c:v>
                </c:pt>
                <c:pt idx="3">
                  <c:v>155</c:v>
                </c:pt>
                <c:pt idx="6">
                  <c:v>133</c:v>
                </c:pt>
                <c:pt idx="9">
                  <c:v>117</c:v>
                </c:pt>
                <c:pt idx="12">
                  <c:v>90</c:v>
                </c:pt>
              </c:numCache>
            </c:numRef>
          </c:val>
          <c:extLst>
            <c:ext xmlns:c16="http://schemas.microsoft.com/office/drawing/2014/chart" uri="{C3380CC4-5D6E-409C-BE32-E72D297353CC}">
              <c16:uniqueId val="{00000009-588B-4970-A9DC-E1243CB8C5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7149</c:v>
                </c:pt>
                <c:pt idx="3">
                  <c:v>8319</c:v>
                </c:pt>
                <c:pt idx="6">
                  <c:v>7902</c:v>
                </c:pt>
                <c:pt idx="9">
                  <c:v>7560</c:v>
                </c:pt>
                <c:pt idx="12">
                  <c:v>7453</c:v>
                </c:pt>
              </c:numCache>
            </c:numRef>
          </c:val>
          <c:extLst>
            <c:ext xmlns:c16="http://schemas.microsoft.com/office/drawing/2014/chart" uri="{C3380CC4-5D6E-409C-BE32-E72D297353CC}">
              <c16:uniqueId val="{0000000A-588B-4970-A9DC-E1243CB8C5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1124</c:v>
                </c:pt>
                <c:pt idx="2">
                  <c:v>#N/A</c:v>
                </c:pt>
                <c:pt idx="3">
                  <c:v>#N/A</c:v>
                </c:pt>
                <c:pt idx="4">
                  <c:v>2008</c:v>
                </c:pt>
                <c:pt idx="5">
                  <c:v>#N/A</c:v>
                </c:pt>
                <c:pt idx="6">
                  <c:v>#N/A</c:v>
                </c:pt>
                <c:pt idx="7">
                  <c:v>1231</c:v>
                </c:pt>
                <c:pt idx="8">
                  <c:v>#N/A</c:v>
                </c:pt>
                <c:pt idx="9">
                  <c:v>#N/A</c:v>
                </c:pt>
                <c:pt idx="10">
                  <c:v>752</c:v>
                </c:pt>
                <c:pt idx="11">
                  <c:v>#N/A</c:v>
                </c:pt>
                <c:pt idx="12">
                  <c:v>#N/A</c:v>
                </c:pt>
                <c:pt idx="13">
                  <c:v>636</c:v>
                </c:pt>
                <c:pt idx="14">
                  <c:v>#N/A</c:v>
                </c:pt>
              </c:numCache>
            </c:numRef>
          </c:val>
          <c:smooth val="0"/>
          <c:extLst>
            <c:ext xmlns:c16="http://schemas.microsoft.com/office/drawing/2014/chart" uri="{C3380CC4-5D6E-409C-BE32-E72D297353CC}">
              <c16:uniqueId val="{0000000B-588B-4970-A9DC-E1243CB8C5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716</c:v>
                </c:pt>
                <c:pt idx="1">
                  <c:v>835</c:v>
                </c:pt>
                <c:pt idx="2">
                  <c:v>944</c:v>
                </c:pt>
              </c:numCache>
            </c:numRef>
          </c:val>
          <c:extLst>
            <c:ext xmlns:c16="http://schemas.microsoft.com/office/drawing/2014/chart" uri="{C3380CC4-5D6E-409C-BE32-E72D297353CC}">
              <c16:uniqueId val="{00000000-A250-43FF-91B9-3B18B6EC41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c:v>
                </c:pt>
                <c:pt idx="1">
                  <c:v>1</c:v>
                </c:pt>
                <c:pt idx="2">
                  <c:v>1</c:v>
                </c:pt>
              </c:numCache>
            </c:numRef>
          </c:val>
          <c:extLst>
            <c:ext xmlns:c16="http://schemas.microsoft.com/office/drawing/2014/chart" uri="{C3380CC4-5D6E-409C-BE32-E72D297353CC}">
              <c16:uniqueId val="{00000001-A250-43FF-91B9-3B18B6EC41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2372</c:v>
                </c:pt>
                <c:pt idx="1">
                  <c:v>2384</c:v>
                </c:pt>
                <c:pt idx="2">
                  <c:v>2348</c:v>
                </c:pt>
              </c:numCache>
            </c:numRef>
          </c:val>
          <c:extLst>
            <c:ext xmlns:c16="http://schemas.microsoft.com/office/drawing/2014/chart" uri="{C3380CC4-5D6E-409C-BE32-E72D297353CC}">
              <c16:uniqueId val="{00000002-A250-43FF-91B9-3B18B6EC41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年度から新庁舎建設に係る借入の償還が一部始ったが、令和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政対策債及び防災行政無線整備事業の償還が終了したため前年度より元利償還金が減少した。ただし今後償還が始まる分もあることから当分は高い水準で推移するものと思われる。公営企業債の元利償還金に対する繰入金についてはこれまで同様に漸減している。</a:t>
          </a:r>
        </a:p>
        <a:p>
          <a:r>
            <a:rPr kumimoji="1" lang="ja-JP" altLang="en-US" sz="1400">
              <a:latin typeface="ＭＳ ゴシック" pitchFamily="49" charset="-128"/>
              <a:ea typeface="ＭＳ ゴシック" pitchFamily="49" charset="-128"/>
            </a:rPr>
            <a:t>　債務負担行為に基づく支出額については、平成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年度に町内で</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園目の認定こども園の開園に伴う補助金の交付を開始したことにより増加したもののその後新規交付は行っていないため漸減している。　今後は、新規発行債の抑制（元金償還額以内）に取り組み、実質公債費比率の分子の減少に努める。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一般会計等に係る地方債の現在高については、新規発行債の抑制（元金償還額以内）に取り組んでいる。令和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年度は新庁舎本体工事に係る起債発行により増加したが、令和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償還額が借入額を上回ったため、減少した。また、財政調整基金が増加したことで、充当可能財源が増えたことも数値改善の一因になっている。今後も引き続き発行抑制に取り組むことにより改善を図る。</a:t>
          </a:r>
        </a:p>
        <a:p>
          <a:r>
            <a:rPr kumimoji="1" lang="ja-JP" altLang="en-US" sz="1400">
              <a:latin typeface="ＭＳ ゴシック" pitchFamily="49" charset="-128"/>
              <a:ea typeface="ＭＳ ゴシック" pitchFamily="49" charset="-128"/>
            </a:rPr>
            <a:t>　債務負担行為に基づく支出予定額については漸減している。</a:t>
          </a:r>
        </a:p>
        <a:p>
          <a:r>
            <a:rPr kumimoji="1" lang="ja-JP" altLang="en-US" sz="1400">
              <a:latin typeface="ＭＳ ゴシック" pitchFamily="49" charset="-128"/>
              <a:ea typeface="ＭＳ ゴシック" pitchFamily="49" charset="-128"/>
            </a:rPr>
            <a:t>　公営企業債等繰入見込額については減少傾向となっており、今後も同様の傾向で推移すると考えられる。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山形県河北町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ふるさと応援寄付金額は前年度より減少したためふるさと応援基金が減少したが、決算剰余金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千万円を積立てて財政調整基金が増加したことなどから、基金全体で約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程度を確保することとし、ふるさと応援基金や公共施設維持補修基金等の特定目的基金については、今後の実施予定事業を見据えながら計画的に積立・取崩を行っていく。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・ふるさと応援基金：子育て及び教育に関する事業、協働のまちづくりに関する事業、地域文化の伝承・育成に関する事業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・公共施設維持補修基金：計画的な公共施設の維持補修に関する事業の推進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千万円を積立てる一方で、事業実施のために約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百万円を積立てる一方で、施設等の修繕等のために約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百万円取崩したことから、残高が約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・ふるさと応援基金：ふるさと納税で得られた財源を有効活用し、今後も計画的な事業実施のために使っていく予定。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・公共施設維持補修基金：計画的な公共施設の維持補修に活用していく。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・予算で見込んでいた以上の歳入や、事業における不用額で発生した決算剰余金を財政調整基金へ積立てている。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年度は、積立額が取崩額を上回ったため残高が増加した。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％程度を確保することを目途としており、今後も過大な増減の無いように維持していくことに努める。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・防災行政無線整備事業のために借り入れした地方債の償還財源とするため減債基金へ積立し、取崩を行っている。取崩額のほうが大きいため毎年漸減していく。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・これまで計画的に積立と取崩を行ってきたが、今後は積立は行わず取崩のみとなることから、償還終了まで毎年減少していく見込みである。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16,809
16,466
52.45
11,367,915
11,056,858
284,075
4,955,699
7,452,729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前年度より増減なしの</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ポイントとなっている。人口の減少が続いていることに加え、ＪＲなどの大規模償却資産や中心となる産業がないこと等により、財政基盤が弱く、類似団体平均を下回っている。税収の確保が本町の大きな課題であり、人口増加のための定住や子育て支援、税収の徴収率向上対策を中心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については、人事委員院勧告に伴う給与の引き上げにより人件費が増加したことや、エネルギー価格の高騰及び物価高の影響で施設管理にかかる費用や委託料が増加したことにより、全体としても増加した。歳入については、地方税や地方交付税と臨時財政対策債の合計は、ともに横ばいであり、全体としても微増にとどまっている。</a:t>
          </a:r>
        </a:p>
        <a:p>
          <a:r>
            <a:rPr kumimoji="1" lang="ja-JP" altLang="en-US" sz="1100">
              <a:latin typeface="ＭＳ Ｐゴシック" panose="020B0600070205080204" pitchFamily="50" charset="-128"/>
              <a:ea typeface="ＭＳ Ｐゴシック" panose="020B0600070205080204" pitchFamily="50" charset="-128"/>
            </a:rPr>
            <a:t>　経常収支比率としては対前年度比で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ポイント減少している。令和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年度においては普通交付税の再算定等により経常一般財源がわずかに増加したため数値が改善しているが、過年度から引き続き人件費の増・物価高により経常的経費も増大している。</a:t>
          </a:r>
        </a:p>
        <a:p>
          <a:r>
            <a:rPr kumimoji="1" lang="ja-JP" altLang="en-US" sz="1100">
              <a:latin typeface="ＭＳ Ｐゴシック" panose="020B0600070205080204" pitchFamily="50" charset="-128"/>
              <a:ea typeface="ＭＳ Ｐゴシック" panose="020B0600070205080204" pitchFamily="50" charset="-128"/>
            </a:rPr>
            <a:t>　今後は行政評価により事務事業の点検・見直しを行い、義務的経費の削減に努める。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64407</xdr:rowOff>
    </xdr:from>
    <xdr:to>
      <xdr:col>23</xdr:col>
      <xdr:colOff>133350</xdr:colOff>
      <xdr:row>66</xdr:row>
      <xdr:rowOff>17054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20865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146231</xdr:rowOff>
    </xdr:from>
    <xdr:to>
      <xdr:col>19</xdr:col>
      <xdr:colOff>133350</xdr:colOff>
      <xdr:row>66</xdr:row>
      <xdr:rowOff>17054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1119031"/>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123734</xdr:rowOff>
    </xdr:from>
    <xdr:to>
      <xdr:col>15</xdr:col>
      <xdr:colOff>82550</xdr:colOff>
      <xdr:row>64</xdr:row>
      <xdr:rowOff>146231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753634"/>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123734</xdr:rowOff>
    </xdr:from>
    <xdr:to>
      <xdr:col>11</xdr:col>
      <xdr:colOff>31750</xdr:colOff>
      <xdr:row>65</xdr:row>
      <xdr:rowOff>126456</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753634"/>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13607</xdr:rowOff>
    </xdr:from>
    <xdr:to>
      <xdr:col>23</xdr:col>
      <xdr:colOff>184150</xdr:colOff>
      <xdr:row>65</xdr:row>
      <xdr:rowOff>115207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157134</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12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137704</xdr:rowOff>
    </xdr:from>
    <xdr:to>
      <xdr:col>19</xdr:col>
      <xdr:colOff>184150</xdr:colOff>
      <xdr:row>66</xdr:row>
      <xdr:rowOff>67854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2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52631</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36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95431</xdr:rowOff>
    </xdr:from>
    <xdr:to>
      <xdr:col>15</xdr:col>
      <xdr:colOff>133350</xdr:colOff>
      <xdr:row>65</xdr:row>
      <xdr:rowOff>25581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10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10358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1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72934</xdr:rowOff>
    </xdr:from>
    <xdr:to>
      <xdr:col>11</xdr:col>
      <xdr:colOff>82550</xdr:colOff>
      <xdr:row>63</xdr:row>
      <xdr:rowOff>3084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159311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75656</xdr:rowOff>
    </xdr:from>
    <xdr:to>
      <xdr:col>7</xdr:col>
      <xdr:colOff>31750</xdr:colOff>
      <xdr:row>66</xdr:row>
      <xdr:rowOff>5806</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162033</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近年、類似団体平均に比べて高くなっているのは、ふるさと納税に関連する委託料や資材に係る費用が大きくなってきたためである。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前年と比較すると人事院勧告による給与引き上げ等により人件費は増大しているもののふるさと納税関係経費は減少したため全体として決算額は減少している。人口減少に伴い、人口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人当たりの数値は大きくなっている。</a:t>
          </a:r>
        </a:p>
        <a:p>
          <a:r>
            <a:rPr kumimoji="1" lang="ja-JP" altLang="en-US" sz="1300">
              <a:latin typeface="ＭＳ Ｐゴシック" panose="020B0600070205080204" pitchFamily="50" charset="-128"/>
              <a:ea typeface="ＭＳ Ｐゴシック" panose="020B0600070205080204" pitchFamily="50" charset="-128"/>
            </a:rPr>
            <a:t>　今後は定員管理の適正化や指定管理者制度の導入などにより、コストの低減を図っていく。</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139221</xdr:rowOff>
    </xdr:from>
    <xdr:to>
      <xdr:col>23</xdr:col>
      <xdr:colOff>133350</xdr:colOff>
      <xdr:row>80</xdr:row>
      <xdr:rowOff>141883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55221"/>
          <a:ext cx="8382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120194</xdr:rowOff>
    </xdr:from>
    <xdr:to>
      <xdr:col>19</xdr:col>
      <xdr:colOff>133350</xdr:colOff>
      <xdr:row>80</xdr:row>
      <xdr:rowOff>139221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36194"/>
          <a:ext cx="8890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88914</xdr:rowOff>
    </xdr:from>
    <xdr:to>
      <xdr:col>15</xdr:col>
      <xdr:colOff>82550</xdr:colOff>
      <xdr:row>80</xdr:row>
      <xdr:rowOff>120194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04914"/>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58603</xdr:rowOff>
    </xdr:from>
    <xdr:to>
      <xdr:col>11</xdr:col>
      <xdr:colOff>31750</xdr:colOff>
      <xdr:row>80</xdr:row>
      <xdr:rowOff>88914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74603"/>
          <a:ext cx="889000" cy="3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91083</xdr:rowOff>
    </xdr:from>
    <xdr:to>
      <xdr:col>23</xdr:col>
      <xdr:colOff>184150</xdr:colOff>
      <xdr:row>81</xdr:row>
      <xdr:rowOff>21233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0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107610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5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88421</xdr:rowOff>
    </xdr:from>
    <xdr:to>
      <xdr:col>19</xdr:col>
      <xdr:colOff>184150</xdr:colOff>
      <xdr:row>81</xdr:row>
      <xdr:rowOff>18571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3348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9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69394</xdr:rowOff>
    </xdr:from>
    <xdr:to>
      <xdr:col>15</xdr:col>
      <xdr:colOff>133350</xdr:colOff>
      <xdr:row>80</xdr:row>
      <xdr:rowOff>170994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155771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7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38114</xdr:rowOff>
    </xdr:from>
    <xdr:to>
      <xdr:col>11</xdr:col>
      <xdr:colOff>82550</xdr:colOff>
      <xdr:row>80</xdr:row>
      <xdr:rowOff>139714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4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7803</xdr:rowOff>
    </xdr:from>
    <xdr:to>
      <xdr:col>7</xdr:col>
      <xdr:colOff>31750</xdr:colOff>
      <xdr:row>80</xdr:row>
      <xdr:rowOff>109403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119580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9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を下回る水準で推移している。今後も定員管理計画に基づき、効率的・効果的な行政運営の確立を目指しながら、人件費の抑制に努める。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055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81491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7055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87</xdr:row>
      <xdr:rowOff>131234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26191"/>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集中改革プランに沿った民間委託の推進、指定管理者制度の導入、新規採用職員の抑制、平成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年度の職員の大量退職により、類似団体平均を下回る状況が継続している。人口減少に伴い、人口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人当たり職員数は増加傾向にあるが、令和３年３月策定の定員管理計画に基づき、引き続き適正な職員数の管理に努める。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121013</xdr:rowOff>
    </xdr:from>
    <xdr:to>
      <xdr:col>81</xdr:col>
      <xdr:colOff>44450</xdr:colOff>
      <xdr:row>59</xdr:row>
      <xdr:rowOff>157208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3656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121013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9175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76200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796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38281</xdr:rowOff>
    </xdr:from>
    <xdr:to>
      <xdr:col>68</xdr:col>
      <xdr:colOff>152400</xdr:colOff>
      <xdr:row>59</xdr:row>
      <xdr:rowOff>64135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53831"/>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106408</xdr:rowOff>
    </xdr:from>
    <xdr:to>
      <xdr:col>81</xdr:col>
      <xdr:colOff>95250</xdr:colOff>
      <xdr:row>60</xdr:row>
      <xdr:rowOff>36558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122935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70213</xdr:rowOff>
    </xdr:from>
    <xdr:to>
      <xdr:col>77</xdr:col>
      <xdr:colOff>95250</xdr:colOff>
      <xdr:row>60</xdr:row>
      <xdr:rowOff>363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10540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158931</xdr:rowOff>
    </xdr:from>
    <xdr:to>
      <xdr:col>64</xdr:col>
      <xdr:colOff>152400</xdr:colOff>
      <xdr:row>59</xdr:row>
      <xdr:rowOff>89081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99258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新庁舎建設のために借入した地方債の一部について元金償還が始まり、元利償還額の増加したため、前年度より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今後は新庁舎建設関連の償還が続くことから、年度ごとの償還額に留意しながら健全な財政運営を行う。</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3147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113877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89746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9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129963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906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年度までは、新庁舎整備事業債発行により地方債残高が増加してきたが、以降は償還額が借入額を上回るよう調整してきたことで順調に残高が減少している。くわえて令和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年度は財政調整基金等の充当可能基金が増加したこともあり、前年度よりも大きく改善した。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今後も後世への負担を少しでも軽減するよう、償還額が借入額を上回るよう新規事業の実施等について総点検を図り、財政の健全化に努める。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161109</xdr:rowOff>
    </xdr:from>
    <xdr:to>
      <xdr:col>81</xdr:col>
      <xdr:colOff>44450</xdr:colOff>
      <xdr:row>15</xdr:row>
      <xdr:rowOff>43089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61409"/>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43089</xdr:rowOff>
    </xdr:from>
    <xdr:to>
      <xdr:col>77</xdr:col>
      <xdr:colOff>44450</xdr:colOff>
      <xdr:row>16</xdr:row>
      <xdr:rowOff>71574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14839"/>
          <a:ext cx="8890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71574</xdr:rowOff>
    </xdr:from>
    <xdr:to>
      <xdr:col>72</xdr:col>
      <xdr:colOff>203200</xdr:colOff>
      <xdr:row>18</xdr:row>
      <xdr:rowOff>16510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814774"/>
          <a:ext cx="889000" cy="28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42273</xdr:rowOff>
    </xdr:from>
    <xdr:to>
      <xdr:col>68</xdr:col>
      <xdr:colOff>152400</xdr:colOff>
      <xdr:row>18</xdr:row>
      <xdr:rowOff>16510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785473"/>
          <a:ext cx="889000" cy="3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110309</xdr:rowOff>
    </xdr:from>
    <xdr:to>
      <xdr:col>81</xdr:col>
      <xdr:colOff>95250</xdr:colOff>
      <xdr:row>15</xdr:row>
      <xdr:rowOff>40459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82386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8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163739</xdr:rowOff>
    </xdr:from>
    <xdr:to>
      <xdr:col>77</xdr:col>
      <xdr:colOff>95250</xdr:colOff>
      <xdr:row>15</xdr:row>
      <xdr:rowOff>93889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78666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5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20774</xdr:rowOff>
    </xdr:from>
    <xdr:to>
      <xdr:col>73</xdr:col>
      <xdr:colOff>44450</xdr:colOff>
      <xdr:row>16</xdr:row>
      <xdr:rowOff>122374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6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107151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137160</xdr:rowOff>
    </xdr:from>
    <xdr:to>
      <xdr:col>68</xdr:col>
      <xdr:colOff>203200</xdr:colOff>
      <xdr:row>18</xdr:row>
      <xdr:rowOff>67310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52087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162923</xdr:rowOff>
    </xdr:from>
    <xdr:to>
      <xdr:col>64</xdr:col>
      <xdr:colOff>152400</xdr:colOff>
      <xdr:row>16</xdr:row>
      <xdr:rowOff>93073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77850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16,809
16,466
52.45
11,367,915
11,056,858
284,075
4,955,699
7,452,729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経常一般財源分の人件費については、人事院勧告による給与引き上げに伴い、前年度より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今後は、定員管理適正化計画に基づく適正な職員数の管理や民間委託の推進に努め、抑制を図っていく。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電力価格の高騰により施設の指定管理料が増加したことや、物価高により給食物資調達にかかる経費をはじめとする委託料が増加したことにより前年度より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ポイント減少とほぼ横ばいとなった。</a:t>
          </a:r>
        </a:p>
        <a:p>
          <a:r>
            <a:rPr kumimoji="1" lang="ja-JP" altLang="en-US" sz="1300">
              <a:latin typeface="ＭＳ Ｐゴシック" panose="020B0600070205080204" pitchFamily="50" charset="-128"/>
              <a:ea typeface="ＭＳ Ｐゴシック" panose="020B0600070205080204" pitchFamily="50" charset="-128"/>
            </a:rPr>
            <a:t>　今後も行政評価により事務事業の点検、見直しを行い効果的に事業を執行するとともに、民間委託の推進により物件費の抑制に努める。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16</xdr:row>
      <xdr:rowOff>154214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56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16</xdr:row>
      <xdr:rowOff>154214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9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16</xdr:row>
      <xdr:rowOff>56243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86179</xdr:rowOff>
    </xdr:from>
    <xdr:to>
      <xdr:col>69</xdr:col>
      <xdr:colOff>92075</xdr:colOff>
      <xdr:row>16</xdr:row>
      <xdr:rowOff>56243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79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53720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91820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91820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経常一般財源分の扶助費は、人事院勧告による給与引き上げにより公定価格が上昇て子育て関連の扶助費が増加した前年度よりは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今後は、高齢化による高齢者福祉費の増加や障がい者関係の費用増加が懸念されることから、事業の見直しに努める。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54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年度から公共下水道事業特別会計と農業集落排水事業特別会計が法適用となったため公共下水道事業特別会計繰出金・農業集落排水事業特別会計繰出金が皆減したことなどに伴い、前年度より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ポイントと大幅に減少しているが、依然類似団体や平均を下回る数値となっている。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66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110507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88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138430</xdr:rowOff>
    </xdr:from>
    <xdr:to>
      <xdr:col>82</xdr:col>
      <xdr:colOff>196850</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1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60</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108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60</xdr:row>
      <xdr:rowOff>111760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75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111760</xdr:rowOff>
    </xdr:from>
    <xdr:to>
      <xdr:col>73</xdr:col>
      <xdr:colOff>180975</xdr:colOff>
      <xdr:row>60</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39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130810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29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167657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60960</xdr:rowOff>
    </xdr:from>
    <xdr:to>
      <xdr:col>74</xdr:col>
      <xdr:colOff>31750</xdr:colOff>
      <xdr:row>60</xdr:row>
      <xdr:rowOff>162560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147337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80010</xdr:rowOff>
    </xdr:from>
    <xdr:to>
      <xdr:col>65</xdr:col>
      <xdr:colOff>53975</xdr:colOff>
      <xdr:row>62</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166387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年度から公共下水道事業特別会計と農業集落排水事業特別会計が法適用となったため下水道事業会計負担金・補助金が皆増したことなどに伴い、前年度より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ポイント増加した。引き続き、燃料価格の高騰により、ごみ処理にかかる一部事務組合負担金も増加している。</a:t>
          </a:r>
        </a:p>
        <a:p>
          <a:r>
            <a:rPr kumimoji="1" lang="ja-JP" altLang="en-US" sz="1300">
              <a:latin typeface="ＭＳ Ｐゴシック" panose="020B0600070205080204" pitchFamily="50" charset="-128"/>
              <a:ea typeface="ＭＳ Ｐゴシック" panose="020B0600070205080204" pitchFamily="50" charset="-128"/>
            </a:rPr>
            <a:t>　今後は既存の補助交付金の見直し・廃止を検討し、さらなる削減に努める。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748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986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公債費は新庁舎整備事業の元金償還が始まった一方で、臨時財政対策債及び防災行政無線整備事業の償還が終了したことから、前年度より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今後も新庁舎建設関連の償還が続くことから、年度ごとの償還額に留意しながら健全な財政運営を行う。</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12700</xdr:rowOff>
    </xdr:from>
    <xdr:to>
      <xdr:col>24</xdr:col>
      <xdr:colOff>25400</xdr:colOff>
      <xdr:row>79</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557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5686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132714</xdr:rowOff>
    </xdr:from>
    <xdr:to>
      <xdr:col>15</xdr:col>
      <xdr:colOff>98425</xdr:colOff>
      <xdr:row>79</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058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132714</xdr:rowOff>
    </xdr:from>
    <xdr:to>
      <xdr:col>11</xdr:col>
      <xdr:colOff>9525</xdr:colOff>
      <xdr:row>79</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05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133350</xdr:rowOff>
    </xdr:from>
    <xdr:to>
      <xdr:col>24</xdr:col>
      <xdr:colOff>76200</xdr:colOff>
      <xdr:row>79</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105427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161925</xdr:rowOff>
    </xdr:from>
    <xdr:to>
      <xdr:col>20</xdr:col>
      <xdr:colOff>38100</xdr:colOff>
      <xdr:row>79</xdr:row>
      <xdr:rowOff>92075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76852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85107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81914</xdr:rowOff>
    </xdr:from>
    <xdr:to>
      <xdr:col>11</xdr:col>
      <xdr:colOff>60325</xdr:colOff>
      <xdr:row>79</xdr:row>
      <xdr:rowOff>12064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22241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133350</xdr:rowOff>
    </xdr:from>
    <xdr:to>
      <xdr:col>6</xdr:col>
      <xdr:colOff>171450</xdr:colOff>
      <xdr:row>79</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73677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う給与の引き上げにより人件費が増加したことや、エネルギー価格の高騰及び物価高の影響で施設管理にかかる費用や委託料が増加したが、公共下水道事業特別会計繰出金・農業集落排水事業特別会計繰出金の減少などで全体として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99786</xdr:rowOff>
    </xdr:from>
    <xdr:to>
      <xdr:col>82</xdr:col>
      <xdr:colOff>107950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8157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107950</xdr:rowOff>
    </xdr:from>
    <xdr:to>
      <xdr:col>78</xdr:col>
      <xdr:colOff>69850</xdr:colOff>
      <xdr:row>81</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652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79</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95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81</xdr:row>
      <xdr:rowOff>26307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95300"/>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21063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57150</xdr:rowOff>
    </xdr:from>
    <xdr:to>
      <xdr:col>74</xdr:col>
      <xdr:colOff>31750</xdr:colOff>
      <xdr:row>79</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146957</xdr:rowOff>
    </xdr:from>
    <xdr:to>
      <xdr:col>65</xdr:col>
      <xdr:colOff>53975</xdr:colOff>
      <xdr:row>81</xdr:row>
      <xdr:rowOff>77107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8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61884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4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40818</xdr:rowOff>
    </xdr:from>
    <xdr:to>
      <xdr:col>29</xdr:col>
      <xdr:colOff>127000</xdr:colOff>
      <xdr:row>17</xdr:row>
      <xdr:rowOff>133718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3093"/>
          <a:ext cx="647700" cy="9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133718</xdr:rowOff>
    </xdr:from>
    <xdr:to>
      <xdr:col>26</xdr:col>
      <xdr:colOff>50800</xdr:colOff>
      <xdr:row>18</xdr:row>
      <xdr:rowOff>26937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5993"/>
          <a:ext cx="698500" cy="6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26937</xdr:rowOff>
    </xdr:from>
    <xdr:to>
      <xdr:col>22</xdr:col>
      <xdr:colOff>114300</xdr:colOff>
      <xdr:row>18</xdr:row>
      <xdr:rowOff>65659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0662"/>
          <a:ext cx="698500" cy="3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65659</xdr:rowOff>
    </xdr:from>
    <xdr:to>
      <xdr:col>18</xdr:col>
      <xdr:colOff>177800</xdr:colOff>
      <xdr:row>18</xdr:row>
      <xdr:rowOff>100546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9384"/>
          <a:ext cx="698500" cy="34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161468</xdr:rowOff>
    </xdr:from>
    <xdr:to>
      <xdr:col>29</xdr:col>
      <xdr:colOff>177800</xdr:colOff>
      <xdr:row>17</xdr:row>
      <xdr:rowOff>91618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2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133545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82918</xdr:rowOff>
    </xdr:from>
    <xdr:to>
      <xdr:col>26</xdr:col>
      <xdr:colOff>101600</xdr:colOff>
      <xdr:row>18</xdr:row>
      <xdr:rowOff>13068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5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169295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1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147587</xdr:rowOff>
    </xdr:from>
    <xdr:to>
      <xdr:col>22</xdr:col>
      <xdr:colOff>165100</xdr:colOff>
      <xdr:row>18</xdr:row>
      <xdr:rowOff>77737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9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62514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14859</xdr:rowOff>
    </xdr:from>
    <xdr:to>
      <xdr:col>19</xdr:col>
      <xdr:colOff>38100</xdr:colOff>
      <xdr:row>18</xdr:row>
      <xdr:rowOff>116459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101236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49746</xdr:rowOff>
    </xdr:from>
    <xdr:to>
      <xdr:col>15</xdr:col>
      <xdr:colOff>101600</xdr:colOff>
      <xdr:row>18</xdr:row>
      <xdr:rowOff>151346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3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136123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82766</xdr:rowOff>
    </xdr:from>
    <xdr:to>
      <xdr:col>29</xdr:col>
      <xdr:colOff>127000</xdr:colOff>
      <xdr:row>35</xdr:row>
      <xdr:rowOff>97320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93116"/>
          <a:ext cx="647700" cy="1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82766</xdr:rowOff>
    </xdr:from>
    <xdr:to>
      <xdr:col>26</xdr:col>
      <xdr:colOff>50800</xdr:colOff>
      <xdr:row>35</xdr:row>
      <xdr:rowOff>141783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3116"/>
          <a:ext cx="698500" cy="59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141783</xdr:rowOff>
    </xdr:from>
    <xdr:to>
      <xdr:col>22</xdr:col>
      <xdr:colOff>114300</xdr:colOff>
      <xdr:row>35</xdr:row>
      <xdr:rowOff>173139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52133"/>
          <a:ext cx="698500" cy="3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170624</xdr:rowOff>
    </xdr:from>
    <xdr:to>
      <xdr:col>18</xdr:col>
      <xdr:colOff>177800</xdr:colOff>
      <xdr:row>35</xdr:row>
      <xdr:rowOff>173139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80974"/>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46520</xdr:rowOff>
    </xdr:from>
    <xdr:to>
      <xdr:col>29</xdr:col>
      <xdr:colOff>177800</xdr:colOff>
      <xdr:row>35</xdr:row>
      <xdr:rowOff>148120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5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31966</xdr:rowOff>
    </xdr:from>
    <xdr:to>
      <xdr:col>26</xdr:col>
      <xdr:colOff>101600</xdr:colOff>
      <xdr:row>35</xdr:row>
      <xdr:rowOff>133566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143743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90983</xdr:rowOff>
    </xdr:from>
    <xdr:to>
      <xdr:col>22</xdr:col>
      <xdr:colOff>165100</xdr:colOff>
      <xdr:row>35</xdr:row>
      <xdr:rowOff>192583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0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177360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8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122339</xdr:rowOff>
    </xdr:from>
    <xdr:to>
      <xdr:col>19</xdr:col>
      <xdr:colOff>38100</xdr:colOff>
      <xdr:row>35</xdr:row>
      <xdr:rowOff>223939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208716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1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119824</xdr:rowOff>
    </xdr:from>
    <xdr:to>
      <xdr:col>15</xdr:col>
      <xdr:colOff>101600</xdr:colOff>
      <xdr:row>35</xdr:row>
      <xdr:rowOff>221424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206201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16,809
16,466
52.45
11,367,915
11,056,858
284,075
4,955,699
7,452,729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41339</xdr:rowOff>
    </xdr:from>
    <xdr:to>
      <xdr:col>24</xdr:col>
      <xdr:colOff>63500</xdr:colOff>
      <xdr:row>37</xdr:row>
      <xdr:rowOff>121158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989"/>
          <a:ext cx="838200" cy="7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121158</xdr:rowOff>
    </xdr:from>
    <xdr:to>
      <xdr:col>19</xdr:col>
      <xdr:colOff>177800</xdr:colOff>
      <xdr:row>38</xdr:row>
      <xdr:rowOff>3581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4808"/>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3581</xdr:rowOff>
    </xdr:from>
    <xdr:to>
      <xdr:col>15</xdr:col>
      <xdr:colOff>50800</xdr:colOff>
      <xdr:row>38</xdr:row>
      <xdr:rowOff>65151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8681"/>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65151</xdr:rowOff>
    </xdr:from>
    <xdr:to>
      <xdr:col>10</xdr:col>
      <xdr:colOff>114300</xdr:colOff>
      <xdr:row>38</xdr:row>
      <xdr:rowOff>70523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025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161989</xdr:rowOff>
    </xdr:from>
    <xdr:to>
      <xdr:col>24</xdr:col>
      <xdr:colOff>114300</xdr:colOff>
      <xdr:row>37</xdr:row>
      <xdr:rowOff>92139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140416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70358</xdr:rowOff>
    </xdr:from>
    <xdr:to>
      <xdr:col>20</xdr:col>
      <xdr:colOff>38100</xdr:colOff>
      <xdr:row>38</xdr:row>
      <xdr:rowOff>508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163085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124232</xdr:rowOff>
    </xdr:from>
    <xdr:to>
      <xdr:col>15</xdr:col>
      <xdr:colOff>101600</xdr:colOff>
      <xdr:row>38</xdr:row>
      <xdr:rowOff>54381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14351</xdr:rowOff>
    </xdr:from>
    <xdr:to>
      <xdr:col>10</xdr:col>
      <xdr:colOff>165100</xdr:colOff>
      <xdr:row>38</xdr:row>
      <xdr:rowOff>115951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19723</xdr:rowOff>
    </xdr:from>
    <xdr:to>
      <xdr:col>6</xdr:col>
      <xdr:colOff>38100</xdr:colOff>
      <xdr:row>38</xdr:row>
      <xdr:rowOff>121323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112450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110098</xdr:rowOff>
    </xdr:from>
    <xdr:to>
      <xdr:col>24</xdr:col>
      <xdr:colOff>63500</xdr:colOff>
      <xdr:row>57</xdr:row>
      <xdr:rowOff>123710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2748"/>
          <a:ext cx="838200" cy="1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110098</xdr:rowOff>
    </xdr:from>
    <xdr:to>
      <xdr:col>19</xdr:col>
      <xdr:colOff>177800</xdr:colOff>
      <xdr:row>57</xdr:row>
      <xdr:rowOff>124416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2748"/>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124416</xdr:rowOff>
    </xdr:from>
    <xdr:to>
      <xdr:col>15</xdr:col>
      <xdr:colOff>50800</xdr:colOff>
      <xdr:row>57</xdr:row>
      <xdr:rowOff>154267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7066"/>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154267</xdr:rowOff>
    </xdr:from>
    <xdr:to>
      <xdr:col>10</xdr:col>
      <xdr:colOff>114300</xdr:colOff>
      <xdr:row>58</xdr:row>
      <xdr:rowOff>5003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6917"/>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72910</xdr:rowOff>
    </xdr:from>
    <xdr:to>
      <xdr:col>24</xdr:col>
      <xdr:colOff>114300</xdr:colOff>
      <xdr:row>58</xdr:row>
      <xdr:rowOff>3060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95787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59298</xdr:rowOff>
    </xdr:from>
    <xdr:to>
      <xdr:col>20</xdr:col>
      <xdr:colOff>38100</xdr:colOff>
      <xdr:row>57</xdr:row>
      <xdr:rowOff>160898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5975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73616</xdr:rowOff>
    </xdr:from>
    <xdr:to>
      <xdr:col>15</xdr:col>
      <xdr:colOff>101600</xdr:colOff>
      <xdr:row>58</xdr:row>
      <xdr:rowOff>3766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20293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103467</xdr:rowOff>
    </xdr:from>
    <xdr:to>
      <xdr:col>10</xdr:col>
      <xdr:colOff>165100</xdr:colOff>
      <xdr:row>58</xdr:row>
      <xdr:rowOff>33617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50144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125653</xdr:rowOff>
    </xdr:from>
    <xdr:to>
      <xdr:col>6</xdr:col>
      <xdr:colOff>38100</xdr:colOff>
      <xdr:row>58</xdr:row>
      <xdr:rowOff>55803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72330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96913</xdr:rowOff>
    </xdr:from>
    <xdr:to>
      <xdr:col>24</xdr:col>
      <xdr:colOff>63500</xdr:colOff>
      <xdr:row>78</xdr:row>
      <xdr:rowOff>3911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8563"/>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101143</xdr:rowOff>
    </xdr:from>
    <xdr:to>
      <xdr:col>19</xdr:col>
      <xdr:colOff>177800</xdr:colOff>
      <xdr:row>78</xdr:row>
      <xdr:rowOff>3911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02793"/>
          <a:ext cx="8890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158255</xdr:rowOff>
    </xdr:from>
    <xdr:to>
      <xdr:col>15</xdr:col>
      <xdr:colOff>50800</xdr:colOff>
      <xdr:row>77</xdr:row>
      <xdr:rowOff>101143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455"/>
          <a:ext cx="889000" cy="1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158255</xdr:rowOff>
    </xdr:from>
    <xdr:to>
      <xdr:col>10</xdr:col>
      <xdr:colOff>114300</xdr:colOff>
      <xdr:row>77</xdr:row>
      <xdr:rowOff>19075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455"/>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46113</xdr:rowOff>
    </xdr:from>
    <xdr:to>
      <xdr:col>24</xdr:col>
      <xdr:colOff>114300</xdr:colOff>
      <xdr:row>77</xdr:row>
      <xdr:rowOff>147713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24540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2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124561</xdr:rowOff>
    </xdr:from>
    <xdr:to>
      <xdr:col>20</xdr:col>
      <xdr:colOff>38100</xdr:colOff>
      <xdr:row>78</xdr:row>
      <xdr:rowOff>54711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45838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50343</xdr:rowOff>
    </xdr:from>
    <xdr:to>
      <xdr:col>15</xdr:col>
      <xdr:colOff>101600</xdr:colOff>
      <xdr:row>77</xdr:row>
      <xdr:rowOff>151943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143070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4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107455</xdr:rowOff>
    </xdr:from>
    <xdr:to>
      <xdr:col>10</xdr:col>
      <xdr:colOff>165100</xdr:colOff>
      <xdr:row>77</xdr:row>
      <xdr:rowOff>37605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54132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1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139725</xdr:rowOff>
    </xdr:from>
    <xdr:to>
      <xdr:col>6</xdr:col>
      <xdr:colOff>38100</xdr:colOff>
      <xdr:row>77</xdr:row>
      <xdr:rowOff>69875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86403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4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4445</xdr:rowOff>
    </xdr:from>
    <xdr:to>
      <xdr:col>24</xdr:col>
      <xdr:colOff>63500</xdr:colOff>
      <xdr:row>95</xdr:row>
      <xdr:rowOff>115519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92195"/>
          <a:ext cx="838200" cy="1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115519</xdr:rowOff>
    </xdr:from>
    <xdr:to>
      <xdr:col>19</xdr:col>
      <xdr:colOff>177800</xdr:colOff>
      <xdr:row>95</xdr:row>
      <xdr:rowOff>151892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3269"/>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13488</xdr:rowOff>
    </xdr:from>
    <xdr:to>
      <xdr:col>15</xdr:col>
      <xdr:colOff>50800</xdr:colOff>
      <xdr:row>95</xdr:row>
      <xdr:rowOff>151892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01238"/>
          <a:ext cx="889000" cy="1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13488</xdr:rowOff>
    </xdr:from>
    <xdr:to>
      <xdr:col>10</xdr:col>
      <xdr:colOff>114300</xdr:colOff>
      <xdr:row>96</xdr:row>
      <xdr:rowOff>131699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01238"/>
          <a:ext cx="889000" cy="2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125095</xdr:rowOff>
    </xdr:from>
    <xdr:to>
      <xdr:col>24</xdr:col>
      <xdr:colOff>114300</xdr:colOff>
      <xdr:row>95</xdr:row>
      <xdr:rowOff>55245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103522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64719</xdr:rowOff>
    </xdr:from>
    <xdr:to>
      <xdr:col>20</xdr:col>
      <xdr:colOff>38100</xdr:colOff>
      <xdr:row>95</xdr:row>
      <xdr:rowOff>166319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101092</xdr:rowOff>
    </xdr:from>
    <xdr:to>
      <xdr:col>15</xdr:col>
      <xdr:colOff>101600</xdr:colOff>
      <xdr:row>96</xdr:row>
      <xdr:rowOff>31242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22369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134138</xdr:rowOff>
    </xdr:from>
    <xdr:to>
      <xdr:col>10</xdr:col>
      <xdr:colOff>165100</xdr:colOff>
      <xdr:row>95</xdr:row>
      <xdr:rowOff>64288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55415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4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80899</xdr:rowOff>
    </xdr:from>
    <xdr:to>
      <xdr:col>6</xdr:col>
      <xdr:colOff>38100</xdr:colOff>
      <xdr:row>97</xdr:row>
      <xdr:rowOff>11049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27576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121211</xdr:rowOff>
    </xdr:from>
    <xdr:to>
      <xdr:col>55</xdr:col>
      <xdr:colOff>0</xdr:colOff>
      <xdr:row>37</xdr:row>
      <xdr:rowOff>38220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93411"/>
          <a:ext cx="838200" cy="8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33684</xdr:rowOff>
    </xdr:from>
    <xdr:to>
      <xdr:col>50</xdr:col>
      <xdr:colOff>114300</xdr:colOff>
      <xdr:row>37</xdr:row>
      <xdr:rowOff>38220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77334"/>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3935</xdr:rowOff>
    </xdr:from>
    <xdr:to>
      <xdr:col>45</xdr:col>
      <xdr:colOff>177800</xdr:colOff>
      <xdr:row>37</xdr:row>
      <xdr:rowOff>33684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47585"/>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85942</xdr:rowOff>
    </xdr:from>
    <xdr:to>
      <xdr:col>41</xdr:col>
      <xdr:colOff>50800</xdr:colOff>
      <xdr:row>37</xdr:row>
      <xdr:rowOff>3935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915242"/>
          <a:ext cx="889000" cy="4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70411</xdr:rowOff>
    </xdr:from>
    <xdr:to>
      <xdr:col>55</xdr:col>
      <xdr:colOff>50800</xdr:colOff>
      <xdr:row>37</xdr:row>
      <xdr:rowOff>561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48838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158870</xdr:rowOff>
    </xdr:from>
    <xdr:to>
      <xdr:col>50</xdr:col>
      <xdr:colOff>165100</xdr:colOff>
      <xdr:row>37</xdr:row>
      <xdr:rowOff>89020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80147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154334</xdr:rowOff>
    </xdr:from>
    <xdr:to>
      <xdr:col>46</xdr:col>
      <xdr:colOff>38100</xdr:colOff>
      <xdr:row>37</xdr:row>
      <xdr:rowOff>84484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75611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1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124585</xdr:rowOff>
    </xdr:from>
    <xdr:to>
      <xdr:col>41</xdr:col>
      <xdr:colOff>101600</xdr:colOff>
      <xdr:row>37</xdr:row>
      <xdr:rowOff>54735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45862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35142</xdr:rowOff>
    </xdr:from>
    <xdr:to>
      <xdr:col>36</xdr:col>
      <xdr:colOff>165100</xdr:colOff>
      <xdr:row>34</xdr:row>
      <xdr:rowOff>136742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127869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12781</xdr:rowOff>
    </xdr:from>
    <xdr:to>
      <xdr:col>55</xdr:col>
      <xdr:colOff>0</xdr:colOff>
      <xdr:row>58</xdr:row>
      <xdr:rowOff>150115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56881"/>
          <a:ext cx="838200" cy="13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21294</xdr:rowOff>
    </xdr:from>
    <xdr:to>
      <xdr:col>50</xdr:col>
      <xdr:colOff>114300</xdr:colOff>
      <xdr:row>58</xdr:row>
      <xdr:rowOff>150115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65394"/>
          <a:ext cx="889000" cy="1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52942</xdr:rowOff>
    </xdr:from>
    <xdr:to>
      <xdr:col>45</xdr:col>
      <xdr:colOff>177800</xdr:colOff>
      <xdr:row>58</xdr:row>
      <xdr:rowOff>21294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139792"/>
          <a:ext cx="889000" cy="8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52942</xdr:rowOff>
    </xdr:from>
    <xdr:to>
      <xdr:col>41</xdr:col>
      <xdr:colOff>50800</xdr:colOff>
      <xdr:row>57</xdr:row>
      <xdr:rowOff>51268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139792"/>
          <a:ext cx="889000" cy="68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133431</xdr:rowOff>
    </xdr:from>
    <xdr:to>
      <xdr:col>55</xdr:col>
      <xdr:colOff>50800</xdr:colOff>
      <xdr:row>58</xdr:row>
      <xdr:rowOff>63581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111858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99315</xdr:rowOff>
    </xdr:from>
    <xdr:to>
      <xdr:col>50</xdr:col>
      <xdr:colOff>165100</xdr:colOff>
      <xdr:row>59</xdr:row>
      <xdr:rowOff>29465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20592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141944</xdr:rowOff>
    </xdr:from>
    <xdr:to>
      <xdr:col>46</xdr:col>
      <xdr:colOff>38100</xdr:colOff>
      <xdr:row>58</xdr:row>
      <xdr:rowOff>72094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2142</xdr:rowOff>
    </xdr:from>
    <xdr:to>
      <xdr:col>41</xdr:col>
      <xdr:colOff>101600</xdr:colOff>
      <xdr:row>53</xdr:row>
      <xdr:rowOff>103742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0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120269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86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xdr:rowOff>
    </xdr:from>
    <xdr:to>
      <xdr:col>36</xdr:col>
      <xdr:colOff>165100</xdr:colOff>
      <xdr:row>57</xdr:row>
      <xdr:rowOff>102068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93195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6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24440</xdr:rowOff>
    </xdr:from>
    <xdr:to>
      <xdr:col>55</xdr:col>
      <xdr:colOff>0</xdr:colOff>
      <xdr:row>78</xdr:row>
      <xdr:rowOff>130008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97540"/>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130008</xdr:rowOff>
    </xdr:from>
    <xdr:to>
      <xdr:col>50</xdr:col>
      <xdr:colOff>114300</xdr:colOff>
      <xdr:row>78</xdr:row>
      <xdr:rowOff>135365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3108"/>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135365</xdr:rowOff>
    </xdr:from>
    <xdr:to>
      <xdr:col>45</xdr:col>
      <xdr:colOff>177800</xdr:colOff>
      <xdr:row>78</xdr:row>
      <xdr:rowOff>136737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084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124165</xdr:rowOff>
    </xdr:from>
    <xdr:to>
      <xdr:col>41</xdr:col>
      <xdr:colOff>50800</xdr:colOff>
      <xdr:row>78</xdr:row>
      <xdr:rowOff>136737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97265"/>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145090</xdr:rowOff>
    </xdr:from>
    <xdr:to>
      <xdr:col>55</xdr:col>
      <xdr:colOff>50800</xdr:colOff>
      <xdr:row>78</xdr:row>
      <xdr:rowOff>75240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60017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79208</xdr:rowOff>
    </xdr:from>
    <xdr:to>
      <xdr:col>50</xdr:col>
      <xdr:colOff>165100</xdr:colOff>
      <xdr:row>79</xdr:row>
      <xdr:rowOff>9358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84565</xdr:rowOff>
    </xdr:from>
    <xdr:to>
      <xdr:col>46</xdr:col>
      <xdr:colOff>38100</xdr:colOff>
      <xdr:row>79</xdr:row>
      <xdr:rowOff>14715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5842</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550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85937</xdr:rowOff>
    </xdr:from>
    <xdr:to>
      <xdr:col>41</xdr:col>
      <xdr:colOff>101600</xdr:colOff>
      <xdr:row>79</xdr:row>
      <xdr:rowOff>16087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7214</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55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73365</xdr:rowOff>
    </xdr:from>
    <xdr:to>
      <xdr:col>36</xdr:col>
      <xdr:colOff>165100</xdr:colOff>
      <xdr:row>79</xdr:row>
      <xdr:rowOff>3515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166092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3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90849</xdr:rowOff>
    </xdr:from>
    <xdr:to>
      <xdr:col>55</xdr:col>
      <xdr:colOff>0</xdr:colOff>
      <xdr:row>97</xdr:row>
      <xdr:rowOff>102560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21499"/>
          <a:ext cx="838200" cy="1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160906</xdr:rowOff>
    </xdr:from>
    <xdr:to>
      <xdr:col>50</xdr:col>
      <xdr:colOff>114300</xdr:colOff>
      <xdr:row>97</xdr:row>
      <xdr:rowOff>102560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20106"/>
          <a:ext cx="889000" cy="1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167528</xdr:rowOff>
    </xdr:from>
    <xdr:to>
      <xdr:col>45</xdr:col>
      <xdr:colOff>177800</xdr:colOff>
      <xdr:row>96</xdr:row>
      <xdr:rowOff>160906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940928"/>
          <a:ext cx="889000" cy="67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167528</xdr:rowOff>
    </xdr:from>
    <xdr:to>
      <xdr:col>41</xdr:col>
      <xdr:colOff>50800</xdr:colOff>
      <xdr:row>96</xdr:row>
      <xdr:rowOff>50295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940928"/>
          <a:ext cx="889000" cy="56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40049</xdr:rowOff>
    </xdr:from>
    <xdr:to>
      <xdr:col>55</xdr:col>
      <xdr:colOff>50800</xdr:colOff>
      <xdr:row>97</xdr:row>
      <xdr:rowOff>141649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18476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51760</xdr:rowOff>
    </xdr:from>
    <xdr:to>
      <xdr:col>50</xdr:col>
      <xdr:colOff>165100</xdr:colOff>
      <xdr:row>97</xdr:row>
      <xdr:rowOff>153360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144487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110106</xdr:rowOff>
    </xdr:from>
    <xdr:to>
      <xdr:col>46</xdr:col>
      <xdr:colOff>38100</xdr:colOff>
      <xdr:row>97</xdr:row>
      <xdr:rowOff>40256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56783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4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116728</xdr:rowOff>
    </xdr:from>
    <xdr:to>
      <xdr:col>41</xdr:col>
      <xdr:colOff>101600</xdr:colOff>
      <xdr:row>93</xdr:row>
      <xdr:rowOff>46878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8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63405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566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170945</xdr:rowOff>
    </xdr:from>
    <xdr:to>
      <xdr:col>36</xdr:col>
      <xdr:colOff>165100</xdr:colOff>
      <xdr:row>96</xdr:row>
      <xdr:rowOff>101095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117622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90061</xdr:rowOff>
    </xdr:from>
    <xdr:to>
      <xdr:col>85</xdr:col>
      <xdr:colOff>127000</xdr:colOff>
      <xdr:row>39</xdr:row>
      <xdr:rowOff>90208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76611"/>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75480</xdr:rowOff>
    </xdr:from>
    <xdr:to>
      <xdr:col>81</xdr:col>
      <xdr:colOff>50800</xdr:colOff>
      <xdr:row>39</xdr:row>
      <xdr:rowOff>90061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62030"/>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124514</xdr:rowOff>
    </xdr:from>
    <xdr:to>
      <xdr:col>76</xdr:col>
      <xdr:colOff>114300</xdr:colOff>
      <xdr:row>39</xdr:row>
      <xdr:rowOff>75480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468164"/>
          <a:ext cx="889000" cy="29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124514</xdr:rowOff>
    </xdr:from>
    <xdr:to>
      <xdr:col>71</xdr:col>
      <xdr:colOff>177800</xdr:colOff>
      <xdr:row>38</xdr:row>
      <xdr:rowOff>10410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468164"/>
          <a:ext cx="889000" cy="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24072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1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39408</xdr:rowOff>
    </xdr:from>
    <xdr:to>
      <xdr:col>85</xdr:col>
      <xdr:colOff>177800</xdr:colOff>
      <xdr:row>39</xdr:row>
      <xdr:rowOff>141008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125785</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0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39261</xdr:rowOff>
    </xdr:from>
    <xdr:to>
      <xdr:col>81</xdr:col>
      <xdr:colOff>101600</xdr:colOff>
      <xdr:row>39</xdr:row>
      <xdr:rowOff>140861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131988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1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24680</xdr:rowOff>
    </xdr:from>
    <xdr:to>
      <xdr:col>76</xdr:col>
      <xdr:colOff>165100</xdr:colOff>
      <xdr:row>39</xdr:row>
      <xdr:rowOff>126280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117407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80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73714</xdr:rowOff>
    </xdr:from>
    <xdr:to>
      <xdr:col>72</xdr:col>
      <xdr:colOff>38100</xdr:colOff>
      <xdr:row>38</xdr:row>
      <xdr:rowOff>3865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20391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19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131060</xdr:rowOff>
    </xdr:from>
    <xdr:to>
      <xdr:col>67</xdr:col>
      <xdr:colOff>101600</xdr:colOff>
      <xdr:row>38</xdr:row>
      <xdr:rowOff>61210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77737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2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155194</xdr:rowOff>
    </xdr:from>
    <xdr:to>
      <xdr:col>85</xdr:col>
      <xdr:colOff>127000</xdr:colOff>
      <xdr:row>75</xdr:row>
      <xdr:rowOff>155563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013944"/>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155194</xdr:rowOff>
    </xdr:from>
    <xdr:to>
      <xdr:col>81</xdr:col>
      <xdr:colOff>50800</xdr:colOff>
      <xdr:row>76</xdr:row>
      <xdr:rowOff>8801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13944"/>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8801</xdr:rowOff>
    </xdr:from>
    <xdr:to>
      <xdr:col>76</xdr:col>
      <xdr:colOff>114300</xdr:colOff>
      <xdr:row>76</xdr:row>
      <xdr:rowOff>38836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39001"/>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38836</xdr:rowOff>
    </xdr:from>
    <xdr:to>
      <xdr:col>71</xdr:col>
      <xdr:colOff>177800</xdr:colOff>
      <xdr:row>76</xdr:row>
      <xdr:rowOff>48513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69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104763</xdr:rowOff>
    </xdr:from>
    <xdr:to>
      <xdr:col>85</xdr:col>
      <xdr:colOff>177800</xdr:colOff>
      <xdr:row>76</xdr:row>
      <xdr:rowOff>34913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83190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104394</xdr:rowOff>
    </xdr:from>
    <xdr:to>
      <xdr:col>81</xdr:col>
      <xdr:colOff>101600</xdr:colOff>
      <xdr:row>76</xdr:row>
      <xdr:rowOff>34544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25671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129451</xdr:rowOff>
    </xdr:from>
    <xdr:to>
      <xdr:col>76</xdr:col>
      <xdr:colOff>165100</xdr:colOff>
      <xdr:row>76</xdr:row>
      <xdr:rowOff>59601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50728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159486</xdr:rowOff>
    </xdr:from>
    <xdr:to>
      <xdr:col>72</xdr:col>
      <xdr:colOff>38100</xdr:colOff>
      <xdr:row>76</xdr:row>
      <xdr:rowOff>89636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80763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169163</xdr:rowOff>
    </xdr:from>
    <xdr:to>
      <xdr:col>67</xdr:col>
      <xdr:colOff>101600</xdr:colOff>
      <xdr:row>76</xdr:row>
      <xdr:rowOff>99313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90440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100788</xdr:rowOff>
    </xdr:from>
    <xdr:to>
      <xdr:col>85</xdr:col>
      <xdr:colOff>127000</xdr:colOff>
      <xdr:row>92</xdr:row>
      <xdr:rowOff>120142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5874188"/>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82423</xdr:rowOff>
    </xdr:from>
    <xdr:to>
      <xdr:col>81</xdr:col>
      <xdr:colOff>50800</xdr:colOff>
      <xdr:row>92</xdr:row>
      <xdr:rowOff>120142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585582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37337</xdr:rowOff>
    </xdr:from>
    <xdr:to>
      <xdr:col>76</xdr:col>
      <xdr:colOff>114300</xdr:colOff>
      <xdr:row>92</xdr:row>
      <xdr:rowOff>82423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5810737"/>
          <a:ext cx="88900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37337</xdr:rowOff>
    </xdr:from>
    <xdr:to>
      <xdr:col>71</xdr:col>
      <xdr:colOff>177800</xdr:colOff>
      <xdr:row>93</xdr:row>
      <xdr:rowOff>41250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5810737"/>
          <a:ext cx="889000" cy="17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49988</xdr:rowOff>
    </xdr:from>
    <xdr:to>
      <xdr:col>85</xdr:col>
      <xdr:colOff>177800</xdr:colOff>
      <xdr:row>92</xdr:row>
      <xdr:rowOff>151588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58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72865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6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69342</xdr:rowOff>
    </xdr:from>
    <xdr:to>
      <xdr:col>81</xdr:col>
      <xdr:colOff>101600</xdr:colOff>
      <xdr:row>92</xdr:row>
      <xdr:rowOff>170942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8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16019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31623</xdr:rowOff>
    </xdr:from>
    <xdr:to>
      <xdr:col>76</xdr:col>
      <xdr:colOff>165100</xdr:colOff>
      <xdr:row>92</xdr:row>
      <xdr:rowOff>133223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5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149750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55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157987</xdr:rowOff>
    </xdr:from>
    <xdr:to>
      <xdr:col>72</xdr:col>
      <xdr:colOff>38100</xdr:colOff>
      <xdr:row>92</xdr:row>
      <xdr:rowOff>88137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104664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55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161900</xdr:rowOff>
    </xdr:from>
    <xdr:to>
      <xdr:col>67</xdr:col>
      <xdr:colOff>101600</xdr:colOff>
      <xdr:row>93</xdr:row>
      <xdr:rowOff>92050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59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108577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57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36739</xdr:rowOff>
    </xdr:from>
    <xdr:to>
      <xdr:col>116</xdr:col>
      <xdr:colOff>63500</xdr:colOff>
      <xdr:row>56</xdr:row>
      <xdr:rowOff>62754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637939"/>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24668</xdr:rowOff>
    </xdr:from>
    <xdr:to>
      <xdr:col>111</xdr:col>
      <xdr:colOff>177800</xdr:colOff>
      <xdr:row>56</xdr:row>
      <xdr:rowOff>36739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625868"/>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9352</xdr:rowOff>
    </xdr:from>
    <xdr:to>
      <xdr:col>107</xdr:col>
      <xdr:colOff>50800</xdr:colOff>
      <xdr:row>56</xdr:row>
      <xdr:rowOff>24668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61055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9352</xdr:rowOff>
    </xdr:from>
    <xdr:to>
      <xdr:col>102</xdr:col>
      <xdr:colOff>114300</xdr:colOff>
      <xdr:row>56</xdr:row>
      <xdr:rowOff>82596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610552"/>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51279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11954</xdr:rowOff>
    </xdr:from>
    <xdr:to>
      <xdr:col>116</xdr:col>
      <xdr:colOff>114300</xdr:colOff>
      <xdr:row>56</xdr:row>
      <xdr:rowOff>113554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6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34831</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4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157389</xdr:rowOff>
    </xdr:from>
    <xdr:to>
      <xdr:col>112</xdr:col>
      <xdr:colOff>38100</xdr:colOff>
      <xdr:row>56</xdr:row>
      <xdr:rowOff>87539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5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104066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36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145318</xdr:rowOff>
    </xdr:from>
    <xdr:to>
      <xdr:col>107</xdr:col>
      <xdr:colOff>101600</xdr:colOff>
      <xdr:row>56</xdr:row>
      <xdr:rowOff>75468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5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91995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130002</xdr:rowOff>
    </xdr:from>
    <xdr:to>
      <xdr:col>102</xdr:col>
      <xdr:colOff>165100</xdr:colOff>
      <xdr:row>56</xdr:row>
      <xdr:rowOff>60152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5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76679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3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31796</xdr:rowOff>
    </xdr:from>
    <xdr:to>
      <xdr:col>98</xdr:col>
      <xdr:colOff>38100</xdr:colOff>
      <xdr:row>56</xdr:row>
      <xdr:rowOff>133396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149923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0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106880</xdr:rowOff>
    </xdr:from>
    <xdr:to>
      <xdr:col>116</xdr:col>
      <xdr:colOff>63500</xdr:colOff>
      <xdr:row>73</xdr:row>
      <xdr:rowOff>166512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108380"/>
          <a:ext cx="838200" cy="57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106880</xdr:rowOff>
    </xdr:from>
    <xdr:to>
      <xdr:col>111</xdr:col>
      <xdr:colOff>177800</xdr:colOff>
      <xdr:row>70</xdr:row>
      <xdr:rowOff>168046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108380"/>
          <a:ext cx="889000" cy="6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159490</xdr:rowOff>
    </xdr:from>
    <xdr:to>
      <xdr:col>107</xdr:col>
      <xdr:colOff>50800</xdr:colOff>
      <xdr:row>70</xdr:row>
      <xdr:rowOff>168046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160990"/>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121641</xdr:rowOff>
    </xdr:from>
    <xdr:to>
      <xdr:col>102</xdr:col>
      <xdr:colOff>114300</xdr:colOff>
      <xdr:row>70</xdr:row>
      <xdr:rowOff>159490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123141"/>
          <a:ext cx="889000" cy="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115712</xdr:rowOff>
    </xdr:from>
    <xdr:to>
      <xdr:col>116</xdr:col>
      <xdr:colOff>114300</xdr:colOff>
      <xdr:row>74</xdr:row>
      <xdr:rowOff>45862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3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94139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0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56080</xdr:rowOff>
    </xdr:from>
    <xdr:to>
      <xdr:col>112</xdr:col>
      <xdr:colOff>38100</xdr:colOff>
      <xdr:row>70</xdr:row>
      <xdr:rowOff>157680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0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2757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8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117246</xdr:rowOff>
    </xdr:from>
    <xdr:to>
      <xdr:col>107</xdr:col>
      <xdr:colOff>101600</xdr:colOff>
      <xdr:row>71</xdr:row>
      <xdr:rowOff>47396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11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63923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8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108690</xdr:rowOff>
    </xdr:from>
    <xdr:to>
      <xdr:col>102</xdr:col>
      <xdr:colOff>165100</xdr:colOff>
      <xdr:row>71</xdr:row>
      <xdr:rowOff>38840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1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55367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18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70841</xdr:rowOff>
    </xdr:from>
    <xdr:to>
      <xdr:col>98</xdr:col>
      <xdr:colOff>38100</xdr:colOff>
      <xdr:row>71</xdr:row>
      <xdr:rowOff>991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0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17518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184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公共下水道事業において、多額の初期投資を行ったため、その分の公債費相当の繰出金が多額になっていることから類似団体と比較して繰出金の住民一人当たりコストが高くなっていたが、令和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下水道事業が法適用となり繰出金としての支出が皆減したため前年度と比較して数値が低くなり類似団体と比較しても低くなっている。また、近年は保険給付費の伸びにより、介護保険特別会計繰出金が増加傾向にあるため、予防事業や保険事業の充実に努め、繰出金のさらなる減少を目指す。補助費は前述の繰出金分が負担金・補助金として支出されたため増加したが、依然類似団体と比較しても低い状況である。</a:t>
          </a:r>
          <a:r>
            <a:rPr kumimoji="1" lang="ja-JP" altLang="en-US" sz="1300">
              <a:latin typeface="ＭＳ Ｐゴシック" panose="020B0600070205080204" pitchFamily="50" charset="-128"/>
              <a:ea typeface="ＭＳ Ｐゴシック" panose="020B0600070205080204" pitchFamily="50" charset="-128"/>
            </a:rPr>
            <a:t>貸付金が類似団体平均を大きく上回っているのは、町内の工業団地へ立地した企業への産業立地促進資金貸付金があるのが主な要因となっている。物件費の増の大きな要因は、全国的な物価高の影響やふるさと納税関連の委託料や資材代が年々増加しているためである。また、本町では、寄付金の全額を基金に積み立てているため、類似団体よりも高くなっていると考えられる。人件費に関して、ラスパイレス指数については、類似団体平均を上回っているものの、住民一人あたりコストは類似団体平均を下回っている。これは、職員数削減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人当たりの職員数が少ないのが主な要因である。なお、普通建設事業費（うち更新整備）については、令和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年度に新庁舎整備に係る工事が本格化したことにより一時的に大幅に増加したが、事業完了に伴い減少している。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山形県河北町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16,809
16,466
52.45
11,367,915
11,056,858
284,075
4,955,699
7,452,729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101491</xdr:rowOff>
    </xdr:from>
    <xdr:to>
      <xdr:col>24</xdr:col>
      <xdr:colOff>63500</xdr:colOff>
      <xdr:row>34</xdr:row>
      <xdr:rowOff>7112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87891"/>
          <a:ext cx="838200" cy="2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7112</xdr:rowOff>
    </xdr:from>
    <xdr:to>
      <xdr:col>19</xdr:col>
      <xdr:colOff>177800</xdr:colOff>
      <xdr:row>35</xdr:row>
      <xdr:rowOff>4826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3641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4826</xdr:rowOff>
    </xdr:from>
    <xdr:to>
      <xdr:col>15</xdr:col>
      <xdr:colOff>50800</xdr:colOff>
      <xdr:row>35</xdr:row>
      <xdr:rowOff>15929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05576"/>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15929</xdr:rowOff>
    </xdr:from>
    <xdr:to>
      <xdr:col>10</xdr:col>
      <xdr:colOff>114300</xdr:colOff>
      <xdr:row>35</xdr:row>
      <xdr:rowOff>134801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16679"/>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50691</xdr:rowOff>
    </xdr:from>
    <xdr:to>
      <xdr:col>24</xdr:col>
      <xdr:colOff>114300</xdr:colOff>
      <xdr:row>32</xdr:row>
      <xdr:rowOff>152291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73568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8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127762</xdr:rowOff>
    </xdr:from>
    <xdr:to>
      <xdr:col>20</xdr:col>
      <xdr:colOff>38100</xdr:colOff>
      <xdr:row>34</xdr:row>
      <xdr:rowOff>57912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74439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6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125476</xdr:rowOff>
    </xdr:from>
    <xdr:to>
      <xdr:col>15</xdr:col>
      <xdr:colOff>101600</xdr:colOff>
      <xdr:row>35</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72153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136579</xdr:rowOff>
    </xdr:from>
    <xdr:to>
      <xdr:col>10</xdr:col>
      <xdr:colOff>165100</xdr:colOff>
      <xdr:row>35</xdr:row>
      <xdr:rowOff>66729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83256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30678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5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128178</xdr:rowOff>
    </xdr:from>
    <xdr:to>
      <xdr:col>24</xdr:col>
      <xdr:colOff>63500</xdr:colOff>
      <xdr:row>53</xdr:row>
      <xdr:rowOff>140271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15028"/>
          <a:ext cx="8382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69762</xdr:rowOff>
    </xdr:from>
    <xdr:to>
      <xdr:col>19</xdr:col>
      <xdr:colOff>177800</xdr:colOff>
      <xdr:row>53</xdr:row>
      <xdr:rowOff>140271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156612"/>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140989</xdr:rowOff>
    </xdr:from>
    <xdr:to>
      <xdr:col>15</xdr:col>
      <xdr:colOff>50800</xdr:colOff>
      <xdr:row>53</xdr:row>
      <xdr:rowOff>69762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13489"/>
          <a:ext cx="889000" cy="44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67901</xdr:rowOff>
    </xdr:from>
    <xdr:to>
      <xdr:col>10</xdr:col>
      <xdr:colOff>114300</xdr:colOff>
      <xdr:row>50</xdr:row>
      <xdr:rowOff>140989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640401"/>
          <a:ext cx="889000" cy="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77378</xdr:rowOff>
    </xdr:from>
    <xdr:to>
      <xdr:col>24</xdr:col>
      <xdr:colOff>114300</xdr:colOff>
      <xdr:row>54</xdr:row>
      <xdr:rowOff>7528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100255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89471</xdr:rowOff>
    </xdr:from>
    <xdr:to>
      <xdr:col>20</xdr:col>
      <xdr:colOff>38100</xdr:colOff>
      <xdr:row>54</xdr:row>
      <xdr:rowOff>19621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36148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5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18962</xdr:rowOff>
    </xdr:from>
    <xdr:to>
      <xdr:col>15</xdr:col>
      <xdr:colOff>101600</xdr:colOff>
      <xdr:row>53</xdr:row>
      <xdr:rowOff>120562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137089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90189</xdr:rowOff>
    </xdr:from>
    <xdr:to>
      <xdr:col>10</xdr:col>
      <xdr:colOff>165100</xdr:colOff>
      <xdr:row>51</xdr:row>
      <xdr:rowOff>20339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36866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43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17101</xdr:rowOff>
    </xdr:from>
    <xdr:to>
      <xdr:col>6</xdr:col>
      <xdr:colOff>38100</xdr:colOff>
      <xdr:row>50</xdr:row>
      <xdr:rowOff>118701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58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135228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36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95931</xdr:rowOff>
    </xdr:from>
    <xdr:to>
      <xdr:col>24</xdr:col>
      <xdr:colOff>63500</xdr:colOff>
      <xdr:row>77</xdr:row>
      <xdr:rowOff>26924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6131"/>
          <a:ext cx="838200" cy="10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26924</xdr:rowOff>
    </xdr:from>
    <xdr:to>
      <xdr:col>19</xdr:col>
      <xdr:colOff>177800</xdr:colOff>
      <xdr:row>77</xdr:row>
      <xdr:rowOff>62212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8574"/>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9398</xdr:rowOff>
    </xdr:from>
    <xdr:to>
      <xdr:col>15</xdr:col>
      <xdr:colOff>50800</xdr:colOff>
      <xdr:row>77</xdr:row>
      <xdr:rowOff>62212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1048"/>
          <a:ext cx="8890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9398</xdr:rowOff>
    </xdr:from>
    <xdr:to>
      <xdr:col>10</xdr:col>
      <xdr:colOff>114300</xdr:colOff>
      <xdr:row>77</xdr:row>
      <xdr:rowOff>147701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1048"/>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45131</xdr:rowOff>
    </xdr:from>
    <xdr:to>
      <xdr:col>24</xdr:col>
      <xdr:colOff>114300</xdr:colOff>
      <xdr:row>76</xdr:row>
      <xdr:rowOff>146731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131508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147574</xdr:rowOff>
    </xdr:from>
    <xdr:to>
      <xdr:col>20</xdr:col>
      <xdr:colOff>38100</xdr:colOff>
      <xdr:row>77</xdr:row>
      <xdr:rowOff>77724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68851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11412</xdr:rowOff>
    </xdr:from>
    <xdr:to>
      <xdr:col>15</xdr:col>
      <xdr:colOff>101600</xdr:colOff>
      <xdr:row>77</xdr:row>
      <xdr:rowOff>113012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104139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130048</xdr:rowOff>
    </xdr:from>
    <xdr:to>
      <xdr:col>10</xdr:col>
      <xdr:colOff>165100</xdr:colOff>
      <xdr:row>77</xdr:row>
      <xdr:rowOff>60198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96901</xdr:rowOff>
    </xdr:from>
    <xdr:to>
      <xdr:col>6</xdr:col>
      <xdr:colOff>38100</xdr:colOff>
      <xdr:row>78</xdr:row>
      <xdr:rowOff>27051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18178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9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162356</xdr:rowOff>
    </xdr:from>
    <xdr:to>
      <xdr:col>24</xdr:col>
      <xdr:colOff>63500</xdr:colOff>
      <xdr:row>98</xdr:row>
      <xdr:rowOff>168377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64456"/>
          <a:ext cx="838200" cy="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162356</xdr:rowOff>
    </xdr:from>
    <xdr:to>
      <xdr:col>19</xdr:col>
      <xdr:colOff>177800</xdr:colOff>
      <xdr:row>98</xdr:row>
      <xdr:rowOff>164497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6445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164497</xdr:rowOff>
    </xdr:from>
    <xdr:to>
      <xdr:col>15</xdr:col>
      <xdr:colOff>50800</xdr:colOff>
      <xdr:row>98</xdr:row>
      <xdr:rowOff>166080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66597"/>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166080</xdr:rowOff>
    </xdr:from>
    <xdr:to>
      <xdr:col>10</xdr:col>
      <xdr:colOff>114300</xdr:colOff>
      <xdr:row>99</xdr:row>
      <xdr:rowOff>8674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68180"/>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117577</xdr:rowOff>
    </xdr:from>
    <xdr:to>
      <xdr:col>24</xdr:col>
      <xdr:colOff>114300</xdr:colOff>
      <xdr:row>99</xdr:row>
      <xdr:rowOff>47727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32504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111556</xdr:rowOff>
    </xdr:from>
    <xdr:to>
      <xdr:col>20</xdr:col>
      <xdr:colOff>38100</xdr:colOff>
      <xdr:row>99</xdr:row>
      <xdr:rowOff>41706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32833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0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113697</xdr:rowOff>
    </xdr:from>
    <xdr:to>
      <xdr:col>15</xdr:col>
      <xdr:colOff>101600</xdr:colOff>
      <xdr:row>99</xdr:row>
      <xdr:rowOff>43847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34974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115280</xdr:rowOff>
    </xdr:from>
    <xdr:to>
      <xdr:col>10</xdr:col>
      <xdr:colOff>165100</xdr:colOff>
      <xdr:row>99</xdr:row>
      <xdr:rowOff>45430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36557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129324</xdr:rowOff>
    </xdr:from>
    <xdr:to>
      <xdr:col>6</xdr:col>
      <xdr:colOff>38100</xdr:colOff>
      <xdr:row>99</xdr:row>
      <xdr:rowOff>59474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50601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42088</xdr:rowOff>
    </xdr:from>
    <xdr:to>
      <xdr:col>55</xdr:col>
      <xdr:colOff>0</xdr:colOff>
      <xdr:row>37</xdr:row>
      <xdr:rowOff>64262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85738"/>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63348</xdr:rowOff>
    </xdr:from>
    <xdr:to>
      <xdr:col>50</xdr:col>
      <xdr:colOff>114300</xdr:colOff>
      <xdr:row>37</xdr:row>
      <xdr:rowOff>64262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069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63348</xdr:rowOff>
    </xdr:from>
    <xdr:to>
      <xdr:col>45</xdr:col>
      <xdr:colOff>177800</xdr:colOff>
      <xdr:row>37</xdr:row>
      <xdr:rowOff>93980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0699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51918</xdr:rowOff>
    </xdr:from>
    <xdr:to>
      <xdr:col>41</xdr:col>
      <xdr:colOff>50800</xdr:colOff>
      <xdr:row>37</xdr:row>
      <xdr:rowOff>93980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9556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162738</xdr:rowOff>
    </xdr:from>
    <xdr:to>
      <xdr:col>55</xdr:col>
      <xdr:colOff>50800</xdr:colOff>
      <xdr:row>37</xdr:row>
      <xdr:rowOff>92888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14165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13462</xdr:rowOff>
    </xdr:from>
    <xdr:to>
      <xdr:col>50</xdr:col>
      <xdr:colOff>165100</xdr:colOff>
      <xdr:row>37</xdr:row>
      <xdr:rowOff>115062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131589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12548</xdr:rowOff>
    </xdr:from>
    <xdr:to>
      <xdr:col>46</xdr:col>
      <xdr:colOff>38100</xdr:colOff>
      <xdr:row>37</xdr:row>
      <xdr:rowOff>114148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130675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43180</xdr:rowOff>
    </xdr:from>
    <xdr:to>
      <xdr:col>41</xdr:col>
      <xdr:colOff>101600</xdr:colOff>
      <xdr:row>37</xdr:row>
      <xdr:rowOff>144780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161307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xdr:rowOff>
    </xdr:from>
    <xdr:to>
      <xdr:col>36</xdr:col>
      <xdr:colOff>165100</xdr:colOff>
      <xdr:row>37</xdr:row>
      <xdr:rowOff>102718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119245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1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15243</xdr:rowOff>
    </xdr:from>
    <xdr:to>
      <xdr:col>55</xdr:col>
      <xdr:colOff>0</xdr:colOff>
      <xdr:row>57</xdr:row>
      <xdr:rowOff>70761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7893"/>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54514</xdr:rowOff>
    </xdr:from>
    <xdr:to>
      <xdr:col>50</xdr:col>
      <xdr:colOff>114300</xdr:colOff>
      <xdr:row>57</xdr:row>
      <xdr:rowOff>70761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27164"/>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31572</xdr:rowOff>
    </xdr:from>
    <xdr:to>
      <xdr:col>45</xdr:col>
      <xdr:colOff>177800</xdr:colOff>
      <xdr:row>57</xdr:row>
      <xdr:rowOff>54514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2772"/>
          <a:ext cx="889000" cy="19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31572</xdr:rowOff>
    </xdr:from>
    <xdr:to>
      <xdr:col>41</xdr:col>
      <xdr:colOff>50800</xdr:colOff>
      <xdr:row>57</xdr:row>
      <xdr:rowOff>111941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32772"/>
          <a:ext cx="889000" cy="25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135893</xdr:rowOff>
    </xdr:from>
    <xdr:to>
      <xdr:col>55</xdr:col>
      <xdr:colOff>50800</xdr:colOff>
      <xdr:row>57</xdr:row>
      <xdr:rowOff>66043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114320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19961</xdr:rowOff>
    </xdr:from>
    <xdr:to>
      <xdr:col>50</xdr:col>
      <xdr:colOff>165100</xdr:colOff>
      <xdr:row>57</xdr:row>
      <xdr:rowOff>121561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112688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8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3714</xdr:rowOff>
    </xdr:from>
    <xdr:to>
      <xdr:col>46</xdr:col>
      <xdr:colOff>38100</xdr:colOff>
      <xdr:row>57</xdr:row>
      <xdr:rowOff>105314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7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96441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152222</xdr:rowOff>
    </xdr:from>
    <xdr:to>
      <xdr:col>41</xdr:col>
      <xdr:colOff>101600</xdr:colOff>
      <xdr:row>56</xdr:row>
      <xdr:rowOff>82372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98899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61141</xdr:rowOff>
    </xdr:from>
    <xdr:to>
      <xdr:col>36</xdr:col>
      <xdr:colOff>165100</xdr:colOff>
      <xdr:row>57</xdr:row>
      <xdr:rowOff>162741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153868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85088</xdr:rowOff>
    </xdr:from>
    <xdr:to>
      <xdr:col>55</xdr:col>
      <xdr:colOff>0</xdr:colOff>
      <xdr:row>72</xdr:row>
      <xdr:rowOff>152936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429488"/>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18818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4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145849</xdr:rowOff>
    </xdr:from>
    <xdr:to>
      <xdr:col>50</xdr:col>
      <xdr:colOff>114300</xdr:colOff>
      <xdr:row>72</xdr:row>
      <xdr:rowOff>152936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49024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117688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145849</xdr:rowOff>
    </xdr:from>
    <xdr:to>
      <xdr:col>45</xdr:col>
      <xdr:colOff>177800</xdr:colOff>
      <xdr:row>74</xdr:row>
      <xdr:rowOff>53221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490249"/>
          <a:ext cx="889000" cy="2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58160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53221</xdr:rowOff>
    </xdr:from>
    <xdr:to>
      <xdr:col>41</xdr:col>
      <xdr:colOff>50800</xdr:colOff>
      <xdr:row>74</xdr:row>
      <xdr:rowOff>82345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40521"/>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75900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33676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34288</xdr:rowOff>
    </xdr:from>
    <xdr:to>
      <xdr:col>55</xdr:col>
      <xdr:colOff>50800</xdr:colOff>
      <xdr:row>72</xdr:row>
      <xdr:rowOff>135888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3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120665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29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102136</xdr:rowOff>
    </xdr:from>
    <xdr:to>
      <xdr:col>50</xdr:col>
      <xdr:colOff>165100</xdr:colOff>
      <xdr:row>73</xdr:row>
      <xdr:rowOff>32286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48813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2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95049</xdr:rowOff>
    </xdr:from>
    <xdr:to>
      <xdr:col>46</xdr:col>
      <xdr:colOff>38100</xdr:colOff>
      <xdr:row>73</xdr:row>
      <xdr:rowOff>25199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4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41726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2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2421</xdr:rowOff>
    </xdr:from>
    <xdr:to>
      <xdr:col>41</xdr:col>
      <xdr:colOff>101600</xdr:colOff>
      <xdr:row>74</xdr:row>
      <xdr:rowOff>104021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120548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31545</xdr:rowOff>
    </xdr:from>
    <xdr:to>
      <xdr:col>36</xdr:col>
      <xdr:colOff>165100</xdr:colOff>
      <xdr:row>74</xdr:row>
      <xdr:rowOff>133145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1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149672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74530</xdr:rowOff>
    </xdr:from>
    <xdr:to>
      <xdr:col>55</xdr:col>
      <xdr:colOff>0</xdr:colOff>
      <xdr:row>95</xdr:row>
      <xdr:rowOff>161074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62280"/>
          <a:ext cx="838200" cy="8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74530</xdr:rowOff>
    </xdr:from>
    <xdr:to>
      <xdr:col>50</xdr:col>
      <xdr:colOff>114300</xdr:colOff>
      <xdr:row>96</xdr:row>
      <xdr:rowOff>66529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62280"/>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39439</xdr:rowOff>
    </xdr:from>
    <xdr:to>
      <xdr:col>45</xdr:col>
      <xdr:colOff>177800</xdr:colOff>
      <xdr:row>96</xdr:row>
      <xdr:rowOff>66529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98639"/>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39439</xdr:rowOff>
    </xdr:from>
    <xdr:to>
      <xdr:col>41</xdr:col>
      <xdr:colOff>50800</xdr:colOff>
      <xdr:row>96</xdr:row>
      <xdr:rowOff>58128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98639"/>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110274</xdr:rowOff>
    </xdr:from>
    <xdr:to>
      <xdr:col>55</xdr:col>
      <xdr:colOff>50800</xdr:colOff>
      <xdr:row>96</xdr:row>
      <xdr:rowOff>40424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88701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23730</xdr:rowOff>
    </xdr:from>
    <xdr:to>
      <xdr:col>50</xdr:col>
      <xdr:colOff>165100</xdr:colOff>
      <xdr:row>95</xdr:row>
      <xdr:rowOff>125330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116457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40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15729</xdr:rowOff>
    </xdr:from>
    <xdr:to>
      <xdr:col>46</xdr:col>
      <xdr:colOff>38100</xdr:colOff>
      <xdr:row>96</xdr:row>
      <xdr:rowOff>117329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108456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160089</xdr:rowOff>
    </xdr:from>
    <xdr:to>
      <xdr:col>41</xdr:col>
      <xdr:colOff>101600</xdr:colOff>
      <xdr:row>96</xdr:row>
      <xdr:rowOff>90239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81366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4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7328</xdr:rowOff>
    </xdr:from>
    <xdr:to>
      <xdr:col>36</xdr:col>
      <xdr:colOff>165100</xdr:colOff>
      <xdr:row>96</xdr:row>
      <xdr:rowOff>108928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100055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61519</xdr:rowOff>
    </xdr:from>
    <xdr:to>
      <xdr:col>85</xdr:col>
      <xdr:colOff>127000</xdr:colOff>
      <xdr:row>37</xdr:row>
      <xdr:rowOff>162745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05169"/>
          <a:ext cx="838200" cy="1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162745</xdr:rowOff>
    </xdr:from>
    <xdr:to>
      <xdr:col>81</xdr:col>
      <xdr:colOff>50800</xdr:colOff>
      <xdr:row>38</xdr:row>
      <xdr:rowOff>30636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06395"/>
          <a:ext cx="889000" cy="3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168014</xdr:rowOff>
    </xdr:from>
    <xdr:to>
      <xdr:col>76</xdr:col>
      <xdr:colOff>114300</xdr:colOff>
      <xdr:row>38</xdr:row>
      <xdr:rowOff>30636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11664"/>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168014</xdr:rowOff>
    </xdr:from>
    <xdr:to>
      <xdr:col>71</xdr:col>
      <xdr:colOff>177800</xdr:colOff>
      <xdr:row>38</xdr:row>
      <xdr:rowOff>26891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1664"/>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10719</xdr:rowOff>
    </xdr:from>
    <xdr:to>
      <xdr:col>85</xdr:col>
      <xdr:colOff>177800</xdr:colOff>
      <xdr:row>37</xdr:row>
      <xdr:rowOff>112319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33596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111945</xdr:rowOff>
    </xdr:from>
    <xdr:to>
      <xdr:col>81</xdr:col>
      <xdr:colOff>101600</xdr:colOff>
      <xdr:row>38</xdr:row>
      <xdr:rowOff>42095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33222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151286</xdr:rowOff>
    </xdr:from>
    <xdr:to>
      <xdr:col>76</xdr:col>
      <xdr:colOff>165100</xdr:colOff>
      <xdr:row>38</xdr:row>
      <xdr:rowOff>81436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72563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117214</xdr:rowOff>
    </xdr:from>
    <xdr:to>
      <xdr:col>72</xdr:col>
      <xdr:colOff>38100</xdr:colOff>
      <xdr:row>38</xdr:row>
      <xdr:rowOff>47364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38491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147541</xdr:rowOff>
    </xdr:from>
    <xdr:to>
      <xdr:col>67</xdr:col>
      <xdr:colOff>101600</xdr:colOff>
      <xdr:row>38</xdr:row>
      <xdr:rowOff>77691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68818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3740</xdr:rowOff>
    </xdr:from>
    <xdr:to>
      <xdr:col>85</xdr:col>
      <xdr:colOff>127000</xdr:colOff>
      <xdr:row>56</xdr:row>
      <xdr:rowOff>56756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04940"/>
          <a:ext cx="838200" cy="5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123336</xdr:rowOff>
    </xdr:from>
    <xdr:to>
      <xdr:col>81</xdr:col>
      <xdr:colOff>50800</xdr:colOff>
      <xdr:row>56</xdr:row>
      <xdr:rowOff>56756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53086"/>
          <a:ext cx="889000" cy="10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123336</xdr:rowOff>
    </xdr:from>
    <xdr:to>
      <xdr:col>76</xdr:col>
      <xdr:colOff>114300</xdr:colOff>
      <xdr:row>57</xdr:row>
      <xdr:rowOff>58547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53086"/>
          <a:ext cx="889000" cy="27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80548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48775</xdr:rowOff>
    </xdr:from>
    <xdr:to>
      <xdr:col>71</xdr:col>
      <xdr:colOff>177800</xdr:colOff>
      <xdr:row>57</xdr:row>
      <xdr:rowOff>58547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425"/>
          <a:ext cx="8890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124390</xdr:rowOff>
    </xdr:from>
    <xdr:to>
      <xdr:col>85</xdr:col>
      <xdr:colOff>177800</xdr:colOff>
      <xdr:row>56</xdr:row>
      <xdr:rowOff>54540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102817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5956</xdr:rowOff>
    </xdr:from>
    <xdr:to>
      <xdr:col>81</xdr:col>
      <xdr:colOff>101600</xdr:colOff>
      <xdr:row>56</xdr:row>
      <xdr:rowOff>107556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98683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6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72536</xdr:rowOff>
    </xdr:from>
    <xdr:to>
      <xdr:col>76</xdr:col>
      <xdr:colOff>165100</xdr:colOff>
      <xdr:row>56</xdr:row>
      <xdr:rowOff>2686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19213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7747</xdr:rowOff>
    </xdr:from>
    <xdr:to>
      <xdr:col>72</xdr:col>
      <xdr:colOff>38100</xdr:colOff>
      <xdr:row>57</xdr:row>
      <xdr:rowOff>109347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100474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169425</xdr:rowOff>
    </xdr:from>
    <xdr:to>
      <xdr:col>67</xdr:col>
      <xdr:colOff>101600</xdr:colOff>
      <xdr:row>57</xdr:row>
      <xdr:rowOff>99575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90702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90061</xdr:rowOff>
    </xdr:from>
    <xdr:to>
      <xdr:col>85</xdr:col>
      <xdr:colOff>127000</xdr:colOff>
      <xdr:row>79</xdr:row>
      <xdr:rowOff>90208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34611"/>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75479</xdr:rowOff>
    </xdr:from>
    <xdr:to>
      <xdr:col>81</xdr:col>
      <xdr:colOff>50800</xdr:colOff>
      <xdr:row>79</xdr:row>
      <xdr:rowOff>90061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20029"/>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115387</xdr:rowOff>
    </xdr:from>
    <xdr:to>
      <xdr:col>76</xdr:col>
      <xdr:colOff>114300</xdr:colOff>
      <xdr:row>79</xdr:row>
      <xdr:rowOff>75479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17037"/>
          <a:ext cx="889000" cy="30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115387</xdr:rowOff>
    </xdr:from>
    <xdr:to>
      <xdr:col>71</xdr:col>
      <xdr:colOff>177800</xdr:colOff>
      <xdr:row>78</xdr:row>
      <xdr:rowOff>10410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17037"/>
          <a:ext cx="889000" cy="6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59163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39408</xdr:rowOff>
    </xdr:from>
    <xdr:to>
      <xdr:col>85</xdr:col>
      <xdr:colOff>177800</xdr:colOff>
      <xdr:row>79</xdr:row>
      <xdr:rowOff>141008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125785</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9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39261</xdr:rowOff>
    </xdr:from>
    <xdr:to>
      <xdr:col>81</xdr:col>
      <xdr:colOff>101600</xdr:colOff>
      <xdr:row>79</xdr:row>
      <xdr:rowOff>140861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131988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7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24679</xdr:rowOff>
    </xdr:from>
    <xdr:to>
      <xdr:col>76</xdr:col>
      <xdr:colOff>165100</xdr:colOff>
      <xdr:row>79</xdr:row>
      <xdr:rowOff>126279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117406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64587</xdr:rowOff>
    </xdr:from>
    <xdr:to>
      <xdr:col>72</xdr:col>
      <xdr:colOff>38100</xdr:colOff>
      <xdr:row>77</xdr:row>
      <xdr:rowOff>166187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11264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0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131060</xdr:rowOff>
    </xdr:from>
    <xdr:to>
      <xdr:col>67</xdr:col>
      <xdr:colOff>101600</xdr:colOff>
      <xdr:row>78</xdr:row>
      <xdr:rowOff>61210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77737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155194</xdr:rowOff>
    </xdr:from>
    <xdr:to>
      <xdr:col>85</xdr:col>
      <xdr:colOff>127000</xdr:colOff>
      <xdr:row>95</xdr:row>
      <xdr:rowOff>155563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42944"/>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155194</xdr:rowOff>
    </xdr:from>
    <xdr:to>
      <xdr:col>81</xdr:col>
      <xdr:colOff>50800</xdr:colOff>
      <xdr:row>96</xdr:row>
      <xdr:rowOff>8801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42944"/>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8801</xdr:rowOff>
    </xdr:from>
    <xdr:to>
      <xdr:col>76</xdr:col>
      <xdr:colOff>114300</xdr:colOff>
      <xdr:row>96</xdr:row>
      <xdr:rowOff>38836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468001"/>
          <a:ext cx="8890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38836</xdr:rowOff>
    </xdr:from>
    <xdr:to>
      <xdr:col>71</xdr:col>
      <xdr:colOff>177800</xdr:colOff>
      <xdr:row>96</xdr:row>
      <xdr:rowOff>48513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9803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104763</xdr:rowOff>
    </xdr:from>
    <xdr:to>
      <xdr:col>85</xdr:col>
      <xdr:colOff>177800</xdr:colOff>
      <xdr:row>96</xdr:row>
      <xdr:rowOff>34913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83190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104394</xdr:rowOff>
    </xdr:from>
    <xdr:to>
      <xdr:col>81</xdr:col>
      <xdr:colOff>101600</xdr:colOff>
      <xdr:row>96</xdr:row>
      <xdr:rowOff>34544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25671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4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129451</xdr:rowOff>
    </xdr:from>
    <xdr:to>
      <xdr:col>76</xdr:col>
      <xdr:colOff>165100</xdr:colOff>
      <xdr:row>96</xdr:row>
      <xdr:rowOff>59601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50728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159486</xdr:rowOff>
    </xdr:from>
    <xdr:to>
      <xdr:col>72</xdr:col>
      <xdr:colOff>38100</xdr:colOff>
      <xdr:row>96</xdr:row>
      <xdr:rowOff>89636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80763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3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169163</xdr:rowOff>
    </xdr:from>
    <xdr:to>
      <xdr:col>67</xdr:col>
      <xdr:colOff>101600</xdr:colOff>
      <xdr:row>96</xdr:row>
      <xdr:rowOff>99313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90440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4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住民票コンビニ交付システムや税公金ステーションの導入やキャッシュレスレジの購入といった事業を実施したことから全体として支出額が増え、類似団体平均を上回っている。商工費が類似団体平均を上回っているのは、町内の工業団地へ立地した企業への産業立地促進資金貸付金があるのが主な要因となっている。議会費についても類似団体平均を上回っているが、議会中継システムの運用費用が主な要因である。労働費については、町内施設の職業訓練センターの指定管理を実施していることから類似団体平均と比較して上回っている。民生費が前年度より増加したのは、人件費や物価の高騰に伴う放課後児童クラブ運営委託料の増加や、低所得世帯への給付金事業を実施したためである。また、災害復旧費は令和２年７月豪雨により令和２・３年度に増加していたが、復旧事業完了に伴い減少した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財政調整基金残高は、一般的に標準財政規模の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程度が適正とされており、同程度の額を確保している。実質収支額は、毎年黒字となっており今後も赤字にならないように努める。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山形県河北町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河北町水道事業会計については毎年大きな黒字が続いている。</a:t>
          </a:r>
        </a:p>
        <a:p>
          <a:r>
            <a:rPr kumimoji="1" lang="ja-JP" altLang="en-US" sz="1400">
              <a:latin typeface="ＭＳ ゴシック" pitchFamily="49" charset="-128"/>
              <a:ea typeface="ＭＳ ゴシック" pitchFamily="49" charset="-128"/>
            </a:rPr>
            <a:t>　一般会計においても黒字であるが、翌年度に実施する事業として繰越した分の財源が前年度よりも増加したことから黒字額が減少しており、標準財政規模に占める比率が減少している。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公共下水道事業特別会計及び農業集落排水事業特別会計が法適となり、下水道事業会計が新たに計上された。その他の特別会計についても赤字額は計上されず、標準財政規模に占める黒字額の比率は、ほぼ横ばいの状況である。</a:t>
          </a:r>
        </a:p>
        <a:p>
          <a:r>
            <a:rPr kumimoji="1" lang="ja-JP" altLang="en-US" sz="1400">
              <a:latin typeface="ＭＳ ゴシック" pitchFamily="49" charset="-128"/>
              <a:ea typeface="ＭＳ ゴシック" pitchFamily="49" charset="-128"/>
            </a:rPr>
            <a:t>　今後も赤字額が生じないように財政運営を進める。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11367915</v>
      </c>
      <c r="BO4" s="358"/>
      <c r="BP4" s="358"/>
      <c r="BQ4" s="358"/>
      <c r="BR4" s="358"/>
      <c r="BS4" s="358"/>
      <c r="BT4" s="358"/>
      <c r="BU4" s="359"/>
      <c r="BV4" s="357">
        <v>11027363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5.7</v>
      </c>
      <c r="CU4" s="364"/>
      <c r="CV4" s="364"/>
      <c r="CW4" s="364"/>
      <c r="CX4" s="364"/>
      <c r="CY4" s="364"/>
      <c r="CZ4" s="364"/>
      <c r="DA4" s="365"/>
      <c r="DB4" s="363">
        <v>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11056858</v>
      </c>
      <c r="BO5" s="395"/>
      <c r="BP5" s="395"/>
      <c r="BQ5" s="395"/>
      <c r="BR5" s="395"/>
      <c r="BS5" s="395"/>
      <c r="BT5" s="395"/>
      <c r="BU5" s="396"/>
      <c r="BV5" s="394">
        <v>10712386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95.3</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311057</v>
      </c>
      <c r="BO6" s="395"/>
      <c r="BP6" s="395"/>
      <c r="BQ6" s="395"/>
      <c r="BR6" s="395"/>
      <c r="BS6" s="395"/>
      <c r="BT6" s="395"/>
      <c r="BU6" s="396"/>
      <c r="BV6" s="394">
        <v>314977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93.8</v>
      </c>
      <c r="CU6" s="432"/>
      <c r="CV6" s="432"/>
      <c r="CW6" s="432"/>
      <c r="CX6" s="432"/>
      <c r="CY6" s="432"/>
      <c r="CZ6" s="432"/>
      <c r="DA6" s="433"/>
      <c r="DB6" s="431">
        <v>95.9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26982</v>
      </c>
      <c r="BO7" s="395"/>
      <c r="BP7" s="395"/>
      <c r="BQ7" s="395"/>
      <c r="BR7" s="395"/>
      <c r="BS7" s="395"/>
      <c r="BT7" s="395"/>
      <c r="BU7" s="396"/>
      <c r="BV7" s="394">
        <v>22975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4955699</v>
      </c>
      <c r="CU7" s="395"/>
      <c r="CV7" s="395"/>
      <c r="CW7" s="395"/>
      <c r="CX7" s="395"/>
      <c r="CY7" s="395"/>
      <c r="CZ7" s="395"/>
      <c r="DA7" s="396"/>
      <c r="DB7" s="394">
        <v>4853121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284075</v>
      </c>
      <c r="BO8" s="395"/>
      <c r="BP8" s="395"/>
      <c r="BQ8" s="395"/>
      <c r="BR8" s="395"/>
      <c r="BS8" s="395"/>
      <c r="BT8" s="395"/>
      <c r="BU8" s="396"/>
      <c r="BV8" s="394">
        <v>292002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17641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-7927</v>
      </c>
      <c r="BO9" s="395"/>
      <c r="BP9" s="395"/>
      <c r="BQ9" s="395"/>
      <c r="BR9" s="395"/>
      <c r="BS9" s="395"/>
      <c r="BT9" s="395"/>
      <c r="BU9" s="396"/>
      <c r="BV9" s="394">
        <v>-13271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10.1</v>
      </c>
      <c r="CU9" s="392"/>
      <c r="CV9" s="392"/>
      <c r="CW9" s="392"/>
      <c r="CX9" s="392"/>
      <c r="CY9" s="392"/>
      <c r="CZ9" s="392"/>
      <c r="DA9" s="393"/>
      <c r="DB9" s="391">
        <v>10.3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18952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355</v>
      </c>
      <c r="BO10" s="395"/>
      <c r="BP10" s="395"/>
      <c r="BQ10" s="395"/>
      <c r="BR10" s="395"/>
      <c r="BS10" s="395"/>
      <c r="BT10" s="395"/>
      <c r="BU10" s="396"/>
      <c r="BV10" s="394">
        <v>67</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16809</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121734</v>
      </c>
      <c r="BO12" s="395"/>
      <c r="BP12" s="395"/>
      <c r="BQ12" s="395"/>
      <c r="BR12" s="395"/>
      <c r="BS12" s="395"/>
      <c r="BT12" s="395"/>
      <c r="BU12" s="396"/>
      <c r="BV12" s="394">
        <v>110851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16466</v>
      </c>
      <c r="S13" s="479"/>
      <c r="T13" s="479"/>
      <c r="U13" s="479"/>
      <c r="V13" s="480"/>
      <c r="W13" s="410" t="s">
        <v>131</v>
      </c>
      <c r="X13" s="411"/>
      <c r="Y13" s="411"/>
      <c r="Z13" s="411"/>
      <c r="AA13" s="411"/>
      <c r="AB13" s="401"/>
      <c r="AC13" s="445">
        <v>965</v>
      </c>
      <c r="AD13" s="446"/>
      <c r="AE13" s="446"/>
      <c r="AF13" s="446"/>
      <c r="AG13" s="488"/>
      <c r="AH13" s="445">
        <v>1141</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-129306</v>
      </c>
      <c r="BO13" s="395"/>
      <c r="BP13" s="395"/>
      <c r="BQ13" s="395"/>
      <c r="BR13" s="395"/>
      <c r="BS13" s="395"/>
      <c r="BT13" s="395"/>
      <c r="BU13" s="396"/>
      <c r="BV13" s="394">
        <v>-124055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9.5</v>
      </c>
      <c r="CU13" s="392"/>
      <c r="CV13" s="392"/>
      <c r="CW13" s="392"/>
      <c r="CX13" s="392"/>
      <c r="CY13" s="392"/>
      <c r="CZ13" s="392"/>
      <c r="DA13" s="393"/>
      <c r="DB13" s="391">
        <v>9.1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17000</v>
      </c>
      <c r="S14" s="479"/>
      <c r="T14" s="479"/>
      <c r="U14" s="479"/>
      <c r="V14" s="480"/>
      <c r="W14" s="384"/>
      <c r="X14" s="385"/>
      <c r="Y14" s="385"/>
      <c r="Z14" s="385"/>
      <c r="AA14" s="385"/>
      <c r="AB14" s="374"/>
      <c r="AC14" s="481">
        <v>10.7</v>
      </c>
      <c r="AD14" s="482"/>
      <c r="AE14" s="482"/>
      <c r="AF14" s="482"/>
      <c r="AG14" s="483"/>
      <c r="AH14" s="481">
        <v>11.7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14.4</v>
      </c>
      <c r="CU14" s="493"/>
      <c r="CV14" s="493"/>
      <c r="CW14" s="493"/>
      <c r="CX14" s="493"/>
      <c r="CY14" s="493"/>
      <c r="CZ14" s="493"/>
      <c r="DA14" s="494"/>
      <c r="DB14" s="492">
        <v>17.5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16710</v>
      </c>
      <c r="S15" s="479"/>
      <c r="T15" s="479"/>
      <c r="U15" s="479"/>
      <c r="V15" s="480"/>
      <c r="W15" s="410" t="s">
        <v>137</v>
      </c>
      <c r="X15" s="411"/>
      <c r="Y15" s="411"/>
      <c r="Z15" s="411"/>
      <c r="AA15" s="411"/>
      <c r="AB15" s="401"/>
      <c r="AC15" s="445">
        <v>3150</v>
      </c>
      <c r="AD15" s="446"/>
      <c r="AE15" s="446"/>
      <c r="AF15" s="446"/>
      <c r="AG15" s="488"/>
      <c r="AH15" s="445">
        <v>3433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1935842</v>
      </c>
      <c r="BO15" s="358"/>
      <c r="BP15" s="358"/>
      <c r="BQ15" s="358"/>
      <c r="BR15" s="358"/>
      <c r="BS15" s="358"/>
      <c r="BT15" s="358"/>
      <c r="BU15" s="359"/>
      <c r="BV15" s="357">
        <v>1937183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v>
      </c>
      <c r="AD16" s="482"/>
      <c r="AE16" s="482"/>
      <c r="AF16" s="482"/>
      <c r="AG16" s="483"/>
      <c r="AH16" s="481">
        <v>35.299999999999997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4463010</v>
      </c>
      <c r="BO16" s="395"/>
      <c r="BP16" s="395"/>
      <c r="BQ16" s="395"/>
      <c r="BR16" s="395"/>
      <c r="BS16" s="395"/>
      <c r="BT16" s="395"/>
      <c r="BU16" s="396"/>
      <c r="BV16" s="394">
        <v>4345818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4888</v>
      </c>
      <c r="AD17" s="446"/>
      <c r="AE17" s="446"/>
      <c r="AF17" s="446"/>
      <c r="AG17" s="488"/>
      <c r="AH17" s="445">
        <v>5139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2413488</v>
      </c>
      <c r="BO17" s="395"/>
      <c r="BP17" s="395"/>
      <c r="BQ17" s="395"/>
      <c r="BR17" s="395"/>
      <c r="BS17" s="395"/>
      <c r="BT17" s="395"/>
      <c r="BU17" s="396"/>
      <c r="BV17" s="394">
        <v>2413197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52.45</v>
      </c>
      <c r="M18" s="518"/>
      <c r="N18" s="518"/>
      <c r="O18" s="518"/>
      <c r="P18" s="518"/>
      <c r="Q18" s="518"/>
      <c r="R18" s="519"/>
      <c r="S18" s="519"/>
      <c r="T18" s="519"/>
      <c r="U18" s="519"/>
      <c r="V18" s="520"/>
      <c r="W18" s="412"/>
      <c r="X18" s="413"/>
      <c r="Y18" s="413"/>
      <c r="Z18" s="413"/>
      <c r="AA18" s="413"/>
      <c r="AB18" s="404"/>
      <c r="AC18" s="521">
        <v>54.3</v>
      </c>
      <c r="AD18" s="522"/>
      <c r="AE18" s="522"/>
      <c r="AF18" s="522"/>
      <c r="AG18" s="523"/>
      <c r="AH18" s="521">
        <v>52.9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4702351</v>
      </c>
      <c r="BO18" s="395"/>
      <c r="BP18" s="395"/>
      <c r="BQ18" s="395"/>
      <c r="BR18" s="395"/>
      <c r="BS18" s="395"/>
      <c r="BT18" s="395"/>
      <c r="BU18" s="396"/>
      <c r="BV18" s="394">
        <v>4670701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336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7437739</v>
      </c>
      <c r="BO19" s="395"/>
      <c r="BP19" s="395"/>
      <c r="BQ19" s="395"/>
      <c r="BR19" s="395"/>
      <c r="BS19" s="395"/>
      <c r="BT19" s="395"/>
      <c r="BU19" s="396"/>
      <c r="BV19" s="394">
        <v>7386393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5929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7452729</v>
      </c>
      <c r="BO22" s="358"/>
      <c r="BP22" s="358"/>
      <c r="BQ22" s="358"/>
      <c r="BR22" s="358"/>
      <c r="BS22" s="358"/>
      <c r="BT22" s="358"/>
      <c r="BU22" s="359"/>
      <c r="BV22" s="357">
        <v>7559833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4033084</v>
      </c>
      <c r="BO23" s="395"/>
      <c r="BP23" s="395"/>
      <c r="BQ23" s="395"/>
      <c r="BR23" s="395"/>
      <c r="BS23" s="395"/>
      <c r="BT23" s="395"/>
      <c r="BU23" s="396"/>
      <c r="BV23" s="394">
        <v>4124474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8400</v>
      </c>
      <c r="R24" s="446"/>
      <c r="S24" s="446"/>
      <c r="T24" s="446"/>
      <c r="U24" s="446"/>
      <c r="V24" s="488"/>
      <c r="W24" s="540"/>
      <c r="X24" s="541"/>
      <c r="Y24" s="542"/>
      <c r="Z24" s="444" t="s">
        <v>162</v>
      </c>
      <c r="AA24" s="424"/>
      <c r="AB24" s="424"/>
      <c r="AC24" s="424"/>
      <c r="AD24" s="424"/>
      <c r="AE24" s="424"/>
      <c r="AF24" s="424"/>
      <c r="AG24" s="425"/>
      <c r="AH24" s="445">
        <v>132</v>
      </c>
      <c r="AI24" s="446"/>
      <c r="AJ24" s="446"/>
      <c r="AK24" s="446"/>
      <c r="AL24" s="488"/>
      <c r="AM24" s="445">
        <v>427812</v>
      </c>
      <c r="AN24" s="446"/>
      <c r="AO24" s="446"/>
      <c r="AP24" s="446"/>
      <c r="AQ24" s="446"/>
      <c r="AR24" s="488"/>
      <c r="AS24" s="445">
        <v>3241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4965963</v>
      </c>
      <c r="BO24" s="395"/>
      <c r="BP24" s="395"/>
      <c r="BQ24" s="395"/>
      <c r="BR24" s="395"/>
      <c r="BS24" s="395"/>
      <c r="BT24" s="395"/>
      <c r="BU24" s="396"/>
      <c r="BV24" s="394">
        <v>4797058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6450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1071533</v>
      </c>
      <c r="BO25" s="358"/>
      <c r="BP25" s="358"/>
      <c r="BQ25" s="358"/>
      <c r="BR25" s="358"/>
      <c r="BS25" s="358"/>
      <c r="BT25" s="358"/>
      <c r="BU25" s="359"/>
      <c r="BV25" s="357">
        <v>1361789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25613</v>
      </c>
      <c r="AN26" s="446"/>
      <c r="AO26" s="446"/>
      <c r="AP26" s="446"/>
      <c r="AQ26" s="446"/>
      <c r="AR26" s="488"/>
      <c r="AS26" s="445">
        <v>3659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257620</v>
      </c>
      <c r="BO27" s="514"/>
      <c r="BP27" s="514"/>
      <c r="BQ27" s="514"/>
      <c r="BR27" s="514"/>
      <c r="BS27" s="514"/>
      <c r="BT27" s="514"/>
      <c r="BU27" s="515"/>
      <c r="BV27" s="513">
        <v>257559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2750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943924</v>
      </c>
      <c r="BO28" s="358"/>
      <c r="BP28" s="358"/>
      <c r="BQ28" s="358"/>
      <c r="BR28" s="358"/>
      <c r="BS28" s="358"/>
      <c r="BT28" s="358"/>
      <c r="BU28" s="359"/>
      <c r="BV28" s="357">
        <v>835303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2600</v>
      </c>
      <c r="R29" s="446"/>
      <c r="S29" s="446"/>
      <c r="T29" s="446"/>
      <c r="U29" s="446"/>
      <c r="V29" s="488"/>
      <c r="W29" s="543"/>
      <c r="X29" s="544"/>
      <c r="Y29" s="545"/>
      <c r="Z29" s="444" t="s">
        <v>178</v>
      </c>
      <c r="AA29" s="424"/>
      <c r="AB29" s="424"/>
      <c r="AC29" s="424"/>
      <c r="AD29" s="424"/>
      <c r="AE29" s="424"/>
      <c r="AF29" s="424"/>
      <c r="AG29" s="425"/>
      <c r="AH29" s="445">
        <v>134</v>
      </c>
      <c r="AI29" s="446"/>
      <c r="AJ29" s="446"/>
      <c r="AK29" s="446"/>
      <c r="AL29" s="488"/>
      <c r="AM29" s="445">
        <v>435840</v>
      </c>
      <c r="AN29" s="446"/>
      <c r="AO29" s="446"/>
      <c r="AP29" s="446"/>
      <c r="AQ29" s="446"/>
      <c r="AR29" s="488"/>
      <c r="AS29" s="445">
        <v>3253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1004</v>
      </c>
      <c r="BO29" s="395"/>
      <c r="BP29" s="395"/>
      <c r="BQ29" s="395"/>
      <c r="BR29" s="395"/>
      <c r="BS29" s="395"/>
      <c r="BT29" s="395"/>
      <c r="BU29" s="396"/>
      <c r="BV29" s="394">
        <v>1093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2348200</v>
      </c>
      <c r="BO30" s="514"/>
      <c r="BP30" s="514"/>
      <c r="BQ30" s="514"/>
      <c r="BR30" s="514"/>
      <c r="BS30" s="514"/>
      <c r="BT30" s="514"/>
      <c r="BU30" s="515"/>
      <c r="BV30" s="513">
        <v>2384071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河北町国民健康保険特別会計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河北町水道事業会計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西村山広域行政事務組合（普通会計分）</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河北スポーツセンター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河北町介護保険特別会計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河北町下水道事業会計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東根市二市一町共立衛生処理組合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河北町べに花の里振興公社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河北町後期高齢者医療特別会計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河北町ほか２市広域斎場事務組合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河北町土地開発公社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山形県消防補償等組合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山形県自治会館管理組合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山形県市町村職員退職手当組合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山形県後期高齢者医療広域連合（普通会計分）</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山形県後期高齢者医療広域連合（事業会計分）</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PYfOtWG9sZj+xxdeMeTo1ACDAihF/acWjLseG/JLyCw29S94UB4sMBG8HVn7k10zQKUQvjXPnBKXJy+VN1cZBA==" saltValue="EUOPkK6w6kULBWbe1EJb1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535</v>
      </c>
      <c r="D34" s="1136"/>
      <c r="E34" s="1137"/>
      <c r="F34" s="32">
        <v>21.91</v>
      </c>
      <c r="G34" s="33">
        <v>21.2</v>
      </c>
      <c r="H34" s="33">
        <v>23.21</v>
      </c>
      <c r="I34" s="33">
        <v>22.86</v>
      </c>
      <c r="J34" s="34">
        <v>22.81</v>
      </c>
      <c r="K34" s="22"/>
      <c r="L34" s="22"/>
      <c r="M34" s="22"/>
      <c r="N34" s="22"/>
      <c r="O34" s="22"/>
      <c r="P34" s="22"/>
    </row>
    <row r="35" spans="1:16" ht="39" customHeight="1" x14ac:dyDescent="0.15">
      <c r="A35" s="22"/>
      <c r="B35" s="35"/>
      <c r="C35" s="1132" t="s">
        <v>536</v>
      </c>
      <c r="D35" s="1132"/>
      <c r="E35" s="1133"/>
      <c r="F35" s="36">
        <v>3.91</v>
      </c>
      <c r="G35" s="37">
        <v>7.01</v>
      </c>
      <c r="H35" s="37">
        <v>6.34</v>
      </c>
      <c r="I35" s="37">
        <v>6.01</v>
      </c>
      <c r="J35" s="38">
        <v>5.73</v>
      </c>
      <c r="K35" s="22"/>
      <c r="L35" s="22"/>
      <c r="M35" s="22"/>
      <c r="N35" s="22"/>
      <c r="O35" s="22"/>
      <c r="P35" s="22"/>
    </row>
    <row r="36" spans="1:16" ht="39" customHeight="1" x14ac:dyDescent="0.15">
      <c r="A36" s="22"/>
      <c r="B36" s="35"/>
      <c r="C36" s="1132" t="s">
        <v>537</v>
      </c>
      <c r="D36" s="1132"/>
      <c r="E36" s="1133"/>
      <c r="F36" s="36">
        <v>1.27</v>
      </c>
      <c r="G36" s="37">
        <v>1.23</v>
      </c>
      <c r="H36" s="37">
        <v>0.84</v>
      </c>
      <c r="I36" s="37">
        <v>1.36</v>
      </c>
      <c r="J36" s="38">
        <v>1.28</v>
      </c>
      <c r="K36" s="22"/>
      <c r="L36" s="22"/>
      <c r="M36" s="22"/>
      <c r="N36" s="22"/>
      <c r="O36" s="22"/>
      <c r="P36" s="22"/>
    </row>
    <row r="37" spans="1:16" ht="39" customHeight="1" x14ac:dyDescent="0.15">
      <c r="A37" s="22"/>
      <c r="B37" s="35"/>
      <c r="C37" s="1132" t="s">
        <v>538</v>
      </c>
      <c r="D37" s="1132"/>
      <c r="E37" s="1133"/>
      <c r="F37" s="36">
        <v>1.46</v>
      </c>
      <c r="G37" s="37">
        <v>1.77</v>
      </c>
      <c r="H37" s="37">
        <v>2.5099999999999998</v>
      </c>
      <c r="I37" s="37">
        <v>1.1299999999999999</v>
      </c>
      <c r="J37" s="38">
        <v>0.89</v>
      </c>
      <c r="K37" s="22"/>
      <c r="L37" s="22"/>
      <c r="M37" s="22"/>
      <c r="N37" s="22"/>
      <c r="O37" s="22"/>
      <c r="P37" s="22"/>
    </row>
    <row r="38" spans="1:16" ht="39" customHeight="1" x14ac:dyDescent="0.15">
      <c r="A38" s="22"/>
      <c r="B38" s="35"/>
      <c r="C38" s="1132" t="s">
        <v>539</v>
      </c>
      <c r="D38" s="1132"/>
      <c r="E38" s="1133"/>
      <c r="F38" s="36" t="s">
        <v>486</v>
      </c>
      <c r="G38" s="37" t="s">
        <v>486</v>
      </c>
      <c r="H38" s="37" t="s">
        <v>486</v>
      </c>
      <c r="I38" s="37" t="s">
        <v>486</v>
      </c>
      <c r="J38" s="38">
        <v>0.11</v>
      </c>
      <c r="K38" s="22"/>
      <c r="L38" s="22"/>
      <c r="M38" s="22"/>
      <c r="N38" s="22"/>
      <c r="O38" s="22"/>
      <c r="P38" s="22"/>
    </row>
    <row r="39" spans="1:16" ht="39" customHeight="1" x14ac:dyDescent="0.15">
      <c r="A39" s="22"/>
      <c r="B39" s="35"/>
      <c r="C39" s="1132" t="s">
        <v>540</v>
      </c>
      <c r="D39" s="1132"/>
      <c r="E39" s="1133"/>
      <c r="F39" s="36">
        <v>0.02</v>
      </c>
      <c r="G39" s="37">
        <v>0.06</v>
      </c>
      <c r="H39" s="37">
        <v>0.09</v>
      </c>
      <c r="I39" s="37">
        <v>0.08</v>
      </c>
      <c r="J39" s="38">
        <v>0.11</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542</v>
      </c>
      <c r="D43" s="1134"/>
      <c r="E43" s="1135"/>
      <c r="F43" s="41">
        <v>0</v>
      </c>
      <c r="G43" s="42">
        <v>0</v>
      </c>
      <c r="H43" s="42">
        <v>0</v>
      </c>
      <c r="I43" s="42">
        <v>0.55000000000000004</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TrXv+CvqVed02rKOlwshUgAd4/bDBL/4iBo/Gw/XOBiCEey3EQ1alUVrQURc726jjUvbvNpH8fAW0MnRV46og==" saltValue="nS9nYcCSbOHwn5JHYp8r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723</v>
      </c>
      <c r="L45" s="58">
        <v>722</v>
      </c>
      <c r="M45" s="58">
        <v>750</v>
      </c>
      <c r="N45" s="58">
        <v>770</v>
      </c>
      <c r="O45" s="59">
        <v>761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356</v>
      </c>
      <c r="L48" s="62">
        <v>323</v>
      </c>
      <c r="M48" s="62">
        <v>295</v>
      </c>
      <c r="N48" s="62">
        <v>296</v>
      </c>
      <c r="O48" s="63">
        <v>262</v>
      </c>
      <c r="P48" s="46"/>
      <c r="Q48" s="46"/>
      <c r="R48" s="46"/>
      <c r="S48" s="46"/>
      <c r="T48" s="46"/>
      <c r="U48" s="46"/>
    </row>
    <row r="49" spans="1:21" ht="30.75" customHeight="1" x14ac:dyDescent="0.15">
      <c r="A49" s="46"/>
      <c r="B49" s="1140"/>
      <c r="C49" s="1141"/>
      <c r="D49" s="60"/>
      <c r="E49" s="1146" t="s">
        <v>14</v>
      </c>
      <c r="F49" s="1146"/>
      <c r="G49" s="1146"/>
      <c r="H49" s="1146"/>
      <c r="I49" s="1146"/>
      <c r="J49" s="1147"/>
      <c r="K49" s="61">
        <v>39</v>
      </c>
      <c r="L49" s="62">
        <v>51</v>
      </c>
      <c r="M49" s="62">
        <v>51</v>
      </c>
      <c r="N49" s="62">
        <v>50</v>
      </c>
      <c r="O49" s="63">
        <v>63</v>
      </c>
      <c r="P49" s="46"/>
      <c r="Q49" s="46"/>
      <c r="R49" s="46"/>
      <c r="S49" s="46"/>
      <c r="T49" s="46"/>
      <c r="U49" s="46"/>
    </row>
    <row r="50" spans="1:21" ht="30.75" customHeight="1" x14ac:dyDescent="0.15">
      <c r="A50" s="46"/>
      <c r="B50" s="1140"/>
      <c r="C50" s="1141"/>
      <c r="D50" s="60"/>
      <c r="E50" s="1146" t="s">
        <v>15</v>
      </c>
      <c r="F50" s="1146"/>
      <c r="G50" s="1146"/>
      <c r="H50" s="1146"/>
      <c r="I50" s="1146"/>
      <c r="J50" s="1147"/>
      <c r="K50" s="61">
        <v>27</v>
      </c>
      <c r="L50" s="62">
        <v>23</v>
      </c>
      <c r="M50" s="62">
        <v>22</v>
      </c>
      <c r="N50" s="62">
        <v>22</v>
      </c>
      <c r="O50" s="63">
        <v>21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774</v>
      </c>
      <c r="L52" s="62">
        <v>755</v>
      </c>
      <c r="M52" s="62">
        <v>732</v>
      </c>
      <c r="N52" s="62">
        <v>707</v>
      </c>
      <c r="O52" s="63">
        <v>694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371</v>
      </c>
      <c r="L53" s="67">
        <v>364</v>
      </c>
      <c r="M53" s="67">
        <v>386</v>
      </c>
      <c r="N53" s="67">
        <v>431</v>
      </c>
      <c r="O53" s="68">
        <v>413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548</v>
      </c>
      <c r="L58" s="82" t="s">
        <v>548</v>
      </c>
      <c r="M58" s="82" t="s">
        <v>548</v>
      </c>
      <c r="N58" s="82" t="s">
        <v>548</v>
      </c>
      <c r="O58" s="83" t="s">
        <v>548</v>
      </c>
    </row>
    <row r="59" spans="1:21" ht="31.5" customHeight="1" x14ac:dyDescent="0.15">
      <c r="B59" s="1156"/>
      <c r="C59" s="1157"/>
      <c r="D59" s="1163" t="s">
        <v>26</v>
      </c>
      <c r="E59" s="1164"/>
      <c r="F59" s="1164"/>
      <c r="G59" s="1164"/>
      <c r="H59" s="1164"/>
      <c r="I59" s="1164"/>
      <c r="J59" s="1165"/>
      <c r="K59" s="84" t="s">
        <v>548</v>
      </c>
      <c r="L59" s="85" t="s">
        <v>548</v>
      </c>
      <c r="M59" s="85" t="s">
        <v>548</v>
      </c>
      <c r="N59" s="85" t="s">
        <v>548</v>
      </c>
      <c r="O59" s="86" t="s">
        <v>548</v>
      </c>
    </row>
    <row r="60" spans="1:21" ht="31.5" customHeight="1" thickBot="1" x14ac:dyDescent="0.2">
      <c r="B60" s="1158"/>
      <c r="C60" s="1159"/>
      <c r="D60" s="1166" t="s">
        <v>27</v>
      </c>
      <c r="E60" s="1167"/>
      <c r="F60" s="1167"/>
      <c r="G60" s="1167"/>
      <c r="H60" s="1167"/>
      <c r="I60" s="1167"/>
      <c r="J60" s="1168"/>
      <c r="K60" s="87" t="s">
        <v>548</v>
      </c>
      <c r="L60" s="88" t="s">
        <v>548</v>
      </c>
      <c r="M60" s="88" t="s">
        <v>548</v>
      </c>
      <c r="N60" s="88" t="s">
        <v>548</v>
      </c>
      <c r="O60" s="89" t="s">
        <v>548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H51Pn57VkC/UpoVzBDnN5UHWYWW6pYUXqn+gRZt4fsLokreAKoCQLxP3oqfU4w1/CdBshuYTtPPY3Bt3WhPQ==" saltValue="8npmU+qFYMzw0Fubz4rA2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7149</v>
      </c>
      <c r="J41" s="331">
        <v>8319</v>
      </c>
      <c r="K41" s="331">
        <v>7902</v>
      </c>
      <c r="L41" s="331">
        <v>7560</v>
      </c>
      <c r="M41" s="332">
        <v>7453</v>
      </c>
    </row>
    <row r="42" spans="2:13" ht="27.75" customHeight="1" x14ac:dyDescent="0.15">
      <c r="B42" s="1171"/>
      <c r="C42" s="1172"/>
      <c r="D42" s="104"/>
      <c r="E42" s="1177" t="s">
        <v>32</v>
      </c>
      <c r="F42" s="1177"/>
      <c r="G42" s="1177"/>
      <c r="H42" s="1178"/>
      <c r="I42" s="333">
        <v>178</v>
      </c>
      <c r="J42" s="334">
        <v>155</v>
      </c>
      <c r="K42" s="334">
        <v>133</v>
      </c>
      <c r="L42" s="334">
        <v>117</v>
      </c>
      <c r="M42" s="335">
        <v>90</v>
      </c>
    </row>
    <row r="43" spans="2:13" ht="27.75" customHeight="1" x14ac:dyDescent="0.15">
      <c r="B43" s="1171"/>
      <c r="C43" s="1172"/>
      <c r="D43" s="104"/>
      <c r="E43" s="1177" t="s">
        <v>33</v>
      </c>
      <c r="F43" s="1177"/>
      <c r="G43" s="1177"/>
      <c r="H43" s="1178"/>
      <c r="I43" s="333">
        <v>3538</v>
      </c>
      <c r="J43" s="334">
        <v>3404</v>
      </c>
      <c r="K43" s="334">
        <v>3268</v>
      </c>
      <c r="L43" s="334">
        <v>3229</v>
      </c>
      <c r="M43" s="335">
        <v>3074</v>
      </c>
    </row>
    <row r="44" spans="2:13" ht="27.75" customHeight="1" x14ac:dyDescent="0.15">
      <c r="B44" s="1171"/>
      <c r="C44" s="1172"/>
      <c r="D44" s="104"/>
      <c r="E44" s="1177" t="s">
        <v>34</v>
      </c>
      <c r="F44" s="1177"/>
      <c r="G44" s="1177"/>
      <c r="H44" s="1178"/>
      <c r="I44" s="333">
        <v>197</v>
      </c>
      <c r="J44" s="334">
        <v>212</v>
      </c>
      <c r="K44" s="334">
        <v>176</v>
      </c>
      <c r="L44" s="334">
        <v>151</v>
      </c>
      <c r="M44" s="335">
        <v>103</v>
      </c>
    </row>
    <row r="45" spans="2:13" ht="27.75" customHeight="1" x14ac:dyDescent="0.15">
      <c r="B45" s="1171"/>
      <c r="C45" s="1172"/>
      <c r="D45" s="104"/>
      <c r="E45" s="1177" t="s">
        <v>35</v>
      </c>
      <c r="F45" s="1177"/>
      <c r="G45" s="1177"/>
      <c r="H45" s="1178"/>
      <c r="I45" s="333">
        <v>1148</v>
      </c>
      <c r="J45" s="334">
        <v>1116</v>
      </c>
      <c r="K45" s="334">
        <v>1161</v>
      </c>
      <c r="L45" s="334">
        <v>1147</v>
      </c>
      <c r="M45" s="335">
        <v>1104</v>
      </c>
    </row>
    <row r="46" spans="2:13" ht="27.75" customHeight="1" x14ac:dyDescent="0.15">
      <c r="B46" s="1171"/>
      <c r="C46" s="1172"/>
      <c r="D46" s="105"/>
      <c r="E46" s="1177" t="s">
        <v>36</v>
      </c>
      <c r="F46" s="1177"/>
      <c r="G46" s="1177"/>
      <c r="H46" s="1178"/>
      <c r="I46" s="333">
        <v>150</v>
      </c>
      <c r="J46" s="334">
        <v>130</v>
      </c>
      <c r="K46" s="334">
        <v>263</v>
      </c>
      <c r="L46" s="334">
        <v>266</v>
      </c>
      <c r="M46" s="335">
        <v>270</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3611</v>
      </c>
      <c r="J50" s="334">
        <v>3789</v>
      </c>
      <c r="K50" s="334">
        <v>3874</v>
      </c>
      <c r="L50" s="334">
        <v>4006</v>
      </c>
      <c r="M50" s="335">
        <v>4045</v>
      </c>
    </row>
    <row r="51" spans="2:13" ht="27.75" customHeight="1" x14ac:dyDescent="0.15">
      <c r="B51" s="1171"/>
      <c r="C51" s="1172"/>
      <c r="D51" s="104"/>
      <c r="E51" s="1177" t="s">
        <v>42</v>
      </c>
      <c r="F51" s="1177"/>
      <c r="G51" s="1177"/>
      <c r="H51" s="1178"/>
      <c r="I51" s="333">
        <v>1344</v>
      </c>
      <c r="J51" s="334">
        <v>1377</v>
      </c>
      <c r="K51" s="334">
        <v>1432</v>
      </c>
      <c r="L51" s="334">
        <v>1475</v>
      </c>
      <c r="M51" s="335">
        <v>1369</v>
      </c>
    </row>
    <row r="52" spans="2:13" ht="27.75" customHeight="1" x14ac:dyDescent="0.15">
      <c r="B52" s="1173"/>
      <c r="C52" s="1174"/>
      <c r="D52" s="104"/>
      <c r="E52" s="1177" t="s">
        <v>43</v>
      </c>
      <c r="F52" s="1177"/>
      <c r="G52" s="1177"/>
      <c r="H52" s="1178"/>
      <c r="I52" s="333">
        <v>6282</v>
      </c>
      <c r="J52" s="334">
        <v>6161</v>
      </c>
      <c r="K52" s="334">
        <v>6366</v>
      </c>
      <c r="L52" s="334">
        <v>6236</v>
      </c>
      <c r="M52" s="335">
        <v>6045</v>
      </c>
    </row>
    <row r="53" spans="2:13" ht="27.75" customHeight="1" thickBot="1" x14ac:dyDescent="0.2">
      <c r="B53" s="1184" t="s">
        <v>19</v>
      </c>
      <c r="C53" s="1185"/>
      <c r="D53" s="108"/>
      <c r="E53" s="1186" t="s">
        <v>44</v>
      </c>
      <c r="F53" s="1186"/>
      <c r="G53" s="1186"/>
      <c r="H53" s="1187"/>
      <c r="I53" s="336">
        <v>1124</v>
      </c>
      <c r="J53" s="337">
        <v>2008</v>
      </c>
      <c r="K53" s="337">
        <v>1231</v>
      </c>
      <c r="L53" s="337">
        <v>752</v>
      </c>
      <c r="M53" s="338">
        <v>636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3KgZik16Mg/jlCAHTHWvq8ldLnq65qi6VW2yEQ3RFWTPs8D/AR4loJP5qsHIBGQk+Vb9bgotmaYGsmO0h4NPg==" saltValue="Fcg7CoDYeFucO/vRNsWH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716</v>
      </c>
      <c r="G55" s="339">
        <v>835</v>
      </c>
      <c r="H55" s="340">
        <v>944</v>
      </c>
    </row>
    <row r="56" spans="2:8" ht="52.5" customHeight="1" x14ac:dyDescent="0.15">
      <c r="B56" s="120"/>
      <c r="C56" s="1198" t="s">
        <v>47</v>
      </c>
      <c r="D56" s="1198"/>
      <c r="E56" s="1199"/>
      <c r="F56" s="341">
        <v>6</v>
      </c>
      <c r="G56" s="341">
        <v>1</v>
      </c>
      <c r="H56" s="342">
        <v>1</v>
      </c>
    </row>
    <row r="57" spans="2:8" ht="53.25" customHeight="1" x14ac:dyDescent="0.15">
      <c r="B57" s="120"/>
      <c r="C57" s="1200" t="s">
        <v>48</v>
      </c>
      <c r="D57" s="1200"/>
      <c r="E57" s="1201"/>
      <c r="F57" s="343">
        <v>2372</v>
      </c>
      <c r="G57" s="343">
        <v>2384</v>
      </c>
      <c r="H57" s="344">
        <v>2348</v>
      </c>
    </row>
    <row r="58" spans="2:8" ht="45.75" customHeight="1" x14ac:dyDescent="0.15">
      <c r="B58" s="121"/>
      <c r="C58" s="1188" t="s">
        <v>553</v>
      </c>
      <c r="D58" s="1189"/>
      <c r="E58" s="1190"/>
      <c r="F58" s="345">
        <v>2004</v>
      </c>
      <c r="G58" s="346">
        <v>2034</v>
      </c>
      <c r="H58" s="346">
        <v>1994</v>
      </c>
    </row>
    <row r="59" spans="2:8" ht="45.75" customHeight="1" x14ac:dyDescent="0.15">
      <c r="B59" s="121"/>
      <c r="C59" s="1188" t="s">
        <v>554</v>
      </c>
      <c r="D59" s="1189"/>
      <c r="E59" s="1190"/>
      <c r="F59" s="345">
        <v>294</v>
      </c>
      <c r="G59" s="346">
        <v>289</v>
      </c>
      <c r="H59" s="346">
        <v>303</v>
      </c>
    </row>
    <row r="60" spans="2:8" ht="45.75" customHeight="1" x14ac:dyDescent="0.15">
      <c r="B60" s="121"/>
      <c r="C60" s="1188" t="s">
        <v>555</v>
      </c>
      <c r="D60" s="1189"/>
      <c r="E60" s="1190"/>
      <c r="F60" s="345">
        <v>26</v>
      </c>
      <c r="G60" s="346">
        <v>26</v>
      </c>
      <c r="H60" s="346">
        <v>26</v>
      </c>
    </row>
    <row r="61" spans="2:8" ht="45.75" customHeight="1" x14ac:dyDescent="0.15">
      <c r="B61" s="121"/>
      <c r="C61" s="1188" t="s">
        <v>556</v>
      </c>
      <c r="D61" s="1189"/>
      <c r="E61" s="1190"/>
      <c r="F61" s="345">
        <v>37</v>
      </c>
      <c r="G61" s="346">
        <v>23</v>
      </c>
      <c r="H61" s="346">
        <v>11</v>
      </c>
    </row>
    <row r="62" spans="2:8" ht="45.75" customHeight="1" thickBot="1" x14ac:dyDescent="0.2">
      <c r="B62" s="122"/>
      <c r="C62" s="1191" t="s">
        <v>557</v>
      </c>
      <c r="D62" s="1192"/>
      <c r="E62" s="1193"/>
      <c r="F62" s="347">
        <v>5</v>
      </c>
      <c r="G62" s="348">
        <v>7</v>
      </c>
      <c r="H62" s="348">
        <v>9</v>
      </c>
    </row>
    <row r="63" spans="2:8" ht="52.5" customHeight="1" thickBot="1" x14ac:dyDescent="0.2">
      <c r="B63" s="123"/>
      <c r="C63" s="1194" t="s">
        <v>49</v>
      </c>
      <c r="D63" s="1194"/>
      <c r="E63" s="1195"/>
      <c r="F63" s="349">
        <v>3094</v>
      </c>
      <c r="G63" s="349">
        <v>3220</v>
      </c>
      <c r="H63" s="350">
        <v>3293</v>
      </c>
    </row>
    <row r="64" spans="2:8" x14ac:dyDescent="0.15"/>
  </sheetData>
  <sheetProtection algorithmName="SHA-512" hashValue="HQ5sJ8mC1sEuD+Am3o+FLdmj3oChaQJyh18yypHHQaDrivXbg0r4SIhSbKxtG9bOg9UgEVSLkVv1BI2VzO/syw==" saltValue="IS29jXvBMJIzuZrnkpZZ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78421</v>
      </c>
      <c r="E3" s="142"/>
      <c r="F3" s="143">
        <v>84459</v>
      </c>
      <c r="G3" s="144"/>
      <c r="H3" s="145"/>
    </row>
    <row r="4" spans="1:8" x14ac:dyDescent="0.15">
      <c r="A4" s="146"/>
      <c r="B4" s="147"/>
      <c r="C4" s="148"/>
      <c r="D4" s="149">
        <v>63761</v>
      </c>
      <c r="E4" s="150"/>
      <c r="F4" s="151">
        <v>47314</v>
      </c>
      <c r="G4" s="152"/>
      <c r="H4" s="153"/>
    </row>
    <row r="5" spans="1:8" x14ac:dyDescent="0.15">
      <c r="A5" s="134" t="s">
        <v>519</v>
      </c>
      <c r="B5" s="139"/>
      <c r="C5" s="140"/>
      <c r="D5" s="141">
        <v>153238</v>
      </c>
      <c r="E5" s="142"/>
      <c r="F5" s="143">
        <v>74568</v>
      </c>
      <c r="G5" s="144"/>
      <c r="H5" s="145"/>
    </row>
    <row r="6" spans="1:8" x14ac:dyDescent="0.15">
      <c r="A6" s="146"/>
      <c r="B6" s="147"/>
      <c r="C6" s="148"/>
      <c r="D6" s="149">
        <v>139931</v>
      </c>
      <c r="E6" s="150"/>
      <c r="F6" s="151">
        <v>42558</v>
      </c>
      <c r="G6" s="152"/>
      <c r="H6" s="153"/>
    </row>
    <row r="7" spans="1:8" x14ac:dyDescent="0.15">
      <c r="A7" s="134" t="s">
        <v>520</v>
      </c>
      <c r="B7" s="139"/>
      <c r="C7" s="140"/>
      <c r="D7" s="141">
        <v>62949</v>
      </c>
      <c r="E7" s="142"/>
      <c r="F7" s="143">
        <v>73693</v>
      </c>
      <c r="G7" s="144"/>
      <c r="H7" s="145"/>
    </row>
    <row r="8" spans="1:8" x14ac:dyDescent="0.15">
      <c r="A8" s="146"/>
      <c r="B8" s="147"/>
      <c r="C8" s="148"/>
      <c r="D8" s="149">
        <v>45642</v>
      </c>
      <c r="E8" s="150"/>
      <c r="F8" s="151">
        <v>44203</v>
      </c>
      <c r="G8" s="152"/>
      <c r="H8" s="153"/>
    </row>
    <row r="9" spans="1:8" x14ac:dyDescent="0.15">
      <c r="A9" s="134" t="s">
        <v>521</v>
      </c>
      <c r="B9" s="139"/>
      <c r="C9" s="140"/>
      <c r="D9" s="141">
        <v>48861</v>
      </c>
      <c r="E9" s="142"/>
      <c r="F9" s="143">
        <v>79401</v>
      </c>
      <c r="G9" s="144"/>
      <c r="H9" s="145"/>
    </row>
    <row r="10" spans="1:8" x14ac:dyDescent="0.15">
      <c r="A10" s="146"/>
      <c r="B10" s="147"/>
      <c r="C10" s="148"/>
      <c r="D10" s="149">
        <v>36019</v>
      </c>
      <c r="E10" s="150"/>
      <c r="F10" s="151">
        <v>49347</v>
      </c>
      <c r="G10" s="152"/>
      <c r="H10" s="153"/>
    </row>
    <row r="11" spans="1:8" x14ac:dyDescent="0.15">
      <c r="A11" s="134" t="s">
        <v>522</v>
      </c>
      <c r="B11" s="139"/>
      <c r="C11" s="140"/>
      <c r="D11" s="141">
        <v>63880</v>
      </c>
      <c r="E11" s="142"/>
      <c r="F11" s="143">
        <v>87379</v>
      </c>
      <c r="G11" s="144"/>
      <c r="H11" s="145"/>
    </row>
    <row r="12" spans="1:8" x14ac:dyDescent="0.15">
      <c r="A12" s="146"/>
      <c r="B12" s="147"/>
      <c r="C12" s="154"/>
      <c r="D12" s="149">
        <v>53800</v>
      </c>
      <c r="E12" s="150"/>
      <c r="F12" s="151">
        <v>55855</v>
      </c>
      <c r="G12" s="152"/>
      <c r="H12" s="153"/>
    </row>
    <row r="13" spans="1:8" x14ac:dyDescent="0.15">
      <c r="A13" s="134"/>
      <c r="B13" s="139"/>
      <c r="C13" s="140"/>
      <c r="D13" s="141">
        <v>81470</v>
      </c>
      <c r="E13" s="142"/>
      <c r="F13" s="143">
        <v>79900</v>
      </c>
      <c r="G13" s="155"/>
      <c r="H13" s="145"/>
    </row>
    <row r="14" spans="1:8" x14ac:dyDescent="0.15">
      <c r="A14" s="146"/>
      <c r="B14" s="147"/>
      <c r="C14" s="148"/>
      <c r="D14" s="149">
        <v>67831</v>
      </c>
      <c r="E14" s="150"/>
      <c r="F14" s="151">
        <v>47855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3.91</v>
      </c>
      <c r="C19" s="156">
        <f>ROUND(VALUE(SUBSTITUTE(実質収支比率等に係る経年分析!G$48,"▲","-")),2)</f>
        <v>7.01</v>
      </c>
      <c r="D19" s="156">
        <f>ROUND(VALUE(SUBSTITUTE(実質収支比率等に係る経年分析!H$48,"▲","-")),2)</f>
        <v>6.34</v>
      </c>
      <c r="E19" s="156">
        <f>ROUND(VALUE(SUBSTITUTE(実質収支比率等に係る経年分析!I$48,"▲","-")),2)</f>
        <v>6.02</v>
      </c>
      <c r="F19" s="156">
        <f>ROUND(VALUE(SUBSTITUTE(実質収支比率等に係る経年分析!J$48,"▲","-")),2)</f>
        <v>5.73</v>
      </c>
    </row>
    <row r="20" spans="1:11" x14ac:dyDescent="0.15">
      <c r="A20" s="156" t="s">
        <v>53</v>
      </c>
      <c r="B20" s="156">
        <f>ROUND(VALUE(SUBSTITUTE(実質収支比率等に係る経年分析!F$47,"▲","-")),2)</f>
        <v>12.29</v>
      </c>
      <c r="C20" s="156">
        <f>ROUND(VALUE(SUBSTITUTE(実質収支比率等に係る経年分析!G$47,"▲","-")),2)</f>
        <v>11.06</v>
      </c>
      <c r="D20" s="156">
        <f>ROUND(VALUE(SUBSTITUTE(実質収支比率等に係る経年分析!H$47,"▲","-")),2)</f>
        <v>14.87</v>
      </c>
      <c r="E20" s="156">
        <f>ROUND(VALUE(SUBSTITUTE(実質収支比率等に係る経年分析!I$47,"▲","-")),2)</f>
        <v>17.21</v>
      </c>
      <c r="F20" s="156">
        <f>ROUND(VALUE(SUBSTITUTE(実質収支比率等に係る経年分析!J$47,"▲","-")),2)</f>
        <v>19.05</v>
      </c>
    </row>
    <row r="21" spans="1:11" x14ac:dyDescent="0.15">
      <c r="A21" s="156" t="s">
        <v>54</v>
      </c>
      <c r="B21" s="156">
        <f>IF(ISNUMBER(VALUE(SUBSTITUTE(実質収支比率等に係る経年分析!F$49,"▲","-"))),ROUND(VALUE(SUBSTITUTE(実質収支比率等に係る経年分析!F$49,"▲","-")),2),NA())</f>
        <v>-4.1500000000000004</v>
      </c>
      <c r="C21" s="156">
        <f>IF(ISNUMBER(VALUE(SUBSTITUTE(実質収支比率等に係る経年分析!G$49,"▲","-"))),ROUND(VALUE(SUBSTITUTE(実質収支比率等に係る経年分析!G$49,"▲","-")),2),NA())</f>
        <v>-0.65</v>
      </c>
      <c r="D21" s="156">
        <f>IF(ISNUMBER(VALUE(SUBSTITUTE(実質収支比率等に係る経年分析!H$49,"▲","-"))),ROUND(VALUE(SUBSTITUTE(実質収支比率等に係る経年分析!H$49,"▲","-")),2),NA())</f>
        <v>-2.31</v>
      </c>
      <c r="E21" s="156">
        <f>IF(ISNUMBER(VALUE(SUBSTITUTE(実質収支比率等に係る経年分析!I$49,"▲","-"))),ROUND(VALUE(SUBSTITUTE(実質収支比率等に係る経年分析!I$49,"▲","-")),2),NA())</f>
        <v>-2.56</v>
      </c>
      <c r="F21" s="156">
        <f>IF(ISNUMBER(VALUE(SUBSTITUTE(実質収支比率等に係る経年分析!J$49,"▲","-"))),ROUND(VALUE(SUBSTITUTE(実質収支比率等に係る経年分析!J$49,"▲","-")),2),NA())</f>
        <v>-2.61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0.55000000000000004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河北町後期高齢者医療特別会計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15">
      <c r="A32" s="157" t="str">
        <f>IF(連結実質赤字比率に係る赤字・黒字の構成分析!C$38="",NA(),連結実質赤字比率に係る赤字・黒字の構成分析!C$38)</f>
        <v>河北町下水道事業会計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河北町介護保険特別会計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2.5099999999999998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1.1299999999999999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0.89</v>
      </c>
    </row>
    <row r="34" spans="1:16" x14ac:dyDescent="0.15">
      <c r="A34" s="157" t="str">
        <f>IF(連結実質赤字比率に係る赤字・黒字の構成分析!C$36="",NA(),連結実質赤字比率に係る赤字・黒字の構成分析!C$36)</f>
        <v>河北町国民健康保険特別会計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6.01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5.73</v>
      </c>
    </row>
    <row r="36" spans="1:16" x14ac:dyDescent="0.15">
      <c r="A36" s="157" t="str">
        <f>IF(連結実質赤字比率に係る赤字・黒字の構成分析!C$34="",NA(),連結実質赤字比率に係る赤字・黒字の構成分析!C$34)</f>
        <v>河北町水道事業会計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22.86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22.81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774</v>
      </c>
      <c r="E42" s="158"/>
      <c r="F42" s="158"/>
      <c r="G42" s="158">
        <f>'実質公債費比率（分子）の構造'!L$52</f>
        <v>755</v>
      </c>
      <c r="H42" s="158"/>
      <c r="I42" s="158"/>
      <c r="J42" s="158">
        <f>'実質公債費比率（分子）の構造'!M$52</f>
        <v>732</v>
      </c>
      <c r="K42" s="158"/>
      <c r="L42" s="158"/>
      <c r="M42" s="158">
        <f>'実質公債費比率（分子）の構造'!N$52</f>
        <v>707</v>
      </c>
      <c r="N42" s="158"/>
      <c r="O42" s="158"/>
      <c r="P42" s="158">
        <f>'実質公債費比率（分子）の構造'!O$52</f>
        <v>694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27</v>
      </c>
      <c r="C44" s="158"/>
      <c r="D44" s="158"/>
      <c r="E44" s="158">
        <f>'実質公債費比率（分子）の構造'!L$50</f>
        <v>23</v>
      </c>
      <c r="F44" s="158"/>
      <c r="G44" s="158"/>
      <c r="H44" s="158">
        <f>'実質公債費比率（分子）の構造'!M$50</f>
        <v>22</v>
      </c>
      <c r="I44" s="158"/>
      <c r="J44" s="158"/>
      <c r="K44" s="158">
        <f>'実質公債費比率（分子）の構造'!N$50</f>
        <v>22</v>
      </c>
      <c r="L44" s="158"/>
      <c r="M44" s="158"/>
      <c r="N44" s="158">
        <f>'実質公債費比率（分子）の構造'!O$50</f>
        <v>21</v>
      </c>
      <c r="O44" s="158"/>
      <c r="P44" s="158"/>
    </row>
    <row r="45" spans="1:16" x14ac:dyDescent="0.15">
      <c r="A45" s="158" t="s">
        <v>63</v>
      </c>
      <c r="B45" s="158">
        <f>'実質公債費比率（分子）の構造'!K$49</f>
        <v>39</v>
      </c>
      <c r="C45" s="158"/>
      <c r="D45" s="158"/>
      <c r="E45" s="158">
        <f>'実質公債費比率（分子）の構造'!L$49</f>
        <v>51</v>
      </c>
      <c r="F45" s="158"/>
      <c r="G45" s="158"/>
      <c r="H45" s="158">
        <f>'実質公債費比率（分子）の構造'!M$49</f>
        <v>51</v>
      </c>
      <c r="I45" s="158"/>
      <c r="J45" s="158"/>
      <c r="K45" s="158">
        <f>'実質公債費比率（分子）の構造'!N$49</f>
        <v>50</v>
      </c>
      <c r="L45" s="158"/>
      <c r="M45" s="158"/>
      <c r="N45" s="158">
        <f>'実質公債費比率（分子）の構造'!O$49</f>
        <v>63</v>
      </c>
      <c r="O45" s="158"/>
      <c r="P45" s="158"/>
    </row>
    <row r="46" spans="1:16" x14ac:dyDescent="0.15">
      <c r="A46" s="158" t="s">
        <v>64</v>
      </c>
      <c r="B46" s="158">
        <f>'実質公債費比率（分子）の構造'!K$48</f>
        <v>356</v>
      </c>
      <c r="C46" s="158"/>
      <c r="D46" s="158"/>
      <c r="E46" s="158">
        <f>'実質公債費比率（分子）の構造'!L$48</f>
        <v>323</v>
      </c>
      <c r="F46" s="158"/>
      <c r="G46" s="158"/>
      <c r="H46" s="158">
        <f>'実質公債費比率（分子）の構造'!M$48</f>
        <v>295</v>
      </c>
      <c r="I46" s="158"/>
      <c r="J46" s="158"/>
      <c r="K46" s="158">
        <f>'実質公債費比率（分子）の構造'!N$48</f>
        <v>296</v>
      </c>
      <c r="L46" s="158"/>
      <c r="M46" s="158"/>
      <c r="N46" s="158">
        <f>'実質公債費比率（分子）の構造'!O$48</f>
        <v>262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723</v>
      </c>
      <c r="C49" s="158"/>
      <c r="D49" s="158"/>
      <c r="E49" s="158">
        <f>'実質公債費比率（分子）の構造'!L$45</f>
        <v>722</v>
      </c>
      <c r="F49" s="158"/>
      <c r="G49" s="158"/>
      <c r="H49" s="158">
        <f>'実質公債費比率（分子）の構造'!M$45</f>
        <v>750</v>
      </c>
      <c r="I49" s="158"/>
      <c r="J49" s="158"/>
      <c r="K49" s="158">
        <f>'実質公債費比率（分子）の構造'!N$45</f>
        <v>770</v>
      </c>
      <c r="L49" s="158"/>
      <c r="M49" s="158"/>
      <c r="N49" s="158">
        <f>'実質公債費比率（分子）の構造'!O$45</f>
        <v>761</v>
      </c>
      <c r="O49" s="158"/>
      <c r="P49" s="158"/>
    </row>
    <row r="50" spans="1:16" x14ac:dyDescent="0.15">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364</v>
      </c>
      <c r="G50" s="158" t="e">
        <f>NA()</f>
        <v>#N/A</v>
      </c>
      <c r="H50" s="158" t="e">
        <f>NA()</f>
        <v>#N/A</v>
      </c>
      <c r="I50" s="158">
        <f>IF(ISNUMBER('実質公債費比率（分子）の構造'!M$53),'実質公債費比率（分子）の構造'!M$53,NA())</f>
        <v>386</v>
      </c>
      <c r="J50" s="158" t="e">
        <f>NA()</f>
        <v>#N/A</v>
      </c>
      <c r="K50" s="158" t="e">
        <f>NA()</f>
        <v>#N/A</v>
      </c>
      <c r="L50" s="158">
        <f>IF(ISNUMBER('実質公債費比率（分子）の構造'!N$53),'実質公債費比率（分子）の構造'!N$53,NA())</f>
        <v>431</v>
      </c>
      <c r="M50" s="158" t="e">
        <f>NA()</f>
        <v>#N/A</v>
      </c>
      <c r="N50" s="158" t="e">
        <f>NA()</f>
        <v>#N/A</v>
      </c>
      <c r="O50" s="158">
        <f>IF(ISNUMBER('実質公債費比率（分子）の構造'!O$53),'実質公債費比率（分子）の構造'!O$53,NA())</f>
        <v>413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6282</v>
      </c>
      <c r="E56" s="157"/>
      <c r="F56" s="157"/>
      <c r="G56" s="157">
        <f>'将来負担比率（分子）の構造'!J$52</f>
        <v>6161</v>
      </c>
      <c r="H56" s="157"/>
      <c r="I56" s="157"/>
      <c r="J56" s="157">
        <f>'将来負担比率（分子）の構造'!K$52</f>
        <v>6366</v>
      </c>
      <c r="K56" s="157"/>
      <c r="L56" s="157"/>
      <c r="M56" s="157">
        <f>'将来負担比率（分子）の構造'!L$52</f>
        <v>6236</v>
      </c>
      <c r="N56" s="157"/>
      <c r="O56" s="157"/>
      <c r="P56" s="157">
        <f>'将来負担比率（分子）の構造'!M$52</f>
        <v>6045</v>
      </c>
    </row>
    <row r="57" spans="1:16" x14ac:dyDescent="0.15">
      <c r="A57" s="157" t="s">
        <v>42</v>
      </c>
      <c r="B57" s="157"/>
      <c r="C57" s="157"/>
      <c r="D57" s="157">
        <f>'将来負担比率（分子）の構造'!I$51</f>
        <v>1344</v>
      </c>
      <c r="E57" s="157"/>
      <c r="F57" s="157"/>
      <c r="G57" s="157">
        <f>'将来負担比率（分子）の構造'!J$51</f>
        <v>1377</v>
      </c>
      <c r="H57" s="157"/>
      <c r="I57" s="157"/>
      <c r="J57" s="157">
        <f>'将来負担比率（分子）の構造'!K$51</f>
        <v>1432</v>
      </c>
      <c r="K57" s="157"/>
      <c r="L57" s="157"/>
      <c r="M57" s="157">
        <f>'将来負担比率（分子）の構造'!L$51</f>
        <v>1475</v>
      </c>
      <c r="N57" s="157"/>
      <c r="O57" s="157"/>
      <c r="P57" s="157">
        <f>'将来負担比率（分子）の構造'!M$51</f>
        <v>1369</v>
      </c>
    </row>
    <row r="58" spans="1:16" x14ac:dyDescent="0.15">
      <c r="A58" s="157" t="s">
        <v>41</v>
      </c>
      <c r="B58" s="157"/>
      <c r="C58" s="157"/>
      <c r="D58" s="157">
        <f>'将来負担比率（分子）の構造'!I$50</f>
        <v>3611</v>
      </c>
      <c r="E58" s="157"/>
      <c r="F58" s="157"/>
      <c r="G58" s="157">
        <f>'将来負担比率（分子）の構造'!J$50</f>
        <v>3789</v>
      </c>
      <c r="H58" s="157"/>
      <c r="I58" s="157"/>
      <c r="J58" s="157">
        <f>'将来負担比率（分子）の構造'!K$50</f>
        <v>3874</v>
      </c>
      <c r="K58" s="157"/>
      <c r="L58" s="157"/>
      <c r="M58" s="157">
        <f>'将来負担比率（分子）の構造'!L$50</f>
        <v>4006</v>
      </c>
      <c r="N58" s="157"/>
      <c r="O58" s="157"/>
      <c r="P58" s="157">
        <f>'将来負担比率（分子）の構造'!M$50</f>
        <v>4045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150</v>
      </c>
      <c r="C61" s="157"/>
      <c r="D61" s="157"/>
      <c r="E61" s="157">
        <f>'将来負担比率（分子）の構造'!J$46</f>
        <v>130</v>
      </c>
      <c r="F61" s="157"/>
      <c r="G61" s="157"/>
      <c r="H61" s="157">
        <f>'将来負担比率（分子）の構造'!K$46</f>
        <v>263</v>
      </c>
      <c r="I61" s="157"/>
      <c r="J61" s="157"/>
      <c r="K61" s="157">
        <f>'将来負担比率（分子）の構造'!L$46</f>
        <v>266</v>
      </c>
      <c r="L61" s="157"/>
      <c r="M61" s="157"/>
      <c r="N61" s="157">
        <f>'将来負担比率（分子）の構造'!M$46</f>
        <v>270</v>
      </c>
      <c r="O61" s="157"/>
      <c r="P61" s="157"/>
    </row>
    <row r="62" spans="1:16" x14ac:dyDescent="0.15">
      <c r="A62" s="157" t="s">
        <v>35</v>
      </c>
      <c r="B62" s="157">
        <f>'将来負担比率（分子）の構造'!I$45</f>
        <v>1148</v>
      </c>
      <c r="C62" s="157"/>
      <c r="D62" s="157"/>
      <c r="E62" s="157">
        <f>'将来負担比率（分子）の構造'!J$45</f>
        <v>1116</v>
      </c>
      <c r="F62" s="157"/>
      <c r="G62" s="157"/>
      <c r="H62" s="157">
        <f>'将来負担比率（分子）の構造'!K$45</f>
        <v>1161</v>
      </c>
      <c r="I62" s="157"/>
      <c r="J62" s="157"/>
      <c r="K62" s="157">
        <f>'将来負担比率（分子）の構造'!L$45</f>
        <v>1147</v>
      </c>
      <c r="L62" s="157"/>
      <c r="M62" s="157"/>
      <c r="N62" s="157">
        <f>'将来負担比率（分子）の構造'!M$45</f>
        <v>1104</v>
      </c>
      <c r="O62" s="157"/>
      <c r="P62" s="157"/>
    </row>
    <row r="63" spans="1:16" x14ac:dyDescent="0.15">
      <c r="A63" s="157" t="s">
        <v>34</v>
      </c>
      <c r="B63" s="157">
        <f>'将来負担比率（分子）の構造'!I$44</f>
        <v>197</v>
      </c>
      <c r="C63" s="157"/>
      <c r="D63" s="157"/>
      <c r="E63" s="157">
        <f>'将来負担比率（分子）の構造'!J$44</f>
        <v>212</v>
      </c>
      <c r="F63" s="157"/>
      <c r="G63" s="157"/>
      <c r="H63" s="157">
        <f>'将来負担比率（分子）の構造'!K$44</f>
        <v>176</v>
      </c>
      <c r="I63" s="157"/>
      <c r="J63" s="157"/>
      <c r="K63" s="157">
        <f>'将来負担比率（分子）の構造'!L$44</f>
        <v>151</v>
      </c>
      <c r="L63" s="157"/>
      <c r="M63" s="157"/>
      <c r="N63" s="157">
        <f>'将来負担比率（分子）の構造'!M$44</f>
        <v>103</v>
      </c>
      <c r="O63" s="157"/>
      <c r="P63" s="157"/>
    </row>
    <row r="64" spans="1:16" x14ac:dyDescent="0.15">
      <c r="A64" s="157" t="s">
        <v>33</v>
      </c>
      <c r="B64" s="157">
        <f>'将来負担比率（分子）の構造'!I$43</f>
        <v>3538</v>
      </c>
      <c r="C64" s="157"/>
      <c r="D64" s="157"/>
      <c r="E64" s="157">
        <f>'将来負担比率（分子）の構造'!J$43</f>
        <v>3404</v>
      </c>
      <c r="F64" s="157"/>
      <c r="G64" s="157"/>
      <c r="H64" s="157">
        <f>'将来負担比率（分子）の構造'!K$43</f>
        <v>3268</v>
      </c>
      <c r="I64" s="157"/>
      <c r="J64" s="157"/>
      <c r="K64" s="157">
        <f>'将来負担比率（分子）の構造'!L$43</f>
        <v>3229</v>
      </c>
      <c r="L64" s="157"/>
      <c r="M64" s="157"/>
      <c r="N64" s="157">
        <f>'将来負担比率（分子）の構造'!M$43</f>
        <v>3074</v>
      </c>
      <c r="O64" s="157"/>
      <c r="P64" s="157"/>
    </row>
    <row r="65" spans="1:16" x14ac:dyDescent="0.15">
      <c r="A65" s="157" t="s">
        <v>32</v>
      </c>
      <c r="B65" s="157">
        <f>'将来負担比率（分子）の構造'!I$42</f>
        <v>178</v>
      </c>
      <c r="C65" s="157"/>
      <c r="D65" s="157"/>
      <c r="E65" s="157">
        <f>'将来負担比率（分子）の構造'!J$42</f>
        <v>155</v>
      </c>
      <c r="F65" s="157"/>
      <c r="G65" s="157"/>
      <c r="H65" s="157">
        <f>'将来負担比率（分子）の構造'!K$42</f>
        <v>133</v>
      </c>
      <c r="I65" s="157"/>
      <c r="J65" s="157"/>
      <c r="K65" s="157">
        <f>'将来負担比率（分子）の構造'!L$42</f>
        <v>117</v>
      </c>
      <c r="L65" s="157"/>
      <c r="M65" s="157"/>
      <c r="N65" s="157">
        <f>'将来負担比率（分子）の構造'!M$42</f>
        <v>90</v>
      </c>
      <c r="O65" s="157"/>
      <c r="P65" s="157"/>
    </row>
    <row r="66" spans="1:16" x14ac:dyDescent="0.15">
      <c r="A66" s="157" t="s">
        <v>31</v>
      </c>
      <c r="B66" s="157">
        <f>'将来負担比率（分子）の構造'!I$41</f>
        <v>7149</v>
      </c>
      <c r="C66" s="157"/>
      <c r="D66" s="157"/>
      <c r="E66" s="157">
        <f>'将来負担比率（分子）の構造'!J$41</f>
        <v>8319</v>
      </c>
      <c r="F66" s="157"/>
      <c r="G66" s="157"/>
      <c r="H66" s="157">
        <f>'将来負担比率（分子）の構造'!K$41</f>
        <v>7902</v>
      </c>
      <c r="I66" s="157"/>
      <c r="J66" s="157"/>
      <c r="K66" s="157">
        <f>'将来負担比率（分子）の構造'!L$41</f>
        <v>7560</v>
      </c>
      <c r="L66" s="157"/>
      <c r="M66" s="157"/>
      <c r="N66" s="157">
        <f>'将来負担比率（分子）の構造'!M$41</f>
        <v>7453</v>
      </c>
      <c r="O66" s="157"/>
      <c r="P66" s="157"/>
    </row>
    <row r="67" spans="1:16" x14ac:dyDescent="0.15">
      <c r="A67" s="157" t="s">
        <v>71</v>
      </c>
      <c r="B67" s="157" t="e">
        <f>NA()</f>
        <v>#N/A</v>
      </c>
      <c r="C67" s="157">
        <f>IF(ISNUMBER('将来負担比率（分子）の構造'!I$53), IF('将来負担比率（分子）の構造'!I$53 &lt; 0, 0, '将来負担比率（分子）の構造'!I$53), NA())</f>
        <v>1124</v>
      </c>
      <c r="D67" s="157" t="e">
        <f>NA()</f>
        <v>#N/A</v>
      </c>
      <c r="E67" s="157" t="e">
        <f>NA()</f>
        <v>#N/A</v>
      </c>
      <c r="F67" s="157">
        <f>IF(ISNUMBER('将来負担比率（分子）の構造'!J$53), IF('将来負担比率（分子）の構造'!J$53 &lt; 0, 0, '将来負担比率（分子）の構造'!J$53), NA())</f>
        <v>2008</v>
      </c>
      <c r="G67" s="157" t="e">
        <f>NA()</f>
        <v>#N/A</v>
      </c>
      <c r="H67" s="157" t="e">
        <f>NA()</f>
        <v>#N/A</v>
      </c>
      <c r="I67" s="157">
        <f>IF(ISNUMBER('将来負担比率（分子）の構造'!K$53), IF('将来負担比率（分子）の構造'!K$53 &lt; 0, 0, '将来負担比率（分子）の構造'!K$53), NA())</f>
        <v>1231</v>
      </c>
      <c r="J67" s="157" t="e">
        <f>NA()</f>
        <v>#N/A</v>
      </c>
      <c r="K67" s="157" t="e">
        <f>NA()</f>
        <v>#N/A</v>
      </c>
      <c r="L67" s="157">
        <f>IF(ISNUMBER('将来負担比率（分子）の構造'!L$53), IF('将来負担比率（分子）の構造'!L$53 &lt; 0, 0, '将来負担比率（分子）の構造'!L$53), NA())</f>
        <v>752</v>
      </c>
      <c r="M67" s="157" t="e">
        <f>NA()</f>
        <v>#N/A</v>
      </c>
      <c r="N67" s="157" t="e">
        <f>NA()</f>
        <v>#N/A</v>
      </c>
      <c r="O67" s="157">
        <f>IF(ISNUMBER('将来負担比率（分子）の構造'!M$53), IF('将来負担比率（分子）の構造'!M$53 &lt; 0, 0, '将来負担比率（分子）の構造'!M$53), NA())</f>
        <v>636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716</v>
      </c>
      <c r="C72" s="161">
        <f>基金残高に係る経年分析!G55</f>
        <v>835</v>
      </c>
      <c r="D72" s="161">
        <f>基金残高に係る経年分析!H55</f>
        <v>944</v>
      </c>
    </row>
    <row r="73" spans="1:16" x14ac:dyDescent="0.15">
      <c r="A73" s="160" t="s">
        <v>74</v>
      </c>
      <c r="B73" s="161">
        <f>基金残高に係る経年分析!F56</f>
        <v>6</v>
      </c>
      <c r="C73" s="161">
        <f>基金残高に係る経年分析!G56</f>
        <v>1</v>
      </c>
      <c r="D73" s="161">
        <f>基金残高に係る経年分析!H56</f>
        <v>1</v>
      </c>
    </row>
    <row r="74" spans="1:16" x14ac:dyDescent="0.15">
      <c r="A74" s="160" t="s">
        <v>75</v>
      </c>
      <c r="B74" s="161">
        <f>基金残高に係る経年分析!F57</f>
        <v>2372</v>
      </c>
      <c r="C74" s="161">
        <f>基金残高に係る経年分析!G57</f>
        <v>2384</v>
      </c>
      <c r="D74" s="161">
        <f>基金残高に係る経年分析!H57</f>
        <v>2348</v>
      </c>
    </row>
  </sheetData>
  <sheetProtection algorithmName="SHA-512" hashValue="MdnT9z+TtDvhx1Dtb1O1pjxYVJwP2j7y33njqYYBoXx6n5BfMIsLf2hutiyzUl/jSFlRMoOqo3V39eHJknee1A==" saltValue="uPZIvh63n3g1ZUrVpMyf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1953560</v>
      </c>
      <c r="S5" s="600"/>
      <c r="T5" s="600"/>
      <c r="U5" s="600"/>
      <c r="V5" s="600"/>
      <c r="W5" s="600"/>
      <c r="X5" s="600"/>
      <c r="Y5" s="601"/>
      <c r="Z5" s="602">
        <v>17.2</v>
      </c>
      <c r="AA5" s="602"/>
      <c r="AB5" s="602"/>
      <c r="AC5" s="602"/>
      <c r="AD5" s="603">
        <v>1807391</v>
      </c>
      <c r="AE5" s="603"/>
      <c r="AF5" s="603"/>
      <c r="AG5" s="603"/>
      <c r="AH5" s="603"/>
      <c r="AI5" s="603"/>
      <c r="AJ5" s="603"/>
      <c r="AK5" s="603"/>
      <c r="AL5" s="604">
        <v>36.1</v>
      </c>
      <c r="AM5" s="605"/>
      <c r="AN5" s="605"/>
      <c r="AO5" s="606"/>
      <c r="AP5" s="596" t="s">
        <v>217</v>
      </c>
      <c r="AQ5" s="597"/>
      <c r="AR5" s="597"/>
      <c r="AS5" s="597"/>
      <c r="AT5" s="597"/>
      <c r="AU5" s="597"/>
      <c r="AV5" s="597"/>
      <c r="AW5" s="597"/>
      <c r="AX5" s="597"/>
      <c r="AY5" s="597"/>
      <c r="AZ5" s="597"/>
      <c r="BA5" s="597"/>
      <c r="BB5" s="597"/>
      <c r="BC5" s="597"/>
      <c r="BD5" s="597"/>
      <c r="BE5" s="597"/>
      <c r="BF5" s="598"/>
      <c r="BG5" s="610">
        <v>1806138</v>
      </c>
      <c r="BH5" s="611"/>
      <c r="BI5" s="611"/>
      <c r="BJ5" s="611"/>
      <c r="BK5" s="611"/>
      <c r="BL5" s="611"/>
      <c r="BM5" s="611"/>
      <c r="BN5" s="612"/>
      <c r="BO5" s="613">
        <v>92.5</v>
      </c>
      <c r="BP5" s="613"/>
      <c r="BQ5" s="613"/>
      <c r="BR5" s="613"/>
      <c r="BS5" s="614">
        <v>10734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69949</v>
      </c>
      <c r="S6" s="611"/>
      <c r="T6" s="611"/>
      <c r="U6" s="611"/>
      <c r="V6" s="611"/>
      <c r="W6" s="611"/>
      <c r="X6" s="611"/>
      <c r="Y6" s="612"/>
      <c r="Z6" s="613">
        <v>0.6</v>
      </c>
      <c r="AA6" s="613"/>
      <c r="AB6" s="613"/>
      <c r="AC6" s="613"/>
      <c r="AD6" s="614">
        <v>69949</v>
      </c>
      <c r="AE6" s="614"/>
      <c r="AF6" s="614"/>
      <c r="AG6" s="614"/>
      <c r="AH6" s="614"/>
      <c r="AI6" s="614"/>
      <c r="AJ6" s="614"/>
      <c r="AK6" s="614"/>
      <c r="AL6" s="615">
        <v>1.4</v>
      </c>
      <c r="AM6" s="616"/>
      <c r="AN6" s="616"/>
      <c r="AO6" s="617"/>
      <c r="AP6" s="607" t="s">
        <v>222</v>
      </c>
      <c r="AQ6" s="608"/>
      <c r="AR6" s="608"/>
      <c r="AS6" s="608"/>
      <c r="AT6" s="608"/>
      <c r="AU6" s="608"/>
      <c r="AV6" s="608"/>
      <c r="AW6" s="608"/>
      <c r="AX6" s="608"/>
      <c r="AY6" s="608"/>
      <c r="AZ6" s="608"/>
      <c r="BA6" s="608"/>
      <c r="BB6" s="608"/>
      <c r="BC6" s="608"/>
      <c r="BD6" s="608"/>
      <c r="BE6" s="608"/>
      <c r="BF6" s="609"/>
      <c r="BG6" s="610">
        <v>1806138</v>
      </c>
      <c r="BH6" s="611"/>
      <c r="BI6" s="611"/>
      <c r="BJ6" s="611"/>
      <c r="BK6" s="611"/>
      <c r="BL6" s="611"/>
      <c r="BM6" s="611"/>
      <c r="BN6" s="612"/>
      <c r="BO6" s="613">
        <v>92.5</v>
      </c>
      <c r="BP6" s="613"/>
      <c r="BQ6" s="613"/>
      <c r="BR6" s="613"/>
      <c r="BS6" s="614">
        <v>10734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128868</v>
      </c>
      <c r="CS6" s="611"/>
      <c r="CT6" s="611"/>
      <c r="CU6" s="611"/>
      <c r="CV6" s="611"/>
      <c r="CW6" s="611"/>
      <c r="CX6" s="611"/>
      <c r="CY6" s="612"/>
      <c r="CZ6" s="604">
        <v>1.2</v>
      </c>
      <c r="DA6" s="605"/>
      <c r="DB6" s="605"/>
      <c r="DC6" s="621"/>
      <c r="DD6" s="619" t="s">
        <v>121</v>
      </c>
      <c r="DE6" s="611"/>
      <c r="DF6" s="611"/>
      <c r="DG6" s="611"/>
      <c r="DH6" s="611"/>
      <c r="DI6" s="611"/>
      <c r="DJ6" s="611"/>
      <c r="DK6" s="611"/>
      <c r="DL6" s="611"/>
      <c r="DM6" s="611"/>
      <c r="DN6" s="611"/>
      <c r="DO6" s="611"/>
      <c r="DP6" s="612"/>
      <c r="DQ6" s="619">
        <v>128568</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692</v>
      </c>
      <c r="S7" s="611"/>
      <c r="T7" s="611"/>
      <c r="U7" s="611"/>
      <c r="V7" s="611"/>
      <c r="W7" s="611"/>
      <c r="X7" s="611"/>
      <c r="Y7" s="612"/>
      <c r="Z7" s="613">
        <v>0</v>
      </c>
      <c r="AA7" s="613"/>
      <c r="AB7" s="613"/>
      <c r="AC7" s="613"/>
      <c r="AD7" s="614">
        <v>692</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739228</v>
      </c>
      <c r="BH7" s="611"/>
      <c r="BI7" s="611"/>
      <c r="BJ7" s="611"/>
      <c r="BK7" s="611"/>
      <c r="BL7" s="611"/>
      <c r="BM7" s="611"/>
      <c r="BN7" s="612"/>
      <c r="BO7" s="613">
        <v>37.799999999999997</v>
      </c>
      <c r="BP7" s="613"/>
      <c r="BQ7" s="613"/>
      <c r="BR7" s="613"/>
      <c r="BS7" s="614">
        <v>10734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3194048</v>
      </c>
      <c r="CS7" s="611"/>
      <c r="CT7" s="611"/>
      <c r="CU7" s="611"/>
      <c r="CV7" s="611"/>
      <c r="CW7" s="611"/>
      <c r="CX7" s="611"/>
      <c r="CY7" s="612"/>
      <c r="CZ7" s="613">
        <v>28.9</v>
      </c>
      <c r="DA7" s="613"/>
      <c r="DB7" s="613"/>
      <c r="DC7" s="613"/>
      <c r="DD7" s="619">
        <v>62517</v>
      </c>
      <c r="DE7" s="611"/>
      <c r="DF7" s="611"/>
      <c r="DG7" s="611"/>
      <c r="DH7" s="611"/>
      <c r="DI7" s="611"/>
      <c r="DJ7" s="611"/>
      <c r="DK7" s="611"/>
      <c r="DL7" s="611"/>
      <c r="DM7" s="611"/>
      <c r="DN7" s="611"/>
      <c r="DO7" s="611"/>
      <c r="DP7" s="612"/>
      <c r="DQ7" s="619">
        <v>2365136</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9156</v>
      </c>
      <c r="S8" s="611"/>
      <c r="T8" s="611"/>
      <c r="U8" s="611"/>
      <c r="V8" s="611"/>
      <c r="W8" s="611"/>
      <c r="X8" s="611"/>
      <c r="Y8" s="612"/>
      <c r="Z8" s="613">
        <v>0.1</v>
      </c>
      <c r="AA8" s="613"/>
      <c r="AB8" s="613"/>
      <c r="AC8" s="613"/>
      <c r="AD8" s="614">
        <v>9156</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27616</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2701948</v>
      </c>
      <c r="CS8" s="611"/>
      <c r="CT8" s="611"/>
      <c r="CU8" s="611"/>
      <c r="CV8" s="611"/>
      <c r="CW8" s="611"/>
      <c r="CX8" s="611"/>
      <c r="CY8" s="612"/>
      <c r="CZ8" s="613">
        <v>24.4</v>
      </c>
      <c r="DA8" s="613"/>
      <c r="DB8" s="613"/>
      <c r="DC8" s="613"/>
      <c r="DD8" s="619">
        <v>16497</v>
      </c>
      <c r="DE8" s="611"/>
      <c r="DF8" s="611"/>
      <c r="DG8" s="611"/>
      <c r="DH8" s="611"/>
      <c r="DI8" s="611"/>
      <c r="DJ8" s="611"/>
      <c r="DK8" s="611"/>
      <c r="DL8" s="611"/>
      <c r="DM8" s="611"/>
      <c r="DN8" s="611"/>
      <c r="DO8" s="611"/>
      <c r="DP8" s="612"/>
      <c r="DQ8" s="619">
        <v>1468386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13370</v>
      </c>
      <c r="S9" s="611"/>
      <c r="T9" s="611"/>
      <c r="U9" s="611"/>
      <c r="V9" s="611"/>
      <c r="W9" s="611"/>
      <c r="X9" s="611"/>
      <c r="Y9" s="612"/>
      <c r="Z9" s="613">
        <v>0.1</v>
      </c>
      <c r="AA9" s="613"/>
      <c r="AB9" s="613"/>
      <c r="AC9" s="613"/>
      <c r="AD9" s="614">
        <v>13370</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633964</v>
      </c>
      <c r="BH9" s="611"/>
      <c r="BI9" s="611"/>
      <c r="BJ9" s="611"/>
      <c r="BK9" s="611"/>
      <c r="BL9" s="611"/>
      <c r="BM9" s="611"/>
      <c r="BN9" s="612"/>
      <c r="BO9" s="613">
        <v>32.5</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419312</v>
      </c>
      <c r="CS9" s="611"/>
      <c r="CT9" s="611"/>
      <c r="CU9" s="611"/>
      <c r="CV9" s="611"/>
      <c r="CW9" s="611"/>
      <c r="CX9" s="611"/>
      <c r="CY9" s="612"/>
      <c r="CZ9" s="613">
        <v>3.8</v>
      </c>
      <c r="DA9" s="613"/>
      <c r="DB9" s="613"/>
      <c r="DC9" s="613"/>
      <c r="DD9" s="619">
        <v>8064</v>
      </c>
      <c r="DE9" s="611"/>
      <c r="DF9" s="611"/>
      <c r="DG9" s="611"/>
      <c r="DH9" s="611"/>
      <c r="DI9" s="611"/>
      <c r="DJ9" s="611"/>
      <c r="DK9" s="611"/>
      <c r="DL9" s="611"/>
      <c r="DM9" s="611"/>
      <c r="DN9" s="611"/>
      <c r="DO9" s="611"/>
      <c r="DP9" s="612"/>
      <c r="DQ9" s="619">
        <v>358427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37600</v>
      </c>
      <c r="BH10" s="611"/>
      <c r="BI10" s="611"/>
      <c r="BJ10" s="611"/>
      <c r="BK10" s="611"/>
      <c r="BL10" s="611"/>
      <c r="BM10" s="611"/>
      <c r="BN10" s="612"/>
      <c r="BO10" s="613">
        <v>1.9</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19785</v>
      </c>
      <c r="CS10" s="611"/>
      <c r="CT10" s="611"/>
      <c r="CU10" s="611"/>
      <c r="CV10" s="611"/>
      <c r="CW10" s="611"/>
      <c r="CX10" s="611"/>
      <c r="CY10" s="612"/>
      <c r="CZ10" s="613">
        <v>0.2</v>
      </c>
      <c r="DA10" s="613"/>
      <c r="DB10" s="613"/>
      <c r="DC10" s="613"/>
      <c r="DD10" s="619">
        <v>2233</v>
      </c>
      <c r="DE10" s="611"/>
      <c r="DF10" s="611"/>
      <c r="DG10" s="611"/>
      <c r="DH10" s="611"/>
      <c r="DI10" s="611"/>
      <c r="DJ10" s="611"/>
      <c r="DK10" s="611"/>
      <c r="DL10" s="611"/>
      <c r="DM10" s="611"/>
      <c r="DN10" s="611"/>
      <c r="DO10" s="611"/>
      <c r="DP10" s="612"/>
      <c r="DQ10" s="619">
        <v>6804</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447149</v>
      </c>
      <c r="S11" s="611"/>
      <c r="T11" s="611"/>
      <c r="U11" s="611"/>
      <c r="V11" s="611"/>
      <c r="W11" s="611"/>
      <c r="X11" s="611"/>
      <c r="Y11" s="612"/>
      <c r="Z11" s="615">
        <v>3.9</v>
      </c>
      <c r="AA11" s="616"/>
      <c r="AB11" s="616"/>
      <c r="AC11" s="622"/>
      <c r="AD11" s="619">
        <v>447149</v>
      </c>
      <c r="AE11" s="611"/>
      <c r="AF11" s="611"/>
      <c r="AG11" s="611"/>
      <c r="AH11" s="611"/>
      <c r="AI11" s="611"/>
      <c r="AJ11" s="611"/>
      <c r="AK11" s="612"/>
      <c r="AL11" s="615">
        <v>8.9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40048</v>
      </c>
      <c r="BH11" s="611"/>
      <c r="BI11" s="611"/>
      <c r="BJ11" s="611"/>
      <c r="BK11" s="611"/>
      <c r="BL11" s="611"/>
      <c r="BM11" s="611"/>
      <c r="BN11" s="612"/>
      <c r="BO11" s="613">
        <v>2.1</v>
      </c>
      <c r="BP11" s="613"/>
      <c r="BQ11" s="613"/>
      <c r="BR11" s="613"/>
      <c r="BS11" s="614">
        <v>10734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439077</v>
      </c>
      <c r="CS11" s="611"/>
      <c r="CT11" s="611"/>
      <c r="CU11" s="611"/>
      <c r="CV11" s="611"/>
      <c r="CW11" s="611"/>
      <c r="CX11" s="611"/>
      <c r="CY11" s="612"/>
      <c r="CZ11" s="613">
        <v>4</v>
      </c>
      <c r="DA11" s="613"/>
      <c r="DB11" s="613"/>
      <c r="DC11" s="613"/>
      <c r="DD11" s="619">
        <v>142543</v>
      </c>
      <c r="DE11" s="611"/>
      <c r="DF11" s="611"/>
      <c r="DG11" s="611"/>
      <c r="DH11" s="611"/>
      <c r="DI11" s="611"/>
      <c r="DJ11" s="611"/>
      <c r="DK11" s="611"/>
      <c r="DL11" s="611"/>
      <c r="DM11" s="611"/>
      <c r="DN11" s="611"/>
      <c r="DO11" s="611"/>
      <c r="DP11" s="612"/>
      <c r="DQ11" s="619">
        <v>204660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5839</v>
      </c>
      <c r="S12" s="611"/>
      <c r="T12" s="611"/>
      <c r="U12" s="611"/>
      <c r="V12" s="611"/>
      <c r="W12" s="611"/>
      <c r="X12" s="611"/>
      <c r="Y12" s="612"/>
      <c r="Z12" s="613">
        <v>0.1</v>
      </c>
      <c r="AA12" s="613"/>
      <c r="AB12" s="613"/>
      <c r="AC12" s="613"/>
      <c r="AD12" s="614">
        <v>5839</v>
      </c>
      <c r="AE12" s="614"/>
      <c r="AF12" s="614"/>
      <c r="AG12" s="614"/>
      <c r="AH12" s="614"/>
      <c r="AI12" s="614"/>
      <c r="AJ12" s="614"/>
      <c r="AK12" s="614"/>
      <c r="AL12" s="615">
        <v>0.1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878436</v>
      </c>
      <c r="BH12" s="611"/>
      <c r="BI12" s="611"/>
      <c r="BJ12" s="611"/>
      <c r="BK12" s="611"/>
      <c r="BL12" s="611"/>
      <c r="BM12" s="611"/>
      <c r="BN12" s="612"/>
      <c r="BO12" s="613">
        <v>45</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796562</v>
      </c>
      <c r="CS12" s="611"/>
      <c r="CT12" s="611"/>
      <c r="CU12" s="611"/>
      <c r="CV12" s="611"/>
      <c r="CW12" s="611"/>
      <c r="CX12" s="611"/>
      <c r="CY12" s="612"/>
      <c r="CZ12" s="613">
        <v>7.2</v>
      </c>
      <c r="DA12" s="613"/>
      <c r="DB12" s="613"/>
      <c r="DC12" s="613"/>
      <c r="DD12" s="619">
        <v>266486</v>
      </c>
      <c r="DE12" s="611"/>
      <c r="DF12" s="611"/>
      <c r="DG12" s="611"/>
      <c r="DH12" s="611"/>
      <c r="DI12" s="611"/>
      <c r="DJ12" s="611"/>
      <c r="DK12" s="611"/>
      <c r="DL12" s="611"/>
      <c r="DM12" s="611"/>
      <c r="DN12" s="611"/>
      <c r="DO12" s="611"/>
      <c r="DP12" s="612"/>
      <c r="DQ12" s="619">
        <v>176531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877233</v>
      </c>
      <c r="BH13" s="611"/>
      <c r="BI13" s="611"/>
      <c r="BJ13" s="611"/>
      <c r="BK13" s="611"/>
      <c r="BL13" s="611"/>
      <c r="BM13" s="611"/>
      <c r="BN13" s="612"/>
      <c r="BO13" s="613">
        <v>44.9</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838407</v>
      </c>
      <c r="CS13" s="611"/>
      <c r="CT13" s="611"/>
      <c r="CU13" s="611"/>
      <c r="CV13" s="611"/>
      <c r="CW13" s="611"/>
      <c r="CX13" s="611"/>
      <c r="CY13" s="612"/>
      <c r="CZ13" s="613">
        <v>7.6</v>
      </c>
      <c r="DA13" s="613"/>
      <c r="DB13" s="613"/>
      <c r="DC13" s="613"/>
      <c r="DD13" s="619">
        <v>291692</v>
      </c>
      <c r="DE13" s="611"/>
      <c r="DF13" s="611"/>
      <c r="DG13" s="611"/>
      <c r="DH13" s="611"/>
      <c r="DI13" s="611"/>
      <c r="DJ13" s="611"/>
      <c r="DK13" s="611"/>
      <c r="DL13" s="611"/>
      <c r="DM13" s="611"/>
      <c r="DN13" s="611"/>
      <c r="DO13" s="611"/>
      <c r="DP13" s="612"/>
      <c r="DQ13" s="619">
        <v>494732</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73410</v>
      </c>
      <c r="BH14" s="611"/>
      <c r="BI14" s="611"/>
      <c r="BJ14" s="611"/>
      <c r="BK14" s="611"/>
      <c r="BL14" s="611"/>
      <c r="BM14" s="611"/>
      <c r="BN14" s="612"/>
      <c r="BO14" s="613">
        <v>3.8</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587164</v>
      </c>
      <c r="CS14" s="611"/>
      <c r="CT14" s="611"/>
      <c r="CU14" s="611"/>
      <c r="CV14" s="611"/>
      <c r="CW14" s="611"/>
      <c r="CX14" s="611"/>
      <c r="CY14" s="612"/>
      <c r="CZ14" s="613">
        <v>5.3</v>
      </c>
      <c r="DA14" s="613"/>
      <c r="DB14" s="613"/>
      <c r="DC14" s="613"/>
      <c r="DD14" s="619">
        <v>202554</v>
      </c>
      <c r="DE14" s="611"/>
      <c r="DF14" s="611"/>
      <c r="DG14" s="611"/>
      <c r="DH14" s="611"/>
      <c r="DI14" s="611"/>
      <c r="DJ14" s="611"/>
      <c r="DK14" s="611"/>
      <c r="DL14" s="611"/>
      <c r="DM14" s="611"/>
      <c r="DN14" s="611"/>
      <c r="DO14" s="611"/>
      <c r="DP14" s="612"/>
      <c r="DQ14" s="619">
        <v>370304</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7238</v>
      </c>
      <c r="S15" s="611"/>
      <c r="T15" s="611"/>
      <c r="U15" s="611"/>
      <c r="V15" s="611"/>
      <c r="W15" s="611"/>
      <c r="X15" s="611"/>
      <c r="Y15" s="612"/>
      <c r="Z15" s="613">
        <v>0.1</v>
      </c>
      <c r="AA15" s="613"/>
      <c r="AB15" s="613"/>
      <c r="AC15" s="613"/>
      <c r="AD15" s="614">
        <v>7238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115064</v>
      </c>
      <c r="BH15" s="611"/>
      <c r="BI15" s="611"/>
      <c r="BJ15" s="611"/>
      <c r="BK15" s="611"/>
      <c r="BL15" s="611"/>
      <c r="BM15" s="611"/>
      <c r="BN15" s="612"/>
      <c r="BO15" s="613">
        <v>5.9</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1162127</v>
      </c>
      <c r="CS15" s="611"/>
      <c r="CT15" s="611"/>
      <c r="CU15" s="611"/>
      <c r="CV15" s="611"/>
      <c r="CW15" s="611"/>
      <c r="CX15" s="611"/>
      <c r="CY15" s="612"/>
      <c r="CZ15" s="613">
        <v>10.5</v>
      </c>
      <c r="DA15" s="613"/>
      <c r="DB15" s="613"/>
      <c r="DC15" s="613"/>
      <c r="DD15" s="619">
        <v>81177</v>
      </c>
      <c r="DE15" s="611"/>
      <c r="DF15" s="611"/>
      <c r="DG15" s="611"/>
      <c r="DH15" s="611"/>
      <c r="DI15" s="611"/>
      <c r="DJ15" s="611"/>
      <c r="DK15" s="611"/>
      <c r="DL15" s="611"/>
      <c r="DM15" s="611"/>
      <c r="DN15" s="611"/>
      <c r="DO15" s="611"/>
      <c r="DP15" s="612"/>
      <c r="DQ15" s="619">
        <v>792903</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26010</v>
      </c>
      <c r="S16" s="611"/>
      <c r="T16" s="611"/>
      <c r="U16" s="611"/>
      <c r="V16" s="611"/>
      <c r="W16" s="611"/>
      <c r="X16" s="611"/>
      <c r="Y16" s="612"/>
      <c r="Z16" s="613">
        <v>0.2</v>
      </c>
      <c r="AA16" s="613"/>
      <c r="AB16" s="613"/>
      <c r="AC16" s="613"/>
      <c r="AD16" s="614">
        <v>26010</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8932</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7603</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87645</v>
      </c>
      <c r="S17" s="611"/>
      <c r="T17" s="611"/>
      <c r="U17" s="611"/>
      <c r="V17" s="611"/>
      <c r="W17" s="611"/>
      <c r="X17" s="611"/>
      <c r="Y17" s="612"/>
      <c r="Z17" s="613">
        <v>0.8</v>
      </c>
      <c r="AA17" s="613"/>
      <c r="AB17" s="613"/>
      <c r="AC17" s="613"/>
      <c r="AD17" s="614">
        <v>87645</v>
      </c>
      <c r="AE17" s="614"/>
      <c r="AF17" s="614"/>
      <c r="AG17" s="614"/>
      <c r="AH17" s="614"/>
      <c r="AI17" s="614"/>
      <c r="AJ17" s="614"/>
      <c r="AK17" s="614"/>
      <c r="AL17" s="615">
        <v>1.7</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760628</v>
      </c>
      <c r="CS17" s="611"/>
      <c r="CT17" s="611"/>
      <c r="CU17" s="611"/>
      <c r="CV17" s="611"/>
      <c r="CW17" s="611"/>
      <c r="CX17" s="611"/>
      <c r="CY17" s="612"/>
      <c r="CZ17" s="613">
        <v>6.9</v>
      </c>
      <c r="DA17" s="613"/>
      <c r="DB17" s="613"/>
      <c r="DC17" s="613"/>
      <c r="DD17" s="619" t="s">
        <v>121</v>
      </c>
      <c r="DE17" s="611"/>
      <c r="DF17" s="611"/>
      <c r="DG17" s="611"/>
      <c r="DH17" s="611"/>
      <c r="DI17" s="611"/>
      <c r="DJ17" s="611"/>
      <c r="DK17" s="611"/>
      <c r="DL17" s="611"/>
      <c r="DM17" s="611"/>
      <c r="DN17" s="611"/>
      <c r="DO17" s="611"/>
      <c r="DP17" s="612"/>
      <c r="DQ17" s="619">
        <v>752628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14647</v>
      </c>
      <c r="S18" s="611"/>
      <c r="T18" s="611"/>
      <c r="U18" s="611"/>
      <c r="V18" s="611"/>
      <c r="W18" s="611"/>
      <c r="X18" s="611"/>
      <c r="Y18" s="612"/>
      <c r="Z18" s="613">
        <v>0.1</v>
      </c>
      <c r="AA18" s="613"/>
      <c r="AB18" s="613"/>
      <c r="AC18" s="613"/>
      <c r="AD18" s="614">
        <v>14647</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72210</v>
      </c>
      <c r="S19" s="611"/>
      <c r="T19" s="611"/>
      <c r="U19" s="611"/>
      <c r="V19" s="611"/>
      <c r="W19" s="611"/>
      <c r="X19" s="611"/>
      <c r="Y19" s="612"/>
      <c r="Z19" s="613">
        <v>0.6</v>
      </c>
      <c r="AA19" s="613"/>
      <c r="AB19" s="613"/>
      <c r="AC19" s="613"/>
      <c r="AD19" s="614">
        <v>72210</v>
      </c>
      <c r="AE19" s="614"/>
      <c r="AF19" s="614"/>
      <c r="AG19" s="614"/>
      <c r="AH19" s="614"/>
      <c r="AI19" s="614"/>
      <c r="AJ19" s="614"/>
      <c r="AK19" s="614"/>
      <c r="AL19" s="615">
        <v>1.4</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147422</v>
      </c>
      <c r="BH19" s="611"/>
      <c r="BI19" s="611"/>
      <c r="BJ19" s="611"/>
      <c r="BK19" s="611"/>
      <c r="BL19" s="611"/>
      <c r="BM19" s="611"/>
      <c r="BN19" s="612"/>
      <c r="BO19" s="613">
        <v>7.5</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788</v>
      </c>
      <c r="S20" s="611"/>
      <c r="T20" s="611"/>
      <c r="U20" s="611"/>
      <c r="V20" s="611"/>
      <c r="W20" s="611"/>
      <c r="X20" s="611"/>
      <c r="Y20" s="612"/>
      <c r="Z20" s="613">
        <v>0</v>
      </c>
      <c r="AA20" s="613"/>
      <c r="AB20" s="613"/>
      <c r="AC20" s="613"/>
      <c r="AD20" s="614">
        <v>788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147422</v>
      </c>
      <c r="BH20" s="611"/>
      <c r="BI20" s="611"/>
      <c r="BJ20" s="611"/>
      <c r="BK20" s="611"/>
      <c r="BL20" s="611"/>
      <c r="BM20" s="611"/>
      <c r="BN20" s="612"/>
      <c r="BO20" s="613">
        <v>7.5</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11056858</v>
      </c>
      <c r="CS20" s="611"/>
      <c r="CT20" s="611"/>
      <c r="CU20" s="611"/>
      <c r="CV20" s="611"/>
      <c r="CW20" s="611"/>
      <c r="CX20" s="611"/>
      <c r="CY20" s="612"/>
      <c r="CZ20" s="613">
        <v>100</v>
      </c>
      <c r="DA20" s="613"/>
      <c r="DB20" s="613"/>
      <c r="DC20" s="613"/>
      <c r="DD20" s="619">
        <v>1073763</v>
      </c>
      <c r="DE20" s="611"/>
      <c r="DF20" s="611"/>
      <c r="DG20" s="611"/>
      <c r="DH20" s="611"/>
      <c r="DI20" s="611"/>
      <c r="DJ20" s="611"/>
      <c r="DK20" s="611"/>
      <c r="DL20" s="611"/>
      <c r="DM20" s="611"/>
      <c r="DN20" s="611"/>
      <c r="DO20" s="611"/>
      <c r="DP20" s="612"/>
      <c r="DQ20" s="619">
        <v>7126682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2841179</v>
      </c>
      <c r="S21" s="611"/>
      <c r="T21" s="611"/>
      <c r="U21" s="611"/>
      <c r="V21" s="611"/>
      <c r="W21" s="611"/>
      <c r="X21" s="611"/>
      <c r="Y21" s="612"/>
      <c r="Z21" s="613">
        <v>25</v>
      </c>
      <c r="AA21" s="613"/>
      <c r="AB21" s="613"/>
      <c r="AC21" s="613"/>
      <c r="AD21" s="614">
        <v>2527168</v>
      </c>
      <c r="AE21" s="614"/>
      <c r="AF21" s="614"/>
      <c r="AG21" s="614"/>
      <c r="AH21" s="614"/>
      <c r="AI21" s="614"/>
      <c r="AJ21" s="614"/>
      <c r="AK21" s="614"/>
      <c r="AL21" s="615">
        <v>50.4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1253</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2527168</v>
      </c>
      <c r="S22" s="611"/>
      <c r="T22" s="611"/>
      <c r="U22" s="611"/>
      <c r="V22" s="611"/>
      <c r="W22" s="611"/>
      <c r="X22" s="611"/>
      <c r="Y22" s="612"/>
      <c r="Z22" s="613">
        <v>22.2</v>
      </c>
      <c r="AA22" s="613"/>
      <c r="AB22" s="613"/>
      <c r="AC22" s="613"/>
      <c r="AD22" s="614">
        <v>2527168</v>
      </c>
      <c r="AE22" s="614"/>
      <c r="AF22" s="614"/>
      <c r="AG22" s="614"/>
      <c r="AH22" s="614"/>
      <c r="AI22" s="614"/>
      <c r="AJ22" s="614"/>
      <c r="AK22" s="614"/>
      <c r="AL22" s="615">
        <v>50.4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314011</v>
      </c>
      <c r="S23" s="611"/>
      <c r="T23" s="611"/>
      <c r="U23" s="611"/>
      <c r="V23" s="611"/>
      <c r="W23" s="611"/>
      <c r="X23" s="611"/>
      <c r="Y23" s="612"/>
      <c r="Z23" s="613">
        <v>2.8</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146169</v>
      </c>
      <c r="BH23" s="611"/>
      <c r="BI23" s="611"/>
      <c r="BJ23" s="611"/>
      <c r="BK23" s="611"/>
      <c r="BL23" s="611"/>
      <c r="BM23" s="611"/>
      <c r="BN23" s="612"/>
      <c r="BO23" s="613">
        <v>7.5</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3692029</v>
      </c>
      <c r="CS24" s="600"/>
      <c r="CT24" s="600"/>
      <c r="CU24" s="600"/>
      <c r="CV24" s="600"/>
      <c r="CW24" s="600"/>
      <c r="CX24" s="600"/>
      <c r="CY24" s="601"/>
      <c r="CZ24" s="604">
        <v>33.4</v>
      </c>
      <c r="DA24" s="605"/>
      <c r="DB24" s="605"/>
      <c r="DC24" s="621"/>
      <c r="DD24" s="642">
        <v>2580433</v>
      </c>
      <c r="DE24" s="600"/>
      <c r="DF24" s="600"/>
      <c r="DG24" s="600"/>
      <c r="DH24" s="600"/>
      <c r="DI24" s="600"/>
      <c r="DJ24" s="600"/>
      <c r="DK24" s="601"/>
      <c r="DL24" s="642">
        <v>2256386</v>
      </c>
      <c r="DM24" s="600"/>
      <c r="DN24" s="600"/>
      <c r="DO24" s="600"/>
      <c r="DP24" s="600"/>
      <c r="DQ24" s="600"/>
      <c r="DR24" s="600"/>
      <c r="DS24" s="600"/>
      <c r="DT24" s="600"/>
      <c r="DU24" s="600"/>
      <c r="DV24" s="601"/>
      <c r="DW24" s="604">
        <v>44.9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5461787</v>
      </c>
      <c r="S25" s="611"/>
      <c r="T25" s="611"/>
      <c r="U25" s="611"/>
      <c r="V25" s="611"/>
      <c r="W25" s="611"/>
      <c r="X25" s="611"/>
      <c r="Y25" s="612"/>
      <c r="Z25" s="613">
        <v>48</v>
      </c>
      <c r="AA25" s="613"/>
      <c r="AB25" s="613"/>
      <c r="AC25" s="613"/>
      <c r="AD25" s="614">
        <v>5001607</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1466504</v>
      </c>
      <c r="CS25" s="631"/>
      <c r="CT25" s="631"/>
      <c r="CU25" s="631"/>
      <c r="CV25" s="631"/>
      <c r="CW25" s="631"/>
      <c r="CX25" s="631"/>
      <c r="CY25" s="632"/>
      <c r="CZ25" s="615">
        <v>13.3</v>
      </c>
      <c r="DA25" s="643"/>
      <c r="DB25" s="643"/>
      <c r="DC25" s="645"/>
      <c r="DD25" s="619">
        <v>1303923</v>
      </c>
      <c r="DE25" s="631"/>
      <c r="DF25" s="631"/>
      <c r="DG25" s="631"/>
      <c r="DH25" s="631"/>
      <c r="DI25" s="631"/>
      <c r="DJ25" s="631"/>
      <c r="DK25" s="632"/>
      <c r="DL25" s="619">
        <v>1230972</v>
      </c>
      <c r="DM25" s="631"/>
      <c r="DN25" s="631"/>
      <c r="DO25" s="631"/>
      <c r="DP25" s="631"/>
      <c r="DQ25" s="631"/>
      <c r="DR25" s="631"/>
      <c r="DS25" s="631"/>
      <c r="DT25" s="631"/>
      <c r="DU25" s="631"/>
      <c r="DV25" s="632"/>
      <c r="DW25" s="615">
        <v>24.5</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1643</v>
      </c>
      <c r="S26" s="611"/>
      <c r="T26" s="611"/>
      <c r="U26" s="611"/>
      <c r="V26" s="611"/>
      <c r="W26" s="611"/>
      <c r="X26" s="611"/>
      <c r="Y26" s="612"/>
      <c r="Z26" s="613">
        <v>0</v>
      </c>
      <c r="AA26" s="613"/>
      <c r="AB26" s="613"/>
      <c r="AC26" s="613"/>
      <c r="AD26" s="614">
        <v>1643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831529</v>
      </c>
      <c r="CS26" s="611"/>
      <c r="CT26" s="611"/>
      <c r="CU26" s="611"/>
      <c r="CV26" s="611"/>
      <c r="CW26" s="611"/>
      <c r="CX26" s="611"/>
      <c r="CY26" s="612"/>
      <c r="CZ26" s="615">
        <v>7.5</v>
      </c>
      <c r="DA26" s="643"/>
      <c r="DB26" s="643"/>
      <c r="DC26" s="645"/>
      <c r="DD26" s="619">
        <v>734746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6852</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1953560</v>
      </c>
      <c r="BH27" s="611"/>
      <c r="BI27" s="611"/>
      <c r="BJ27" s="611"/>
      <c r="BK27" s="611"/>
      <c r="BL27" s="611"/>
      <c r="BM27" s="611"/>
      <c r="BN27" s="612"/>
      <c r="BO27" s="613">
        <v>100</v>
      </c>
      <c r="BP27" s="613"/>
      <c r="BQ27" s="613"/>
      <c r="BR27" s="613"/>
      <c r="BS27" s="614">
        <v>10734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1464897</v>
      </c>
      <c r="CS27" s="631"/>
      <c r="CT27" s="631"/>
      <c r="CU27" s="631"/>
      <c r="CV27" s="631"/>
      <c r="CW27" s="631"/>
      <c r="CX27" s="631"/>
      <c r="CY27" s="632"/>
      <c r="CZ27" s="615">
        <v>13.2</v>
      </c>
      <c r="DA27" s="643"/>
      <c r="DB27" s="643"/>
      <c r="DC27" s="645"/>
      <c r="DD27" s="619">
        <v>523882</v>
      </c>
      <c r="DE27" s="631"/>
      <c r="DF27" s="631"/>
      <c r="DG27" s="631"/>
      <c r="DH27" s="631"/>
      <c r="DI27" s="631"/>
      <c r="DJ27" s="631"/>
      <c r="DK27" s="632"/>
      <c r="DL27" s="619">
        <v>272786</v>
      </c>
      <c r="DM27" s="631"/>
      <c r="DN27" s="631"/>
      <c r="DO27" s="631"/>
      <c r="DP27" s="631"/>
      <c r="DQ27" s="631"/>
      <c r="DR27" s="631"/>
      <c r="DS27" s="631"/>
      <c r="DT27" s="631"/>
      <c r="DU27" s="631"/>
      <c r="DV27" s="632"/>
      <c r="DW27" s="615">
        <v>5.4</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44961</v>
      </c>
      <c r="S28" s="611"/>
      <c r="T28" s="611"/>
      <c r="U28" s="611"/>
      <c r="V28" s="611"/>
      <c r="W28" s="611"/>
      <c r="X28" s="611"/>
      <c r="Y28" s="612"/>
      <c r="Z28" s="613">
        <v>0.4</v>
      </c>
      <c r="AA28" s="613"/>
      <c r="AB28" s="613"/>
      <c r="AC28" s="613"/>
      <c r="AD28" s="614">
        <v>3067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760628</v>
      </c>
      <c r="CS28" s="611"/>
      <c r="CT28" s="611"/>
      <c r="CU28" s="611"/>
      <c r="CV28" s="611"/>
      <c r="CW28" s="611"/>
      <c r="CX28" s="611"/>
      <c r="CY28" s="612"/>
      <c r="CZ28" s="615">
        <v>6.9</v>
      </c>
      <c r="DA28" s="643"/>
      <c r="DB28" s="643"/>
      <c r="DC28" s="645"/>
      <c r="DD28" s="619">
        <v>752628</v>
      </c>
      <c r="DE28" s="611"/>
      <c r="DF28" s="611"/>
      <c r="DG28" s="611"/>
      <c r="DH28" s="611"/>
      <c r="DI28" s="611"/>
      <c r="DJ28" s="611"/>
      <c r="DK28" s="612"/>
      <c r="DL28" s="619">
        <v>752628</v>
      </c>
      <c r="DM28" s="611"/>
      <c r="DN28" s="611"/>
      <c r="DO28" s="611"/>
      <c r="DP28" s="611"/>
      <c r="DQ28" s="611"/>
      <c r="DR28" s="611"/>
      <c r="DS28" s="611"/>
      <c r="DT28" s="611"/>
      <c r="DU28" s="611"/>
      <c r="DV28" s="612"/>
      <c r="DW28" s="615">
        <v>15</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9438</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760628</v>
      </c>
      <c r="CS29" s="631"/>
      <c r="CT29" s="631"/>
      <c r="CU29" s="631"/>
      <c r="CV29" s="631"/>
      <c r="CW29" s="631"/>
      <c r="CX29" s="631"/>
      <c r="CY29" s="632"/>
      <c r="CZ29" s="615">
        <v>6.9</v>
      </c>
      <c r="DA29" s="643"/>
      <c r="DB29" s="643"/>
      <c r="DC29" s="645"/>
      <c r="DD29" s="619">
        <v>752628</v>
      </c>
      <c r="DE29" s="631"/>
      <c r="DF29" s="631"/>
      <c r="DG29" s="631"/>
      <c r="DH29" s="631"/>
      <c r="DI29" s="631"/>
      <c r="DJ29" s="631"/>
      <c r="DK29" s="632"/>
      <c r="DL29" s="619">
        <v>752628</v>
      </c>
      <c r="DM29" s="631"/>
      <c r="DN29" s="631"/>
      <c r="DO29" s="631"/>
      <c r="DP29" s="631"/>
      <c r="DQ29" s="631"/>
      <c r="DR29" s="631"/>
      <c r="DS29" s="631"/>
      <c r="DT29" s="631"/>
      <c r="DU29" s="631"/>
      <c r="DV29" s="632"/>
      <c r="DW29" s="615">
        <v>15</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1092190</v>
      </c>
      <c r="S30" s="611"/>
      <c r="T30" s="611"/>
      <c r="U30" s="611"/>
      <c r="V30" s="611"/>
      <c r="W30" s="611"/>
      <c r="X30" s="611"/>
      <c r="Y30" s="612"/>
      <c r="Z30" s="613">
        <v>9.6</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739704</v>
      </c>
      <c r="CS30" s="611"/>
      <c r="CT30" s="611"/>
      <c r="CU30" s="611"/>
      <c r="CV30" s="611"/>
      <c r="CW30" s="611"/>
      <c r="CX30" s="611"/>
      <c r="CY30" s="612"/>
      <c r="CZ30" s="615">
        <v>6.7</v>
      </c>
      <c r="DA30" s="643"/>
      <c r="DB30" s="643"/>
      <c r="DC30" s="645"/>
      <c r="DD30" s="619">
        <v>731704</v>
      </c>
      <c r="DE30" s="611"/>
      <c r="DF30" s="611"/>
      <c r="DG30" s="611"/>
      <c r="DH30" s="611"/>
      <c r="DI30" s="611"/>
      <c r="DJ30" s="611"/>
      <c r="DK30" s="612"/>
      <c r="DL30" s="619">
        <v>731704</v>
      </c>
      <c r="DM30" s="611"/>
      <c r="DN30" s="611"/>
      <c r="DO30" s="611"/>
      <c r="DP30" s="611"/>
      <c r="DQ30" s="611"/>
      <c r="DR30" s="611"/>
      <c r="DS30" s="611"/>
      <c r="DT30" s="611"/>
      <c r="DU30" s="611"/>
      <c r="DV30" s="612"/>
      <c r="DW30" s="615">
        <v>14.6</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99.7</v>
      </c>
      <c r="BH31" s="654"/>
      <c r="BI31" s="654"/>
      <c r="BJ31" s="654"/>
      <c r="BK31" s="654"/>
      <c r="BL31" s="654"/>
      <c r="BM31" s="605">
        <v>97.2</v>
      </c>
      <c r="BN31" s="654"/>
      <c r="BO31" s="654"/>
      <c r="BP31" s="654"/>
      <c r="BQ31" s="655"/>
      <c r="BR31" s="657">
        <v>99.6</v>
      </c>
      <c r="BS31" s="654"/>
      <c r="BT31" s="654"/>
      <c r="BU31" s="654"/>
      <c r="BV31" s="654"/>
      <c r="BW31" s="654"/>
      <c r="BX31" s="605">
        <v>97</v>
      </c>
      <c r="BY31" s="654"/>
      <c r="BZ31" s="654"/>
      <c r="CA31" s="654"/>
      <c r="CB31" s="655"/>
      <c r="CD31" s="650"/>
      <c r="CE31" s="651"/>
      <c r="CF31" s="607" t="s">
        <v>301</v>
      </c>
      <c r="CG31" s="608"/>
      <c r="CH31" s="608"/>
      <c r="CI31" s="608"/>
      <c r="CJ31" s="608"/>
      <c r="CK31" s="608"/>
      <c r="CL31" s="608"/>
      <c r="CM31" s="608"/>
      <c r="CN31" s="608"/>
      <c r="CO31" s="608"/>
      <c r="CP31" s="608"/>
      <c r="CQ31" s="609"/>
      <c r="CR31" s="610">
        <v>20924</v>
      </c>
      <c r="CS31" s="631"/>
      <c r="CT31" s="631"/>
      <c r="CU31" s="631"/>
      <c r="CV31" s="631"/>
      <c r="CW31" s="631"/>
      <c r="CX31" s="631"/>
      <c r="CY31" s="632"/>
      <c r="CZ31" s="615">
        <v>0.2</v>
      </c>
      <c r="DA31" s="643"/>
      <c r="DB31" s="643"/>
      <c r="DC31" s="645"/>
      <c r="DD31" s="619">
        <v>20924</v>
      </c>
      <c r="DE31" s="631"/>
      <c r="DF31" s="631"/>
      <c r="DG31" s="631"/>
      <c r="DH31" s="631"/>
      <c r="DI31" s="631"/>
      <c r="DJ31" s="631"/>
      <c r="DK31" s="632"/>
      <c r="DL31" s="619">
        <v>20924</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685034</v>
      </c>
      <c r="S32" s="611"/>
      <c r="T32" s="611"/>
      <c r="U32" s="611"/>
      <c r="V32" s="611"/>
      <c r="W32" s="611"/>
      <c r="X32" s="611"/>
      <c r="Y32" s="612"/>
      <c r="Z32" s="613">
        <v>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99.9</v>
      </c>
      <c r="BH32" s="631"/>
      <c r="BI32" s="631"/>
      <c r="BJ32" s="631"/>
      <c r="BK32" s="631"/>
      <c r="BL32" s="631"/>
      <c r="BM32" s="616">
        <v>98.8</v>
      </c>
      <c r="BN32" s="631"/>
      <c r="BO32" s="631"/>
      <c r="BP32" s="631"/>
      <c r="BQ32" s="656"/>
      <c r="BR32" s="667">
        <v>99.8</v>
      </c>
      <c r="BS32" s="631"/>
      <c r="BT32" s="631"/>
      <c r="BU32" s="631"/>
      <c r="BV32" s="631"/>
      <c r="BW32" s="631"/>
      <c r="BX32" s="616">
        <v>98.6</v>
      </c>
      <c r="BY32" s="631"/>
      <c r="BZ32" s="631"/>
      <c r="CA32" s="631"/>
      <c r="CB32" s="656"/>
      <c r="CD32" s="652"/>
      <c r="CE32" s="653"/>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3"/>
      <c r="DB32" s="643"/>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4751</v>
      </c>
      <c r="S33" s="611"/>
      <c r="T33" s="611"/>
      <c r="U33" s="611"/>
      <c r="V33" s="611"/>
      <c r="W33" s="611"/>
      <c r="X33" s="611"/>
      <c r="Y33" s="612"/>
      <c r="Z33" s="613">
        <v>0</v>
      </c>
      <c r="AA33" s="613"/>
      <c r="AB33" s="613"/>
      <c r="AC33" s="613"/>
      <c r="AD33" s="614">
        <v>2715</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99.5</v>
      </c>
      <c r="BH33" s="669"/>
      <c r="BI33" s="669"/>
      <c r="BJ33" s="669"/>
      <c r="BK33" s="669"/>
      <c r="BL33" s="669"/>
      <c r="BM33" s="670">
        <v>95.6</v>
      </c>
      <c r="BN33" s="669"/>
      <c r="BO33" s="669"/>
      <c r="BP33" s="669"/>
      <c r="BQ33" s="671"/>
      <c r="BR33" s="668">
        <v>99.5</v>
      </c>
      <c r="BS33" s="669"/>
      <c r="BT33" s="669"/>
      <c r="BU33" s="669"/>
      <c r="BV33" s="669"/>
      <c r="BW33" s="669"/>
      <c r="BX33" s="670">
        <v>95.4</v>
      </c>
      <c r="BY33" s="669"/>
      <c r="BZ33" s="669"/>
      <c r="CA33" s="669"/>
      <c r="CB33" s="671"/>
      <c r="CD33" s="607" t="s">
        <v>308</v>
      </c>
      <c r="CE33" s="608"/>
      <c r="CF33" s="608"/>
      <c r="CG33" s="608"/>
      <c r="CH33" s="608"/>
      <c r="CI33" s="608"/>
      <c r="CJ33" s="608"/>
      <c r="CK33" s="608"/>
      <c r="CL33" s="608"/>
      <c r="CM33" s="608"/>
      <c r="CN33" s="608"/>
      <c r="CO33" s="608"/>
      <c r="CP33" s="608"/>
      <c r="CQ33" s="609"/>
      <c r="CR33" s="610">
        <v>6282134</v>
      </c>
      <c r="CS33" s="631"/>
      <c r="CT33" s="631"/>
      <c r="CU33" s="631"/>
      <c r="CV33" s="631"/>
      <c r="CW33" s="631"/>
      <c r="CX33" s="631"/>
      <c r="CY33" s="632"/>
      <c r="CZ33" s="615">
        <v>56.8</v>
      </c>
      <c r="DA33" s="643"/>
      <c r="DB33" s="643"/>
      <c r="DC33" s="645"/>
      <c r="DD33" s="619">
        <v>4417561</v>
      </c>
      <c r="DE33" s="631"/>
      <c r="DF33" s="631"/>
      <c r="DG33" s="631"/>
      <c r="DH33" s="631"/>
      <c r="DI33" s="631"/>
      <c r="DJ33" s="631"/>
      <c r="DK33" s="632"/>
      <c r="DL33" s="619">
        <v>2445965</v>
      </c>
      <c r="DM33" s="631"/>
      <c r="DN33" s="631"/>
      <c r="DO33" s="631"/>
      <c r="DP33" s="631"/>
      <c r="DQ33" s="631"/>
      <c r="DR33" s="631"/>
      <c r="DS33" s="631"/>
      <c r="DT33" s="631"/>
      <c r="DU33" s="631"/>
      <c r="DV33" s="632"/>
      <c r="DW33" s="615">
        <v>48.6</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1414500</v>
      </c>
      <c r="S34" s="611"/>
      <c r="T34" s="611"/>
      <c r="U34" s="611"/>
      <c r="V34" s="611"/>
      <c r="W34" s="611"/>
      <c r="X34" s="611"/>
      <c r="Y34" s="612"/>
      <c r="Z34" s="613">
        <v>12.4</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2326273</v>
      </c>
      <c r="CS34" s="611"/>
      <c r="CT34" s="611"/>
      <c r="CU34" s="611"/>
      <c r="CV34" s="611"/>
      <c r="CW34" s="611"/>
      <c r="CX34" s="611"/>
      <c r="CY34" s="612"/>
      <c r="CZ34" s="615">
        <v>21</v>
      </c>
      <c r="DA34" s="643"/>
      <c r="DB34" s="643"/>
      <c r="DC34" s="645"/>
      <c r="DD34" s="619">
        <v>1024967</v>
      </c>
      <c r="DE34" s="611"/>
      <c r="DF34" s="611"/>
      <c r="DG34" s="611"/>
      <c r="DH34" s="611"/>
      <c r="DI34" s="611"/>
      <c r="DJ34" s="611"/>
      <c r="DK34" s="612"/>
      <c r="DL34" s="619">
        <v>779651</v>
      </c>
      <c r="DM34" s="611"/>
      <c r="DN34" s="611"/>
      <c r="DO34" s="611"/>
      <c r="DP34" s="611"/>
      <c r="DQ34" s="611"/>
      <c r="DR34" s="611"/>
      <c r="DS34" s="611"/>
      <c r="DT34" s="611"/>
      <c r="DU34" s="611"/>
      <c r="DV34" s="612"/>
      <c r="DW34" s="615">
        <v>15.5</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1671217</v>
      </c>
      <c r="S35" s="611"/>
      <c r="T35" s="611"/>
      <c r="U35" s="611"/>
      <c r="V35" s="611"/>
      <c r="W35" s="611"/>
      <c r="X35" s="611"/>
      <c r="Y35" s="612"/>
      <c r="Z35" s="613">
        <v>14.7</v>
      </c>
      <c r="AA35" s="613"/>
      <c r="AB35" s="613"/>
      <c r="AC35" s="613"/>
      <c r="AD35" s="614" t="s">
        <v>121</v>
      </c>
      <c r="AE35" s="614"/>
      <c r="AF35" s="614"/>
      <c r="AG35" s="614"/>
      <c r="AH35" s="614"/>
      <c r="AI35" s="614"/>
      <c r="AJ35" s="614"/>
      <c r="AK35" s="614"/>
      <c r="AL35" s="615" t="s">
        <v>121</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128129</v>
      </c>
      <c r="CS35" s="631"/>
      <c r="CT35" s="631"/>
      <c r="CU35" s="631"/>
      <c r="CV35" s="631"/>
      <c r="CW35" s="631"/>
      <c r="CX35" s="631"/>
      <c r="CY35" s="632"/>
      <c r="CZ35" s="615">
        <v>1.2</v>
      </c>
      <c r="DA35" s="643"/>
      <c r="DB35" s="643"/>
      <c r="DC35" s="645"/>
      <c r="DD35" s="619">
        <v>104505</v>
      </c>
      <c r="DE35" s="631"/>
      <c r="DF35" s="631"/>
      <c r="DG35" s="631"/>
      <c r="DH35" s="631"/>
      <c r="DI35" s="631"/>
      <c r="DJ35" s="631"/>
      <c r="DK35" s="632"/>
      <c r="DL35" s="619">
        <v>98286</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84976</v>
      </c>
      <c r="S36" s="611"/>
      <c r="T36" s="611"/>
      <c r="U36" s="611"/>
      <c r="V36" s="611"/>
      <c r="W36" s="611"/>
      <c r="X36" s="611"/>
      <c r="Y36" s="612"/>
      <c r="Z36" s="613">
        <v>0.7</v>
      </c>
      <c r="AA36" s="613"/>
      <c r="AB36" s="613"/>
      <c r="AC36" s="613"/>
      <c r="AD36" s="614" t="s">
        <v>121</v>
      </c>
      <c r="AE36" s="614"/>
      <c r="AF36" s="614"/>
      <c r="AG36" s="614"/>
      <c r="AH36" s="614"/>
      <c r="AI36" s="614"/>
      <c r="AJ36" s="614"/>
      <c r="AK36" s="614"/>
      <c r="AL36" s="615" t="s">
        <v>121</v>
      </c>
      <c r="AM36" s="616"/>
      <c r="AN36" s="616"/>
      <c r="AO36" s="617"/>
      <c r="AP36" s="204"/>
      <c r="AQ36" s="676" t="s">
        <v>316</v>
      </c>
      <c r="AR36" s="677"/>
      <c r="AS36" s="677"/>
      <c r="AT36" s="677"/>
      <c r="AU36" s="677"/>
      <c r="AV36" s="677"/>
      <c r="AW36" s="677"/>
      <c r="AX36" s="677"/>
      <c r="AY36" s="678"/>
      <c r="AZ36" s="599">
        <v>1176691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63581</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1328651</v>
      </c>
      <c r="CS36" s="611"/>
      <c r="CT36" s="611"/>
      <c r="CU36" s="611"/>
      <c r="CV36" s="611"/>
      <c r="CW36" s="611"/>
      <c r="CX36" s="611"/>
      <c r="CY36" s="612"/>
      <c r="CZ36" s="615">
        <v>12</v>
      </c>
      <c r="DA36" s="643"/>
      <c r="DB36" s="643"/>
      <c r="DC36" s="645"/>
      <c r="DD36" s="619">
        <v>1061271</v>
      </c>
      <c r="DE36" s="611"/>
      <c r="DF36" s="611"/>
      <c r="DG36" s="611"/>
      <c r="DH36" s="611"/>
      <c r="DI36" s="611"/>
      <c r="DJ36" s="611"/>
      <c r="DK36" s="612"/>
      <c r="DL36" s="619">
        <v>864610</v>
      </c>
      <c r="DM36" s="611"/>
      <c r="DN36" s="611"/>
      <c r="DO36" s="611"/>
      <c r="DP36" s="611"/>
      <c r="DQ36" s="611"/>
      <c r="DR36" s="611"/>
      <c r="DS36" s="611"/>
      <c r="DT36" s="611"/>
      <c r="DU36" s="611"/>
      <c r="DV36" s="612"/>
      <c r="DW36" s="615">
        <v>17.2</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257966</v>
      </c>
      <c r="S37" s="611"/>
      <c r="T37" s="611"/>
      <c r="U37" s="611"/>
      <c r="V37" s="611"/>
      <c r="W37" s="611"/>
      <c r="X37" s="611"/>
      <c r="Y37" s="612"/>
      <c r="Z37" s="613">
        <v>2.2999999999999998</v>
      </c>
      <c r="AA37" s="613"/>
      <c r="AB37" s="613"/>
      <c r="AC37" s="613"/>
      <c r="AD37" s="614">
        <v>4463</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335793</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52931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507926</v>
      </c>
      <c r="CS37" s="631"/>
      <c r="CT37" s="631"/>
      <c r="CU37" s="631"/>
      <c r="CV37" s="631"/>
      <c r="CW37" s="631"/>
      <c r="CX37" s="631"/>
      <c r="CY37" s="632"/>
      <c r="CZ37" s="615">
        <v>4.5999999999999996</v>
      </c>
      <c r="DA37" s="643"/>
      <c r="DB37" s="643"/>
      <c r="DC37" s="645"/>
      <c r="DD37" s="619">
        <v>507926</v>
      </c>
      <c r="DE37" s="631"/>
      <c r="DF37" s="631"/>
      <c r="DG37" s="631"/>
      <c r="DH37" s="631"/>
      <c r="DI37" s="631"/>
      <c r="DJ37" s="631"/>
      <c r="DK37" s="632"/>
      <c r="DL37" s="619">
        <v>507926</v>
      </c>
      <c r="DM37" s="631"/>
      <c r="DN37" s="631"/>
      <c r="DO37" s="631"/>
      <c r="DP37" s="631"/>
      <c r="DQ37" s="631"/>
      <c r="DR37" s="631"/>
      <c r="DS37" s="631"/>
      <c r="DT37" s="631"/>
      <c r="DU37" s="631"/>
      <c r="DV37" s="632"/>
      <c r="DW37" s="615">
        <v>10.1</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632600</v>
      </c>
      <c r="S38" s="611"/>
      <c r="T38" s="611"/>
      <c r="U38" s="611"/>
      <c r="V38" s="611"/>
      <c r="W38" s="611"/>
      <c r="X38" s="611"/>
      <c r="Y38" s="612"/>
      <c r="Z38" s="613">
        <v>5.6</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10047</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2065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830851</v>
      </c>
      <c r="CS38" s="611"/>
      <c r="CT38" s="611"/>
      <c r="CU38" s="611"/>
      <c r="CV38" s="611"/>
      <c r="CW38" s="611"/>
      <c r="CX38" s="611"/>
      <c r="CY38" s="612"/>
      <c r="CZ38" s="615">
        <v>7.5</v>
      </c>
      <c r="DA38" s="643"/>
      <c r="DB38" s="643"/>
      <c r="DC38" s="645"/>
      <c r="DD38" s="619">
        <v>715632</v>
      </c>
      <c r="DE38" s="611"/>
      <c r="DF38" s="611"/>
      <c r="DG38" s="611"/>
      <c r="DH38" s="611"/>
      <c r="DI38" s="611"/>
      <c r="DJ38" s="611"/>
      <c r="DK38" s="612"/>
      <c r="DL38" s="619">
        <v>703418</v>
      </c>
      <c r="DM38" s="611"/>
      <c r="DN38" s="611"/>
      <c r="DO38" s="611"/>
      <c r="DP38" s="611"/>
      <c r="DQ38" s="611"/>
      <c r="DR38" s="611"/>
      <c r="DS38" s="611"/>
      <c r="DT38" s="611"/>
      <c r="DU38" s="611"/>
      <c r="DV38" s="612"/>
      <c r="DW38" s="615">
        <v>14</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3132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1513878</v>
      </c>
      <c r="CS39" s="631"/>
      <c r="CT39" s="631"/>
      <c r="CU39" s="631"/>
      <c r="CV39" s="631"/>
      <c r="CW39" s="631"/>
      <c r="CX39" s="631"/>
      <c r="CY39" s="632"/>
      <c r="CZ39" s="615">
        <v>13.7</v>
      </c>
      <c r="DA39" s="643"/>
      <c r="DB39" s="643"/>
      <c r="DC39" s="645"/>
      <c r="DD39" s="619">
        <v>1511186</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15000</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93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154352</v>
      </c>
      <c r="CS40" s="611"/>
      <c r="CT40" s="611"/>
      <c r="CU40" s="611"/>
      <c r="CV40" s="611"/>
      <c r="CW40" s="611"/>
      <c r="CX40" s="611"/>
      <c r="CY40" s="612"/>
      <c r="CZ40" s="615">
        <v>1.4</v>
      </c>
      <c r="DA40" s="643"/>
      <c r="DB40" s="643"/>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11367915</v>
      </c>
      <c r="S41" s="683"/>
      <c r="T41" s="683"/>
      <c r="U41" s="683"/>
      <c r="V41" s="683"/>
      <c r="W41" s="683"/>
      <c r="X41" s="683"/>
      <c r="Y41" s="687"/>
      <c r="Z41" s="688">
        <v>100</v>
      </c>
      <c r="AA41" s="688"/>
      <c r="AB41" s="688"/>
      <c r="AC41" s="688"/>
      <c r="AD41" s="689">
        <v>5013495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144999</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685852</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428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1082695</v>
      </c>
      <c r="CS42" s="631"/>
      <c r="CT42" s="631"/>
      <c r="CU42" s="631"/>
      <c r="CV42" s="631"/>
      <c r="CW42" s="631"/>
      <c r="CX42" s="631"/>
      <c r="CY42" s="632"/>
      <c r="CZ42" s="615">
        <v>9.8000000000000007</v>
      </c>
      <c r="DA42" s="643"/>
      <c r="DB42" s="643"/>
      <c r="DC42" s="645"/>
      <c r="DD42" s="619">
        <v>128688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25100</v>
      </c>
      <c r="CS43" s="631"/>
      <c r="CT43" s="631"/>
      <c r="CU43" s="631"/>
      <c r="CV43" s="631"/>
      <c r="CW43" s="631"/>
      <c r="CX43" s="631"/>
      <c r="CY43" s="632"/>
      <c r="CZ43" s="615">
        <v>0.2</v>
      </c>
      <c r="DA43" s="643"/>
      <c r="DB43" s="643"/>
      <c r="DC43" s="645"/>
      <c r="DD43" s="619">
        <v>25100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1073763</v>
      </c>
      <c r="CS44" s="611"/>
      <c r="CT44" s="611"/>
      <c r="CU44" s="611"/>
      <c r="CV44" s="611"/>
      <c r="CW44" s="611"/>
      <c r="CX44" s="611"/>
      <c r="CY44" s="612"/>
      <c r="CZ44" s="615">
        <v>9.6999999999999993</v>
      </c>
      <c r="DA44" s="616"/>
      <c r="DB44" s="616"/>
      <c r="DC44" s="622"/>
      <c r="DD44" s="619">
        <v>121085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124743</v>
      </c>
      <c r="CS45" s="631"/>
      <c r="CT45" s="631"/>
      <c r="CU45" s="631"/>
      <c r="CV45" s="631"/>
      <c r="CW45" s="631"/>
      <c r="CX45" s="631"/>
      <c r="CY45" s="632"/>
      <c r="CZ45" s="615">
        <v>1.1000000000000001</v>
      </c>
      <c r="DA45" s="643"/>
      <c r="DB45" s="643"/>
      <c r="DC45" s="645"/>
      <c r="DD45" s="619">
        <v>11852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904324</v>
      </c>
      <c r="CS46" s="611"/>
      <c r="CT46" s="611"/>
      <c r="CU46" s="611"/>
      <c r="CV46" s="611"/>
      <c r="CW46" s="611"/>
      <c r="CX46" s="611"/>
      <c r="CY46" s="612"/>
      <c r="CZ46" s="615">
        <v>8.1999999999999993</v>
      </c>
      <c r="DA46" s="616"/>
      <c r="DB46" s="616"/>
      <c r="DC46" s="622"/>
      <c r="DD46" s="619">
        <v>105137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8932</v>
      </c>
      <c r="CS47" s="631"/>
      <c r="CT47" s="631"/>
      <c r="CU47" s="631"/>
      <c r="CV47" s="631"/>
      <c r="CW47" s="631"/>
      <c r="CX47" s="631"/>
      <c r="CY47" s="632"/>
      <c r="CZ47" s="615">
        <v>0.1</v>
      </c>
      <c r="DA47" s="643"/>
      <c r="DB47" s="643"/>
      <c r="DC47" s="645"/>
      <c r="DD47" s="619">
        <v>7603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11056858</v>
      </c>
      <c r="CS49" s="669"/>
      <c r="CT49" s="669"/>
      <c r="CU49" s="669"/>
      <c r="CV49" s="669"/>
      <c r="CW49" s="669"/>
      <c r="CX49" s="669"/>
      <c r="CY49" s="698"/>
      <c r="CZ49" s="690">
        <v>100</v>
      </c>
      <c r="DA49" s="699"/>
      <c r="DB49" s="699"/>
      <c r="DC49" s="700"/>
      <c r="DD49" s="701">
        <v>7126682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3UcfLBC7fDiBqsPhABr6eIsH/I8tyAUATuEZEhpOGOH2zO/yrUrvwMfi98StT+OVScCEFOjPBrFIyTeDBtayfQ==" saltValue="R6yPGwPGrh8Bhu1att1x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11379</v>
      </c>
      <c r="R7" s="740"/>
      <c r="S7" s="740"/>
      <c r="T7" s="740"/>
      <c r="U7" s="740"/>
      <c r="V7" s="740">
        <v>11068</v>
      </c>
      <c r="W7" s="740"/>
      <c r="X7" s="740"/>
      <c r="Y7" s="740"/>
      <c r="Z7" s="740"/>
      <c r="AA7" s="740">
        <v>311</v>
      </c>
      <c r="AB7" s="740"/>
      <c r="AC7" s="740"/>
      <c r="AD7" s="740"/>
      <c r="AE7" s="741"/>
      <c r="AF7" s="742">
        <v>284</v>
      </c>
      <c r="AG7" s="743"/>
      <c r="AH7" s="743"/>
      <c r="AI7" s="743"/>
      <c r="AJ7" s="744"/>
      <c r="AK7" s="745">
        <v>1671</v>
      </c>
      <c r="AL7" s="746"/>
      <c r="AM7" s="746"/>
      <c r="AN7" s="746"/>
      <c r="AO7" s="746"/>
      <c r="AP7" s="746">
        <v>7453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-13</v>
      </c>
      <c r="CI7" s="731"/>
      <c r="CJ7" s="731"/>
      <c r="CK7" s="731"/>
      <c r="CL7" s="732"/>
      <c r="CM7" s="730">
        <v>40</v>
      </c>
      <c r="CN7" s="731"/>
      <c r="CO7" s="731"/>
      <c r="CP7" s="731"/>
      <c r="CQ7" s="732"/>
      <c r="CR7" s="730">
        <v>13</v>
      </c>
      <c r="CS7" s="731"/>
      <c r="CT7" s="731"/>
      <c r="CU7" s="731"/>
      <c r="CV7" s="732"/>
      <c r="CW7" s="730" t="s">
        <v>548</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550</v>
      </c>
      <c r="BT8" s="761"/>
      <c r="BU8" s="761"/>
      <c r="BV8" s="761"/>
      <c r="BW8" s="761"/>
      <c r="BX8" s="761"/>
      <c r="BY8" s="761"/>
      <c r="BZ8" s="761"/>
      <c r="CA8" s="761"/>
      <c r="CB8" s="761"/>
      <c r="CC8" s="761"/>
      <c r="CD8" s="761"/>
      <c r="CE8" s="761"/>
      <c r="CF8" s="761"/>
      <c r="CG8" s="762"/>
      <c r="CH8" s="763">
        <v>-4</v>
      </c>
      <c r="CI8" s="764"/>
      <c r="CJ8" s="764"/>
      <c r="CK8" s="764"/>
      <c r="CL8" s="765"/>
      <c r="CM8" s="763">
        <v>55</v>
      </c>
      <c r="CN8" s="764"/>
      <c r="CO8" s="764"/>
      <c r="CP8" s="764"/>
      <c r="CQ8" s="765"/>
      <c r="CR8" s="763">
        <v>10</v>
      </c>
      <c r="CS8" s="764"/>
      <c r="CT8" s="764"/>
      <c r="CU8" s="764"/>
      <c r="CV8" s="765"/>
      <c r="CW8" s="763" t="s">
        <v>548</v>
      </c>
      <c r="CX8" s="764"/>
      <c r="CY8" s="764"/>
      <c r="CZ8" s="764"/>
      <c r="DA8" s="765"/>
      <c r="DB8" s="763" t="s">
        <v>548</v>
      </c>
      <c r="DC8" s="764"/>
      <c r="DD8" s="764"/>
      <c r="DE8" s="764"/>
      <c r="DF8" s="765"/>
      <c r="DG8" s="763" t="s">
        <v>548</v>
      </c>
      <c r="DH8" s="764"/>
      <c r="DI8" s="764"/>
      <c r="DJ8" s="764"/>
      <c r="DK8" s="765"/>
      <c r="DL8" s="763" t="s">
        <v>548</v>
      </c>
      <c r="DM8" s="764"/>
      <c r="DN8" s="764"/>
      <c r="DO8" s="764"/>
      <c r="DP8" s="765"/>
      <c r="DQ8" s="763" t="s">
        <v>548</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t="s">
        <v>551</v>
      </c>
      <c r="BS9" s="760" t="s">
        <v>552</v>
      </c>
      <c r="BT9" s="761"/>
      <c r="BU9" s="761"/>
      <c r="BV9" s="761"/>
      <c r="BW9" s="761"/>
      <c r="BX9" s="761"/>
      <c r="BY9" s="761"/>
      <c r="BZ9" s="761"/>
      <c r="CA9" s="761"/>
      <c r="CB9" s="761"/>
      <c r="CC9" s="761"/>
      <c r="CD9" s="761"/>
      <c r="CE9" s="761"/>
      <c r="CF9" s="761"/>
      <c r="CG9" s="762"/>
      <c r="CH9" s="763">
        <v>-2</v>
      </c>
      <c r="CI9" s="764"/>
      <c r="CJ9" s="764"/>
      <c r="CK9" s="764"/>
      <c r="CL9" s="765"/>
      <c r="CM9" s="763">
        <v>153</v>
      </c>
      <c r="CN9" s="764"/>
      <c r="CO9" s="764"/>
      <c r="CP9" s="764"/>
      <c r="CQ9" s="765"/>
      <c r="CR9" s="763">
        <v>5</v>
      </c>
      <c r="CS9" s="764"/>
      <c r="CT9" s="764"/>
      <c r="CU9" s="764"/>
      <c r="CV9" s="765"/>
      <c r="CW9" s="763" t="s">
        <v>548</v>
      </c>
      <c r="CX9" s="764"/>
      <c r="CY9" s="764"/>
      <c r="CZ9" s="764"/>
      <c r="DA9" s="765"/>
      <c r="DB9" s="763" t="s">
        <v>548</v>
      </c>
      <c r="DC9" s="764"/>
      <c r="DD9" s="764"/>
      <c r="DE9" s="764"/>
      <c r="DF9" s="765"/>
      <c r="DG9" s="763">
        <v>301</v>
      </c>
      <c r="DH9" s="764"/>
      <c r="DI9" s="764"/>
      <c r="DJ9" s="764"/>
      <c r="DK9" s="765"/>
      <c r="DL9" s="763" t="s">
        <v>548</v>
      </c>
      <c r="DM9" s="764"/>
      <c r="DN9" s="764"/>
      <c r="DO9" s="764"/>
      <c r="DP9" s="765"/>
      <c r="DQ9" s="763">
        <v>267</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11379</v>
      </c>
      <c r="R23" s="780"/>
      <c r="S23" s="780"/>
      <c r="T23" s="780"/>
      <c r="U23" s="780"/>
      <c r="V23" s="780">
        <v>11068</v>
      </c>
      <c r="W23" s="780"/>
      <c r="X23" s="780"/>
      <c r="Y23" s="780"/>
      <c r="Z23" s="780"/>
      <c r="AA23" s="780">
        <v>311</v>
      </c>
      <c r="AB23" s="780"/>
      <c r="AC23" s="780"/>
      <c r="AD23" s="780"/>
      <c r="AE23" s="781"/>
      <c r="AF23" s="782">
        <v>284</v>
      </c>
      <c r="AG23" s="780"/>
      <c r="AH23" s="780"/>
      <c r="AI23" s="780"/>
      <c r="AJ23" s="783"/>
      <c r="AK23" s="784"/>
      <c r="AL23" s="785"/>
      <c r="AM23" s="785"/>
      <c r="AN23" s="785"/>
      <c r="AO23" s="785"/>
      <c r="AP23" s="780">
        <v>7453</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1942</v>
      </c>
      <c r="R28" s="810"/>
      <c r="S28" s="810"/>
      <c r="T28" s="810"/>
      <c r="U28" s="810"/>
      <c r="V28" s="810">
        <v>1878</v>
      </c>
      <c r="W28" s="810"/>
      <c r="X28" s="810"/>
      <c r="Y28" s="810"/>
      <c r="Z28" s="810"/>
      <c r="AA28" s="810">
        <v>64</v>
      </c>
      <c r="AB28" s="810"/>
      <c r="AC28" s="810"/>
      <c r="AD28" s="810"/>
      <c r="AE28" s="811"/>
      <c r="AF28" s="812">
        <v>64</v>
      </c>
      <c r="AG28" s="810"/>
      <c r="AH28" s="810"/>
      <c r="AI28" s="810"/>
      <c r="AJ28" s="813"/>
      <c r="AK28" s="814">
        <v>145</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2490</v>
      </c>
      <c r="R29" s="771"/>
      <c r="S29" s="771"/>
      <c r="T29" s="771"/>
      <c r="U29" s="771"/>
      <c r="V29" s="771">
        <v>2446</v>
      </c>
      <c r="W29" s="771"/>
      <c r="X29" s="771"/>
      <c r="Y29" s="771"/>
      <c r="Z29" s="771"/>
      <c r="AA29" s="771">
        <v>44</v>
      </c>
      <c r="AB29" s="771"/>
      <c r="AC29" s="771"/>
      <c r="AD29" s="771"/>
      <c r="AE29" s="772"/>
      <c r="AF29" s="773">
        <v>44</v>
      </c>
      <c r="AG29" s="774"/>
      <c r="AH29" s="774"/>
      <c r="AI29" s="774"/>
      <c r="AJ29" s="775"/>
      <c r="AK29" s="821">
        <v>364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310</v>
      </c>
      <c r="R30" s="771"/>
      <c r="S30" s="771"/>
      <c r="T30" s="771"/>
      <c r="U30" s="771"/>
      <c r="V30" s="771">
        <v>304</v>
      </c>
      <c r="W30" s="771"/>
      <c r="X30" s="771"/>
      <c r="Y30" s="771"/>
      <c r="Z30" s="771"/>
      <c r="AA30" s="771">
        <v>6</v>
      </c>
      <c r="AB30" s="771"/>
      <c r="AC30" s="771"/>
      <c r="AD30" s="771"/>
      <c r="AE30" s="772"/>
      <c r="AF30" s="773">
        <v>6</v>
      </c>
      <c r="AG30" s="774"/>
      <c r="AH30" s="774"/>
      <c r="AI30" s="774"/>
      <c r="AJ30" s="775"/>
      <c r="AK30" s="821">
        <v>72</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457</v>
      </c>
      <c r="R31" s="771"/>
      <c r="S31" s="771"/>
      <c r="T31" s="771"/>
      <c r="U31" s="771"/>
      <c r="V31" s="771">
        <v>435</v>
      </c>
      <c r="W31" s="771"/>
      <c r="X31" s="771"/>
      <c r="Y31" s="771"/>
      <c r="Z31" s="771"/>
      <c r="AA31" s="771">
        <v>22</v>
      </c>
      <c r="AB31" s="771"/>
      <c r="AC31" s="771"/>
      <c r="AD31" s="771"/>
      <c r="AE31" s="772"/>
      <c r="AF31" s="773">
        <v>1131</v>
      </c>
      <c r="AG31" s="774"/>
      <c r="AH31" s="774"/>
      <c r="AI31" s="774"/>
      <c r="AJ31" s="775"/>
      <c r="AK31" s="821">
        <v>9</v>
      </c>
      <c r="AL31" s="817"/>
      <c r="AM31" s="817"/>
      <c r="AN31" s="817"/>
      <c r="AO31" s="817"/>
      <c r="AP31" s="817">
        <v>374</v>
      </c>
      <c r="AQ31" s="817"/>
      <c r="AR31" s="817"/>
      <c r="AS31" s="817"/>
      <c r="AT31" s="817"/>
      <c r="AU31" s="817">
        <v>9</v>
      </c>
      <c r="AV31" s="817"/>
      <c r="AW31" s="817"/>
      <c r="AX31" s="817"/>
      <c r="AY31" s="817"/>
      <c r="AZ31" s="818" t="s">
        <v>548</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610</v>
      </c>
      <c r="R32" s="771"/>
      <c r="S32" s="771"/>
      <c r="T32" s="771"/>
      <c r="U32" s="771"/>
      <c r="V32" s="771">
        <v>595</v>
      </c>
      <c r="W32" s="771"/>
      <c r="X32" s="771"/>
      <c r="Y32" s="771"/>
      <c r="Z32" s="771"/>
      <c r="AA32" s="771">
        <v>15</v>
      </c>
      <c r="AB32" s="771"/>
      <c r="AC32" s="771"/>
      <c r="AD32" s="771"/>
      <c r="AE32" s="772"/>
      <c r="AF32" s="773">
        <v>6</v>
      </c>
      <c r="AG32" s="774"/>
      <c r="AH32" s="774"/>
      <c r="AI32" s="774"/>
      <c r="AJ32" s="775"/>
      <c r="AK32" s="821">
        <v>336</v>
      </c>
      <c r="AL32" s="817"/>
      <c r="AM32" s="817"/>
      <c r="AN32" s="817"/>
      <c r="AO32" s="817"/>
      <c r="AP32" s="817">
        <v>3822</v>
      </c>
      <c r="AQ32" s="817"/>
      <c r="AR32" s="817"/>
      <c r="AS32" s="817"/>
      <c r="AT32" s="817"/>
      <c r="AU32" s="817">
        <v>3065</v>
      </c>
      <c r="AV32" s="817"/>
      <c r="AW32" s="817"/>
      <c r="AX32" s="817"/>
      <c r="AY32" s="817"/>
      <c r="AZ32" s="818" t="s">
        <v>548</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1251</v>
      </c>
      <c r="AG63" s="831"/>
      <c r="AH63" s="831"/>
      <c r="AI63" s="831"/>
      <c r="AJ63" s="832"/>
      <c r="AK63" s="833"/>
      <c r="AL63" s="828"/>
      <c r="AM63" s="828"/>
      <c r="AN63" s="828"/>
      <c r="AO63" s="828"/>
      <c r="AP63" s="831">
        <v>4196</v>
      </c>
      <c r="AQ63" s="831"/>
      <c r="AR63" s="831"/>
      <c r="AS63" s="831"/>
      <c r="AT63" s="831"/>
      <c r="AU63" s="831">
        <v>3074</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565</v>
      </c>
      <c r="C68" s="857"/>
      <c r="D68" s="857"/>
      <c r="E68" s="857"/>
      <c r="F68" s="857"/>
      <c r="G68" s="857"/>
      <c r="H68" s="857"/>
      <c r="I68" s="857"/>
      <c r="J68" s="857"/>
      <c r="K68" s="857"/>
      <c r="L68" s="857"/>
      <c r="M68" s="857"/>
      <c r="N68" s="857"/>
      <c r="O68" s="857"/>
      <c r="P68" s="858"/>
      <c r="Q68" s="859">
        <v>2809</v>
      </c>
      <c r="R68" s="853"/>
      <c r="S68" s="853"/>
      <c r="T68" s="853"/>
      <c r="U68" s="853"/>
      <c r="V68" s="853">
        <v>2773</v>
      </c>
      <c r="W68" s="853"/>
      <c r="X68" s="853"/>
      <c r="Y68" s="853"/>
      <c r="Z68" s="853"/>
      <c r="AA68" s="853">
        <v>36</v>
      </c>
      <c r="AB68" s="853"/>
      <c r="AC68" s="853"/>
      <c r="AD68" s="853"/>
      <c r="AE68" s="853"/>
      <c r="AF68" s="853">
        <v>36</v>
      </c>
      <c r="AG68" s="853"/>
      <c r="AH68" s="853"/>
      <c r="AI68" s="853"/>
      <c r="AJ68" s="853"/>
      <c r="AK68" s="853">
        <v>157</v>
      </c>
      <c r="AL68" s="853"/>
      <c r="AM68" s="853"/>
      <c r="AN68" s="853"/>
      <c r="AO68" s="853"/>
      <c r="AP68" s="853">
        <v>1022</v>
      </c>
      <c r="AQ68" s="853"/>
      <c r="AR68" s="853"/>
      <c r="AS68" s="853"/>
      <c r="AT68" s="853"/>
      <c r="AU68" s="853">
        <v>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558</v>
      </c>
      <c r="C69" s="861"/>
      <c r="D69" s="861"/>
      <c r="E69" s="861"/>
      <c r="F69" s="861"/>
      <c r="G69" s="861"/>
      <c r="H69" s="861"/>
      <c r="I69" s="861"/>
      <c r="J69" s="861"/>
      <c r="K69" s="861"/>
      <c r="L69" s="861"/>
      <c r="M69" s="861"/>
      <c r="N69" s="861"/>
      <c r="O69" s="861"/>
      <c r="P69" s="862"/>
      <c r="Q69" s="863">
        <v>2389</v>
      </c>
      <c r="R69" s="817"/>
      <c r="S69" s="817"/>
      <c r="T69" s="817"/>
      <c r="U69" s="817"/>
      <c r="V69" s="817">
        <v>2321</v>
      </c>
      <c r="W69" s="817"/>
      <c r="X69" s="817"/>
      <c r="Y69" s="817"/>
      <c r="Z69" s="817"/>
      <c r="AA69" s="817">
        <v>68</v>
      </c>
      <c r="AB69" s="817"/>
      <c r="AC69" s="817"/>
      <c r="AD69" s="817"/>
      <c r="AE69" s="817"/>
      <c r="AF69" s="817">
        <v>68</v>
      </c>
      <c r="AG69" s="817"/>
      <c r="AH69" s="817"/>
      <c r="AI69" s="817"/>
      <c r="AJ69" s="817"/>
      <c r="AK69" s="817">
        <v>8</v>
      </c>
      <c r="AL69" s="817"/>
      <c r="AM69" s="817"/>
      <c r="AN69" s="817"/>
      <c r="AO69" s="817"/>
      <c r="AP69" s="817">
        <v>2038</v>
      </c>
      <c r="AQ69" s="817"/>
      <c r="AR69" s="817"/>
      <c r="AS69" s="817"/>
      <c r="AT69" s="817"/>
      <c r="AU69" s="817">
        <v>89</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559</v>
      </c>
      <c r="C70" s="861"/>
      <c r="D70" s="861"/>
      <c r="E70" s="861"/>
      <c r="F70" s="861"/>
      <c r="G70" s="861"/>
      <c r="H70" s="861"/>
      <c r="I70" s="861"/>
      <c r="J70" s="861"/>
      <c r="K70" s="861"/>
      <c r="L70" s="861"/>
      <c r="M70" s="861"/>
      <c r="N70" s="861"/>
      <c r="O70" s="861"/>
      <c r="P70" s="862"/>
      <c r="Q70" s="863">
        <v>86</v>
      </c>
      <c r="R70" s="817"/>
      <c r="S70" s="817"/>
      <c r="T70" s="817"/>
      <c r="U70" s="817"/>
      <c r="V70" s="817">
        <v>75</v>
      </c>
      <c r="W70" s="817"/>
      <c r="X70" s="817"/>
      <c r="Y70" s="817"/>
      <c r="Z70" s="817"/>
      <c r="AA70" s="817">
        <v>11</v>
      </c>
      <c r="AB70" s="817"/>
      <c r="AC70" s="817"/>
      <c r="AD70" s="817"/>
      <c r="AE70" s="817"/>
      <c r="AF70" s="817">
        <v>11</v>
      </c>
      <c r="AG70" s="817"/>
      <c r="AH70" s="817"/>
      <c r="AI70" s="817"/>
      <c r="AJ70" s="817"/>
      <c r="AK70" s="817" t="s">
        <v>548</v>
      </c>
      <c r="AL70" s="817"/>
      <c r="AM70" s="817"/>
      <c r="AN70" s="817"/>
      <c r="AO70" s="817"/>
      <c r="AP70" s="817">
        <v>26</v>
      </c>
      <c r="AQ70" s="817"/>
      <c r="AR70" s="817"/>
      <c r="AS70" s="817"/>
      <c r="AT70" s="817"/>
      <c r="AU70" s="817">
        <v>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560</v>
      </c>
      <c r="C71" s="861"/>
      <c r="D71" s="861"/>
      <c r="E71" s="861"/>
      <c r="F71" s="861"/>
      <c r="G71" s="861"/>
      <c r="H71" s="861"/>
      <c r="I71" s="861"/>
      <c r="J71" s="861"/>
      <c r="K71" s="861"/>
      <c r="L71" s="861"/>
      <c r="M71" s="861"/>
      <c r="N71" s="861"/>
      <c r="O71" s="861"/>
      <c r="P71" s="862"/>
      <c r="Q71" s="863">
        <v>1046</v>
      </c>
      <c r="R71" s="817"/>
      <c r="S71" s="817"/>
      <c r="T71" s="817"/>
      <c r="U71" s="817"/>
      <c r="V71" s="817">
        <v>1043</v>
      </c>
      <c r="W71" s="817"/>
      <c r="X71" s="817"/>
      <c r="Y71" s="817"/>
      <c r="Z71" s="817"/>
      <c r="AA71" s="817">
        <v>3</v>
      </c>
      <c r="AB71" s="817"/>
      <c r="AC71" s="817"/>
      <c r="AD71" s="817"/>
      <c r="AE71" s="817"/>
      <c r="AF71" s="817">
        <v>3</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561</v>
      </c>
      <c r="C72" s="861"/>
      <c r="D72" s="861"/>
      <c r="E72" s="861"/>
      <c r="F72" s="861"/>
      <c r="G72" s="861"/>
      <c r="H72" s="861"/>
      <c r="I72" s="861"/>
      <c r="J72" s="861"/>
      <c r="K72" s="861"/>
      <c r="L72" s="861"/>
      <c r="M72" s="861"/>
      <c r="N72" s="861"/>
      <c r="O72" s="861"/>
      <c r="P72" s="862"/>
      <c r="Q72" s="863">
        <v>127</v>
      </c>
      <c r="R72" s="817"/>
      <c r="S72" s="817"/>
      <c r="T72" s="817"/>
      <c r="U72" s="817"/>
      <c r="V72" s="817">
        <v>112</v>
      </c>
      <c r="W72" s="817"/>
      <c r="X72" s="817"/>
      <c r="Y72" s="817"/>
      <c r="Z72" s="817"/>
      <c r="AA72" s="817">
        <v>15</v>
      </c>
      <c r="AB72" s="817"/>
      <c r="AC72" s="817"/>
      <c r="AD72" s="817"/>
      <c r="AE72" s="817"/>
      <c r="AF72" s="817">
        <v>15</v>
      </c>
      <c r="AG72" s="817"/>
      <c r="AH72" s="817"/>
      <c r="AI72" s="817"/>
      <c r="AJ72" s="817"/>
      <c r="AK72" s="817">
        <v>48</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562</v>
      </c>
      <c r="C73" s="861"/>
      <c r="D73" s="861"/>
      <c r="E73" s="861"/>
      <c r="F73" s="861"/>
      <c r="G73" s="861"/>
      <c r="H73" s="861"/>
      <c r="I73" s="861"/>
      <c r="J73" s="861"/>
      <c r="K73" s="861"/>
      <c r="L73" s="861"/>
      <c r="M73" s="861"/>
      <c r="N73" s="861"/>
      <c r="O73" s="861"/>
      <c r="P73" s="862"/>
      <c r="Q73" s="863">
        <v>6413</v>
      </c>
      <c r="R73" s="817"/>
      <c r="S73" s="817"/>
      <c r="T73" s="817"/>
      <c r="U73" s="817"/>
      <c r="V73" s="817">
        <v>6154</v>
      </c>
      <c r="W73" s="817"/>
      <c r="X73" s="817"/>
      <c r="Y73" s="817"/>
      <c r="Z73" s="817"/>
      <c r="AA73" s="817">
        <v>259</v>
      </c>
      <c r="AB73" s="817"/>
      <c r="AC73" s="817"/>
      <c r="AD73" s="817"/>
      <c r="AE73" s="817"/>
      <c r="AF73" s="817">
        <v>259</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563</v>
      </c>
      <c r="C74" s="861"/>
      <c r="D74" s="861"/>
      <c r="E74" s="861"/>
      <c r="F74" s="861"/>
      <c r="G74" s="861"/>
      <c r="H74" s="861"/>
      <c r="I74" s="861"/>
      <c r="J74" s="861"/>
      <c r="K74" s="861"/>
      <c r="L74" s="861"/>
      <c r="M74" s="861"/>
      <c r="N74" s="861"/>
      <c r="O74" s="861"/>
      <c r="P74" s="862"/>
      <c r="Q74" s="863">
        <v>335</v>
      </c>
      <c r="R74" s="817"/>
      <c r="S74" s="817"/>
      <c r="T74" s="817"/>
      <c r="U74" s="817"/>
      <c r="V74" s="817">
        <v>181</v>
      </c>
      <c r="W74" s="817"/>
      <c r="X74" s="817"/>
      <c r="Y74" s="817"/>
      <c r="Z74" s="817"/>
      <c r="AA74" s="817">
        <v>154</v>
      </c>
      <c r="AB74" s="817"/>
      <c r="AC74" s="817"/>
      <c r="AD74" s="817"/>
      <c r="AE74" s="817"/>
      <c r="AF74" s="817">
        <v>154</v>
      </c>
      <c r="AG74" s="817"/>
      <c r="AH74" s="817"/>
      <c r="AI74" s="817"/>
      <c r="AJ74" s="817"/>
      <c r="AK74" s="817">
        <v>162</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564</v>
      </c>
      <c r="C75" s="861"/>
      <c r="D75" s="861"/>
      <c r="E75" s="861"/>
      <c r="F75" s="861"/>
      <c r="G75" s="861"/>
      <c r="H75" s="861"/>
      <c r="I75" s="861"/>
      <c r="J75" s="861"/>
      <c r="K75" s="861"/>
      <c r="L75" s="861"/>
      <c r="M75" s="861"/>
      <c r="N75" s="861"/>
      <c r="O75" s="861"/>
      <c r="P75" s="862"/>
      <c r="Q75" s="864">
        <v>166278</v>
      </c>
      <c r="R75" s="865"/>
      <c r="S75" s="865"/>
      <c r="T75" s="865"/>
      <c r="U75" s="821"/>
      <c r="V75" s="866">
        <v>162373</v>
      </c>
      <c r="W75" s="865"/>
      <c r="X75" s="865"/>
      <c r="Y75" s="865"/>
      <c r="Z75" s="821"/>
      <c r="AA75" s="866">
        <v>3905</v>
      </c>
      <c r="AB75" s="865"/>
      <c r="AC75" s="865"/>
      <c r="AD75" s="865"/>
      <c r="AE75" s="821"/>
      <c r="AF75" s="866">
        <v>3905</v>
      </c>
      <c r="AG75" s="865"/>
      <c r="AH75" s="865"/>
      <c r="AI75" s="865"/>
      <c r="AJ75" s="821"/>
      <c r="AK75" s="866">
        <v>1502</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4451</v>
      </c>
      <c r="AG88" s="831"/>
      <c r="AH88" s="831"/>
      <c r="AI88" s="831"/>
      <c r="AJ88" s="831"/>
      <c r="AK88" s="828"/>
      <c r="AL88" s="828"/>
      <c r="AM88" s="828"/>
      <c r="AN88" s="828"/>
      <c r="AO88" s="828"/>
      <c r="AP88" s="831">
        <v>3086</v>
      </c>
      <c r="AQ88" s="831"/>
      <c r="AR88" s="831"/>
      <c r="AS88" s="831"/>
      <c r="AT88" s="831"/>
      <c r="AU88" s="831">
        <v>104</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v>
      </c>
      <c r="CS102" s="839"/>
      <c r="CT102" s="839"/>
      <c r="CU102" s="839"/>
      <c r="CV102" s="878"/>
      <c r="CW102" s="877" t="s">
        <v>548</v>
      </c>
      <c r="CX102" s="839"/>
      <c r="CY102" s="839"/>
      <c r="CZ102" s="839"/>
      <c r="DA102" s="878"/>
      <c r="DB102" s="877" t="s">
        <v>548</v>
      </c>
      <c r="DC102" s="839"/>
      <c r="DD102" s="839"/>
      <c r="DE102" s="839"/>
      <c r="DF102" s="878"/>
      <c r="DG102" s="877">
        <v>301</v>
      </c>
      <c r="DH102" s="839"/>
      <c r="DI102" s="839"/>
      <c r="DJ102" s="839"/>
      <c r="DK102" s="878"/>
      <c r="DL102" s="877" t="s">
        <v>548</v>
      </c>
      <c r="DM102" s="839"/>
      <c r="DN102" s="839"/>
      <c r="DO102" s="839"/>
      <c r="DP102" s="878"/>
      <c r="DQ102" s="877">
        <v>267</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295</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295</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295</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750164</v>
      </c>
      <c r="AB110" s="887"/>
      <c r="AC110" s="887"/>
      <c r="AD110" s="887"/>
      <c r="AE110" s="888"/>
      <c r="AF110" s="889">
        <v>769757</v>
      </c>
      <c r="AG110" s="887"/>
      <c r="AH110" s="887"/>
      <c r="AI110" s="887"/>
      <c r="AJ110" s="888"/>
      <c r="AK110" s="889">
        <v>760628</v>
      </c>
      <c r="AL110" s="887"/>
      <c r="AM110" s="887"/>
      <c r="AN110" s="887"/>
      <c r="AO110" s="888"/>
      <c r="AP110" s="890">
        <v>17.3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7902297</v>
      </c>
      <c r="BR110" s="918"/>
      <c r="BS110" s="918"/>
      <c r="BT110" s="918"/>
      <c r="BU110" s="918"/>
      <c r="BV110" s="918">
        <v>7559833</v>
      </c>
      <c r="BW110" s="918"/>
      <c r="BX110" s="918"/>
      <c r="BY110" s="918"/>
      <c r="BZ110" s="918"/>
      <c r="CA110" s="918">
        <v>7452729</v>
      </c>
      <c r="CB110" s="918"/>
      <c r="CC110" s="918"/>
      <c r="CD110" s="918"/>
      <c r="CE110" s="918"/>
      <c r="CF110" s="931">
        <v>169.9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133227</v>
      </c>
      <c r="BR111" s="913"/>
      <c r="BS111" s="913"/>
      <c r="BT111" s="913"/>
      <c r="BU111" s="913"/>
      <c r="BV111" s="913">
        <v>116688</v>
      </c>
      <c r="BW111" s="913"/>
      <c r="BX111" s="913"/>
      <c r="BY111" s="913"/>
      <c r="BZ111" s="913"/>
      <c r="CA111" s="913">
        <v>90494</v>
      </c>
      <c r="CB111" s="913"/>
      <c r="CC111" s="913"/>
      <c r="CD111" s="913"/>
      <c r="CE111" s="913"/>
      <c r="CF111" s="907">
        <v>2.1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3267946</v>
      </c>
      <c r="BR112" s="913"/>
      <c r="BS112" s="913"/>
      <c r="BT112" s="913"/>
      <c r="BU112" s="913"/>
      <c r="BV112" s="913">
        <v>3229087</v>
      </c>
      <c r="BW112" s="913"/>
      <c r="BX112" s="913"/>
      <c r="BY112" s="913"/>
      <c r="BZ112" s="913"/>
      <c r="CA112" s="913">
        <v>3074065</v>
      </c>
      <c r="CB112" s="913"/>
      <c r="CC112" s="913"/>
      <c r="CD112" s="913"/>
      <c r="CE112" s="913"/>
      <c r="CF112" s="907">
        <v>70.099999999999994</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294553</v>
      </c>
      <c r="AB113" s="925"/>
      <c r="AC113" s="925"/>
      <c r="AD113" s="925"/>
      <c r="AE113" s="926"/>
      <c r="AF113" s="927">
        <v>295505</v>
      </c>
      <c r="AG113" s="925"/>
      <c r="AH113" s="925"/>
      <c r="AI113" s="925"/>
      <c r="AJ113" s="926"/>
      <c r="AK113" s="927">
        <v>261820</v>
      </c>
      <c r="AL113" s="925"/>
      <c r="AM113" s="925"/>
      <c r="AN113" s="925"/>
      <c r="AO113" s="926"/>
      <c r="AP113" s="928">
        <v>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176260</v>
      </c>
      <c r="BR113" s="913"/>
      <c r="BS113" s="913"/>
      <c r="BT113" s="913"/>
      <c r="BU113" s="913"/>
      <c r="BV113" s="913">
        <v>150984</v>
      </c>
      <c r="BW113" s="913"/>
      <c r="BX113" s="913"/>
      <c r="BY113" s="913"/>
      <c r="BZ113" s="913"/>
      <c r="CA113" s="913">
        <v>103091</v>
      </c>
      <c r="CB113" s="913"/>
      <c r="CC113" s="913"/>
      <c r="CD113" s="913"/>
      <c r="CE113" s="913"/>
      <c r="CF113" s="907">
        <v>2.4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51247</v>
      </c>
      <c r="AB114" s="946"/>
      <c r="AC114" s="946"/>
      <c r="AD114" s="946"/>
      <c r="AE114" s="947"/>
      <c r="AF114" s="948">
        <v>50305</v>
      </c>
      <c r="AG114" s="946"/>
      <c r="AH114" s="946"/>
      <c r="AI114" s="946"/>
      <c r="AJ114" s="947"/>
      <c r="AK114" s="948">
        <v>63066</v>
      </c>
      <c r="AL114" s="946"/>
      <c r="AM114" s="946"/>
      <c r="AN114" s="946"/>
      <c r="AO114" s="947"/>
      <c r="AP114" s="949">
        <v>1.4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1161013</v>
      </c>
      <c r="BR114" s="913"/>
      <c r="BS114" s="913"/>
      <c r="BT114" s="913"/>
      <c r="BU114" s="913"/>
      <c r="BV114" s="913">
        <v>1146718</v>
      </c>
      <c r="BW114" s="913"/>
      <c r="BX114" s="913"/>
      <c r="BY114" s="913"/>
      <c r="BZ114" s="913"/>
      <c r="CA114" s="913">
        <v>1104234</v>
      </c>
      <c r="CB114" s="913"/>
      <c r="CC114" s="913"/>
      <c r="CD114" s="913"/>
      <c r="CE114" s="913"/>
      <c r="CF114" s="907">
        <v>25.2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21885</v>
      </c>
      <c r="AB115" s="925"/>
      <c r="AC115" s="925"/>
      <c r="AD115" s="925"/>
      <c r="AE115" s="926"/>
      <c r="AF115" s="927">
        <v>21538</v>
      </c>
      <c r="AG115" s="925"/>
      <c r="AH115" s="925"/>
      <c r="AI115" s="925"/>
      <c r="AJ115" s="926"/>
      <c r="AK115" s="927">
        <v>21197</v>
      </c>
      <c r="AL115" s="925"/>
      <c r="AM115" s="925"/>
      <c r="AN115" s="925"/>
      <c r="AO115" s="926"/>
      <c r="AP115" s="928">
        <v>0.5</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263020</v>
      </c>
      <c r="BR115" s="913"/>
      <c r="BS115" s="913"/>
      <c r="BT115" s="913"/>
      <c r="BU115" s="913"/>
      <c r="BV115" s="913">
        <v>266124</v>
      </c>
      <c r="BW115" s="913"/>
      <c r="BX115" s="913"/>
      <c r="BY115" s="913"/>
      <c r="BZ115" s="913"/>
      <c r="CA115" s="913">
        <v>269781</v>
      </c>
      <c r="CB115" s="913"/>
      <c r="CC115" s="913"/>
      <c r="CD115" s="913"/>
      <c r="CE115" s="913"/>
      <c r="CF115" s="907">
        <v>6.1</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133227</v>
      </c>
      <c r="DH116" s="946"/>
      <c r="DI116" s="946"/>
      <c r="DJ116" s="946"/>
      <c r="DK116" s="947"/>
      <c r="DL116" s="948">
        <v>116688</v>
      </c>
      <c r="DM116" s="946"/>
      <c r="DN116" s="946"/>
      <c r="DO116" s="946"/>
      <c r="DP116" s="947"/>
      <c r="DQ116" s="948">
        <v>90494</v>
      </c>
      <c r="DR116" s="946"/>
      <c r="DS116" s="946"/>
      <c r="DT116" s="946"/>
      <c r="DU116" s="947"/>
      <c r="DV116" s="949">
        <v>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1117849</v>
      </c>
      <c r="AB117" s="966"/>
      <c r="AC117" s="966"/>
      <c r="AD117" s="966"/>
      <c r="AE117" s="967"/>
      <c r="AF117" s="968">
        <v>1137105</v>
      </c>
      <c r="AG117" s="966"/>
      <c r="AH117" s="966"/>
      <c r="AI117" s="966"/>
      <c r="AJ117" s="967"/>
      <c r="AK117" s="968">
        <v>1106711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295</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441</v>
      </c>
      <c r="BP119" s="992"/>
      <c r="BQ119" s="986">
        <v>12903763</v>
      </c>
      <c r="BR119" s="987"/>
      <c r="BS119" s="987"/>
      <c r="BT119" s="987"/>
      <c r="BU119" s="987"/>
      <c r="BV119" s="987">
        <v>12469434</v>
      </c>
      <c r="BW119" s="987"/>
      <c r="BX119" s="987"/>
      <c r="BY119" s="987"/>
      <c r="BZ119" s="987"/>
      <c r="CA119" s="987">
        <v>12094394</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3874140</v>
      </c>
      <c r="BR120" s="918"/>
      <c r="BS120" s="918"/>
      <c r="BT120" s="918"/>
      <c r="BU120" s="918"/>
      <c r="BV120" s="918">
        <v>4005656</v>
      </c>
      <c r="BW120" s="918"/>
      <c r="BX120" s="918"/>
      <c r="BY120" s="918"/>
      <c r="BZ120" s="918"/>
      <c r="CA120" s="918">
        <v>4044756</v>
      </c>
      <c r="CB120" s="918"/>
      <c r="CC120" s="918"/>
      <c r="CD120" s="918"/>
      <c r="CE120" s="918"/>
      <c r="CF120" s="931">
        <v>92.2</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3065079</v>
      </c>
      <c r="DR120" s="918"/>
      <c r="DS120" s="918"/>
      <c r="DT120" s="918"/>
      <c r="DU120" s="918"/>
      <c r="DV120" s="919">
        <v>69.900000000000006</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1431829</v>
      </c>
      <c r="BR121" s="913"/>
      <c r="BS121" s="913"/>
      <c r="BT121" s="913"/>
      <c r="BU121" s="913"/>
      <c r="BV121" s="913">
        <v>1475375</v>
      </c>
      <c r="BW121" s="913"/>
      <c r="BX121" s="913"/>
      <c r="BY121" s="913"/>
      <c r="BZ121" s="913"/>
      <c r="CA121" s="913">
        <v>1368684</v>
      </c>
      <c r="CB121" s="913"/>
      <c r="CC121" s="913"/>
      <c r="CD121" s="913"/>
      <c r="CE121" s="913"/>
      <c r="CF121" s="907">
        <v>31.2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6854</v>
      </c>
      <c r="DH121" s="913"/>
      <c r="DI121" s="913"/>
      <c r="DJ121" s="913"/>
      <c r="DK121" s="913"/>
      <c r="DL121" s="913">
        <v>9948</v>
      </c>
      <c r="DM121" s="913"/>
      <c r="DN121" s="913"/>
      <c r="DO121" s="913"/>
      <c r="DP121" s="913"/>
      <c r="DQ121" s="913">
        <v>8986</v>
      </c>
      <c r="DR121" s="913"/>
      <c r="DS121" s="913"/>
      <c r="DT121" s="913"/>
      <c r="DU121" s="913"/>
      <c r="DV121" s="914">
        <v>0.2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6366493</v>
      </c>
      <c r="BR122" s="987"/>
      <c r="BS122" s="987"/>
      <c r="BT122" s="987"/>
      <c r="BU122" s="987"/>
      <c r="BV122" s="987">
        <v>6236206</v>
      </c>
      <c r="BW122" s="987"/>
      <c r="BX122" s="987"/>
      <c r="BY122" s="987"/>
      <c r="BZ122" s="987"/>
      <c r="CA122" s="987">
        <v>6044981</v>
      </c>
      <c r="CB122" s="987"/>
      <c r="CC122" s="987"/>
      <c r="CD122" s="987"/>
      <c r="CE122" s="987"/>
      <c r="CF122" s="1004">
        <v>137.80000000000001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21885</v>
      </c>
      <c r="AB123" s="946"/>
      <c r="AC123" s="946"/>
      <c r="AD123" s="946"/>
      <c r="AE123" s="947"/>
      <c r="AF123" s="948">
        <v>21538</v>
      </c>
      <c r="AG123" s="946"/>
      <c r="AH123" s="946"/>
      <c r="AI123" s="946"/>
      <c r="AJ123" s="947"/>
      <c r="AK123" s="948">
        <v>21197</v>
      </c>
      <c r="AL123" s="946"/>
      <c r="AM123" s="946"/>
      <c r="AN123" s="946"/>
      <c r="AO123" s="947"/>
      <c r="AP123" s="949">
        <v>0.5</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449</v>
      </c>
      <c r="BP123" s="992"/>
      <c r="BQ123" s="1050">
        <v>11672462</v>
      </c>
      <c r="BR123" s="1051"/>
      <c r="BS123" s="1051"/>
      <c r="BT123" s="1051"/>
      <c r="BU123" s="1051"/>
      <c r="BV123" s="1051">
        <v>11717237</v>
      </c>
      <c r="BW123" s="1051"/>
      <c r="BX123" s="1051"/>
      <c r="BY123" s="1051"/>
      <c r="BZ123" s="1051"/>
      <c r="CA123" s="1051">
        <v>11458421</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29.1</v>
      </c>
      <c r="BR124" s="1014"/>
      <c r="BS124" s="1014"/>
      <c r="BT124" s="1014"/>
      <c r="BU124" s="1014"/>
      <c r="BV124" s="1014">
        <v>17.5</v>
      </c>
      <c r="BW124" s="1014"/>
      <c r="BX124" s="1014"/>
      <c r="BY124" s="1014"/>
      <c r="BZ124" s="1014"/>
      <c r="CA124" s="1014">
        <v>14.4</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3261092</v>
      </c>
      <c r="DH124" s="973"/>
      <c r="DI124" s="973"/>
      <c r="DJ124" s="973"/>
      <c r="DK124" s="974"/>
      <c r="DL124" s="972">
        <v>3219139</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v>259802</v>
      </c>
      <c r="DH126" s="913"/>
      <c r="DI126" s="913"/>
      <c r="DJ126" s="913"/>
      <c r="DK126" s="913"/>
      <c r="DL126" s="913">
        <v>263258</v>
      </c>
      <c r="DM126" s="913"/>
      <c r="DN126" s="913"/>
      <c r="DO126" s="913"/>
      <c r="DP126" s="913"/>
      <c r="DQ126" s="913">
        <v>267396</v>
      </c>
      <c r="DR126" s="913"/>
      <c r="DS126" s="913"/>
      <c r="DT126" s="913"/>
      <c r="DU126" s="913"/>
      <c r="DV126" s="914">
        <v>6.1</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143274</v>
      </c>
      <c r="AB128" s="1033"/>
      <c r="AC128" s="1033"/>
      <c r="AD128" s="1033"/>
      <c r="AE128" s="1034"/>
      <c r="AF128" s="1035">
        <v>143946</v>
      </c>
      <c r="AG128" s="1033"/>
      <c r="AH128" s="1033"/>
      <c r="AI128" s="1033"/>
      <c r="AJ128" s="1034"/>
      <c r="AK128" s="1035">
        <v>124966</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3218</v>
      </c>
      <c r="DH128" s="1025"/>
      <c r="DI128" s="1025"/>
      <c r="DJ128" s="1025"/>
      <c r="DK128" s="1025"/>
      <c r="DL128" s="1025">
        <v>2866</v>
      </c>
      <c r="DM128" s="1025"/>
      <c r="DN128" s="1025"/>
      <c r="DO128" s="1025"/>
      <c r="DP128" s="1025"/>
      <c r="DQ128" s="1025">
        <v>2385</v>
      </c>
      <c r="DR128" s="1025"/>
      <c r="DS128" s="1025"/>
      <c r="DT128" s="1025"/>
      <c r="DU128" s="1025"/>
      <c r="DV128" s="1026">
        <v>0.1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4814555</v>
      </c>
      <c r="AB129" s="946"/>
      <c r="AC129" s="946"/>
      <c r="AD129" s="946"/>
      <c r="AE129" s="947"/>
      <c r="AF129" s="948">
        <v>4853121</v>
      </c>
      <c r="AG129" s="946"/>
      <c r="AH129" s="946"/>
      <c r="AI129" s="946"/>
      <c r="AJ129" s="947"/>
      <c r="AK129" s="948">
        <v>4955699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589616</v>
      </c>
      <c r="AB130" s="946"/>
      <c r="AC130" s="946"/>
      <c r="AD130" s="946"/>
      <c r="AE130" s="947"/>
      <c r="AF130" s="948">
        <v>562687</v>
      </c>
      <c r="AG130" s="946"/>
      <c r="AH130" s="946"/>
      <c r="AI130" s="946"/>
      <c r="AJ130" s="947"/>
      <c r="AK130" s="948">
        <v>568953</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4224939</v>
      </c>
      <c r="AB131" s="973"/>
      <c r="AC131" s="973"/>
      <c r="AD131" s="973"/>
      <c r="AE131" s="974"/>
      <c r="AF131" s="972">
        <v>4290434</v>
      </c>
      <c r="AG131" s="973"/>
      <c r="AH131" s="973"/>
      <c r="AI131" s="973"/>
      <c r="AJ131" s="974"/>
      <c r="AK131" s="972">
        <v>4386746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14.4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9.1115814060000009</v>
      </c>
      <c r="AB132" s="1084"/>
      <c r="AC132" s="1084"/>
      <c r="AD132" s="1084"/>
      <c r="AE132" s="1085"/>
      <c r="AF132" s="1086">
        <v>10.03329432</v>
      </c>
      <c r="AG132" s="1084"/>
      <c r="AH132" s="1084"/>
      <c r="AI132" s="1084"/>
      <c r="AJ132" s="1085"/>
      <c r="AK132" s="1086">
        <v>9.4099731819999999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8.8000000000000007</v>
      </c>
      <c r="AB133" s="1067"/>
      <c r="AC133" s="1067"/>
      <c r="AD133" s="1067"/>
      <c r="AE133" s="1068"/>
      <c r="AF133" s="1066">
        <v>9.1</v>
      </c>
      <c r="AG133" s="1067"/>
      <c r="AH133" s="1067"/>
      <c r="AI133" s="1067"/>
      <c r="AJ133" s="1068"/>
      <c r="AK133" s="1066">
        <v>9.5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aPxtzubd7V8LkX2nVE9l8oSkzmbmTli9Ao1TD5nzZGrW1yLqa9XwqRFlhN9myqpC9MIZN4w3XU3OXsCpTAtQw==" saltValue="VfOMkHPyCUjp3MUFrkDU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DDwz3XAS8ue8/jI05QyAl/1MsI7UAKIBCywRB4k1RARJ0g4oG8JgCxhuuX8LRwTQr9pttw6zuzQmJOiiqj+DQ==" saltValue="3I9NmQX87gYMfTNPk+YL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VgfU/BCiWFCIVDz1hHvhq3kVDYfbr36mxouc1rOqKnxLs3kFCHb3ECzU8SzNAKf4/iBMdGbCilzO3kAIdKv8Q==" saltValue="5EiCZGANvHslyusbeTVZ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1466504</v>
      </c>
      <c r="AP9" s="262">
        <v>87245</v>
      </c>
      <c r="AQ9" s="263">
        <v>110873</v>
      </c>
      <c r="AR9" s="264">
        <v>-21.3</v>
      </c>
    </row>
    <row r="10" spans="1:46" ht="13.5" customHeight="1" x14ac:dyDescent="0.15">
      <c r="A10" s="247"/>
      <c r="AK10" s="1103" t="s">
        <v>484</v>
      </c>
      <c r="AL10" s="1104"/>
      <c r="AM10" s="1104"/>
      <c r="AN10" s="1105"/>
      <c r="AO10" s="265">
        <v>271966</v>
      </c>
      <c r="AP10" s="265">
        <v>16180</v>
      </c>
      <c r="AQ10" s="266">
        <v>12701</v>
      </c>
      <c r="AR10" s="267">
        <v>27.4</v>
      </c>
    </row>
    <row r="11" spans="1:46" ht="13.5" customHeight="1" x14ac:dyDescent="0.15">
      <c r="A11" s="247"/>
      <c r="AK11" s="1103" t="s">
        <v>485</v>
      </c>
      <c r="AL11" s="1104"/>
      <c r="AM11" s="1104"/>
      <c r="AN11" s="1105"/>
      <c r="AO11" s="265" t="s">
        <v>486</v>
      </c>
      <c r="AP11" s="265" t="s">
        <v>486</v>
      </c>
      <c r="AQ11" s="266">
        <v>1473</v>
      </c>
      <c r="AR11" s="267" t="s">
        <v>486</v>
      </c>
    </row>
    <row r="12" spans="1:46" ht="13.5" customHeight="1" x14ac:dyDescent="0.15">
      <c r="A12" s="247"/>
      <c r="AK12" s="1103" t="s">
        <v>487</v>
      </c>
      <c r="AL12" s="1104"/>
      <c r="AM12" s="1104"/>
      <c r="AN12" s="1105"/>
      <c r="AO12" s="265" t="s">
        <v>486</v>
      </c>
      <c r="AP12" s="265" t="s">
        <v>486</v>
      </c>
      <c r="AQ12" s="266">
        <v>4</v>
      </c>
      <c r="AR12" s="267" t="s">
        <v>486</v>
      </c>
    </row>
    <row r="13" spans="1:46" ht="13.5" customHeight="1" x14ac:dyDescent="0.15">
      <c r="A13" s="247"/>
      <c r="AK13" s="1103" t="s">
        <v>488</v>
      </c>
      <c r="AL13" s="1104"/>
      <c r="AM13" s="1104"/>
      <c r="AN13" s="1105"/>
      <c r="AO13" s="265">
        <v>82689</v>
      </c>
      <c r="AP13" s="265">
        <v>4919</v>
      </c>
      <c r="AQ13" s="266">
        <v>3598</v>
      </c>
      <c r="AR13" s="267">
        <v>36.700000000000003</v>
      </c>
    </row>
    <row r="14" spans="1:46" ht="13.5" customHeight="1" x14ac:dyDescent="0.15">
      <c r="A14" s="247"/>
      <c r="AK14" s="1103" t="s">
        <v>489</v>
      </c>
      <c r="AL14" s="1104"/>
      <c r="AM14" s="1104"/>
      <c r="AN14" s="1105"/>
      <c r="AO14" s="265">
        <v>25100</v>
      </c>
      <c r="AP14" s="265">
        <v>1493</v>
      </c>
      <c r="AQ14" s="266">
        <v>2175</v>
      </c>
      <c r="AR14" s="267">
        <v>-31.4</v>
      </c>
    </row>
    <row r="15" spans="1:46" ht="13.5" customHeight="1" x14ac:dyDescent="0.15">
      <c r="A15" s="247"/>
      <c r="AK15" s="1106" t="s">
        <v>490</v>
      </c>
      <c r="AL15" s="1107"/>
      <c r="AM15" s="1107"/>
      <c r="AN15" s="1108"/>
      <c r="AO15" s="265">
        <v>-105916</v>
      </c>
      <c r="AP15" s="265">
        <v>-6301</v>
      </c>
      <c r="AQ15" s="266">
        <v>-6566</v>
      </c>
      <c r="AR15" s="267">
        <v>-4</v>
      </c>
    </row>
    <row r="16" spans="1:46" x14ac:dyDescent="0.15">
      <c r="A16" s="247"/>
      <c r="AK16" s="1106" t="s">
        <v>178</v>
      </c>
      <c r="AL16" s="1107"/>
      <c r="AM16" s="1107"/>
      <c r="AN16" s="1108"/>
      <c r="AO16" s="265">
        <v>1740343</v>
      </c>
      <c r="AP16" s="265">
        <v>103536</v>
      </c>
      <c r="AQ16" s="266">
        <v>124259</v>
      </c>
      <c r="AR16" s="267">
        <v>-16.7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7.97</v>
      </c>
      <c r="AP21" s="278">
        <v>10.18</v>
      </c>
      <c r="AQ21" s="279">
        <v>-2.21</v>
      </c>
      <c r="AS21" s="280"/>
      <c r="AT21" s="276"/>
    </row>
    <row r="22" spans="1:46" s="248" customFormat="1" x14ac:dyDescent="0.15">
      <c r="A22" s="276"/>
      <c r="AK22" s="1109" t="s">
        <v>496</v>
      </c>
      <c r="AL22" s="1110"/>
      <c r="AM22" s="1110"/>
      <c r="AN22" s="1111"/>
      <c r="AO22" s="281">
        <v>96.6</v>
      </c>
      <c r="AP22" s="282">
        <v>96.1</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760628</v>
      </c>
      <c r="AP32" s="291">
        <v>45251</v>
      </c>
      <c r="AQ32" s="292">
        <v>56040</v>
      </c>
      <c r="AR32" s="293">
        <v>-19.3</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261820</v>
      </c>
      <c r="AP35" s="291">
        <v>15576</v>
      </c>
      <c r="AQ35" s="292">
        <v>19608</v>
      </c>
      <c r="AR35" s="293">
        <v>-20.6</v>
      </c>
    </row>
    <row r="36" spans="1:46" ht="27" customHeight="1" x14ac:dyDescent="0.15">
      <c r="A36" s="247"/>
      <c r="AK36" s="1117" t="s">
        <v>504</v>
      </c>
      <c r="AL36" s="1118"/>
      <c r="AM36" s="1118"/>
      <c r="AN36" s="1119"/>
      <c r="AO36" s="291">
        <v>63066</v>
      </c>
      <c r="AP36" s="291">
        <v>3752</v>
      </c>
      <c r="AQ36" s="292">
        <v>3090</v>
      </c>
      <c r="AR36" s="293">
        <v>21.4</v>
      </c>
    </row>
    <row r="37" spans="1:46" ht="13.5" customHeight="1" x14ac:dyDescent="0.15">
      <c r="A37" s="247"/>
      <c r="AK37" s="1117" t="s">
        <v>505</v>
      </c>
      <c r="AL37" s="1118"/>
      <c r="AM37" s="1118"/>
      <c r="AN37" s="1119"/>
      <c r="AO37" s="291">
        <v>21197</v>
      </c>
      <c r="AP37" s="291">
        <v>1261</v>
      </c>
      <c r="AQ37" s="292">
        <v>590</v>
      </c>
      <c r="AR37" s="293">
        <v>113.7</v>
      </c>
    </row>
    <row r="38" spans="1:46" ht="27" customHeight="1" x14ac:dyDescent="0.15">
      <c r="A38" s="247"/>
      <c r="AK38" s="1120" t="s">
        <v>506</v>
      </c>
      <c r="AL38" s="1121"/>
      <c r="AM38" s="1121"/>
      <c r="AN38" s="1122"/>
      <c r="AO38" s="294" t="s">
        <v>486</v>
      </c>
      <c r="AP38" s="294" t="s">
        <v>486</v>
      </c>
      <c r="AQ38" s="295">
        <v>10</v>
      </c>
      <c r="AR38" s="283" t="s">
        <v>486</v>
      </c>
      <c r="AS38" s="290"/>
    </row>
    <row r="39" spans="1:46" x14ac:dyDescent="0.15">
      <c r="A39" s="247"/>
      <c r="AK39" s="1120" t="s">
        <v>507</v>
      </c>
      <c r="AL39" s="1121"/>
      <c r="AM39" s="1121"/>
      <c r="AN39" s="1122"/>
      <c r="AO39" s="291">
        <v>-124966</v>
      </c>
      <c r="AP39" s="291">
        <v>-7434</v>
      </c>
      <c r="AQ39" s="292">
        <v>-2093</v>
      </c>
      <c r="AR39" s="293">
        <v>255.2</v>
      </c>
      <c r="AS39" s="290"/>
    </row>
    <row r="40" spans="1:46" ht="27" customHeight="1" x14ac:dyDescent="0.15">
      <c r="A40" s="247"/>
      <c r="AK40" s="1117" t="s">
        <v>508</v>
      </c>
      <c r="AL40" s="1118"/>
      <c r="AM40" s="1118"/>
      <c r="AN40" s="1119"/>
      <c r="AO40" s="291">
        <v>-568953</v>
      </c>
      <c r="AP40" s="291">
        <v>-33848</v>
      </c>
      <c r="AQ40" s="292">
        <v>-52347</v>
      </c>
      <c r="AR40" s="293">
        <v>-35.299999999999997</v>
      </c>
      <c r="AS40" s="290"/>
    </row>
    <row r="41" spans="1:46" x14ac:dyDescent="0.15">
      <c r="A41" s="247"/>
      <c r="AK41" s="1123" t="s">
        <v>288</v>
      </c>
      <c r="AL41" s="1124"/>
      <c r="AM41" s="1124"/>
      <c r="AN41" s="1125"/>
      <c r="AO41" s="291">
        <v>412792</v>
      </c>
      <c r="AP41" s="291">
        <v>24558</v>
      </c>
      <c r="AQ41" s="292">
        <v>24899</v>
      </c>
      <c r="AR41" s="293">
        <v>-1.4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1411424</v>
      </c>
      <c r="AN51" s="313">
        <v>78421</v>
      </c>
      <c r="AO51" s="314">
        <v>1.8</v>
      </c>
      <c r="AP51" s="315">
        <v>84459</v>
      </c>
      <c r="AQ51" s="316">
        <v>1.6</v>
      </c>
      <c r="AR51" s="317">
        <v>0.2</v>
      </c>
    </row>
    <row r="52" spans="1:44" x14ac:dyDescent="0.15">
      <c r="A52" s="247"/>
      <c r="AK52" s="318"/>
      <c r="AL52" s="319" t="s">
        <v>518</v>
      </c>
      <c r="AM52" s="320">
        <v>1147569</v>
      </c>
      <c r="AN52" s="321">
        <v>63761</v>
      </c>
      <c r="AO52" s="322">
        <v>42.1</v>
      </c>
      <c r="AP52" s="323">
        <v>47314</v>
      </c>
      <c r="AQ52" s="324">
        <v>14.3</v>
      </c>
      <c r="AR52" s="325">
        <v>27.8</v>
      </c>
    </row>
    <row r="53" spans="1:44" x14ac:dyDescent="0.15">
      <c r="A53" s="247"/>
      <c r="AK53" s="303" t="s">
        <v>519</v>
      </c>
      <c r="AL53" s="304"/>
      <c r="AM53" s="312">
        <v>2702505</v>
      </c>
      <c r="AN53" s="313">
        <v>153238</v>
      </c>
      <c r="AO53" s="314">
        <v>95.4</v>
      </c>
      <c r="AP53" s="315">
        <v>74568</v>
      </c>
      <c r="AQ53" s="316">
        <v>-11.7</v>
      </c>
      <c r="AR53" s="317">
        <v>107.1</v>
      </c>
    </row>
    <row r="54" spans="1:44" x14ac:dyDescent="0.15">
      <c r="A54" s="247"/>
      <c r="AK54" s="318"/>
      <c r="AL54" s="319" t="s">
        <v>518</v>
      </c>
      <c r="AM54" s="320">
        <v>2467831</v>
      </c>
      <c r="AN54" s="321">
        <v>139931</v>
      </c>
      <c r="AO54" s="322">
        <v>119.5</v>
      </c>
      <c r="AP54" s="323">
        <v>42558</v>
      </c>
      <c r="AQ54" s="324">
        <v>-10.1</v>
      </c>
      <c r="AR54" s="325">
        <v>129.6</v>
      </c>
    </row>
    <row r="55" spans="1:44" x14ac:dyDescent="0.15">
      <c r="A55" s="247"/>
      <c r="AK55" s="303" t="s">
        <v>520</v>
      </c>
      <c r="AL55" s="304"/>
      <c r="AM55" s="312">
        <v>1090409</v>
      </c>
      <c r="AN55" s="313">
        <v>62949</v>
      </c>
      <c r="AO55" s="314">
        <v>-58.9</v>
      </c>
      <c r="AP55" s="315">
        <v>73693</v>
      </c>
      <c r="AQ55" s="316">
        <v>-1.2</v>
      </c>
      <c r="AR55" s="317">
        <v>-57.7</v>
      </c>
    </row>
    <row r="56" spans="1:44" x14ac:dyDescent="0.15">
      <c r="A56" s="247"/>
      <c r="AK56" s="318"/>
      <c r="AL56" s="319" t="s">
        <v>518</v>
      </c>
      <c r="AM56" s="320">
        <v>790609</v>
      </c>
      <c r="AN56" s="321">
        <v>45642</v>
      </c>
      <c r="AO56" s="322">
        <v>-67.400000000000006</v>
      </c>
      <c r="AP56" s="323">
        <v>44203</v>
      </c>
      <c r="AQ56" s="324">
        <v>3.9</v>
      </c>
      <c r="AR56" s="325">
        <v>-71.3</v>
      </c>
    </row>
    <row r="57" spans="1:44" x14ac:dyDescent="0.15">
      <c r="A57" s="247"/>
      <c r="AK57" s="303" t="s">
        <v>521</v>
      </c>
      <c r="AL57" s="304"/>
      <c r="AM57" s="312">
        <v>830634</v>
      </c>
      <c r="AN57" s="313">
        <v>48861</v>
      </c>
      <c r="AO57" s="314">
        <v>-22.4</v>
      </c>
      <c r="AP57" s="315">
        <v>79401</v>
      </c>
      <c r="AQ57" s="316">
        <v>7.7</v>
      </c>
      <c r="AR57" s="317">
        <v>-30.1</v>
      </c>
    </row>
    <row r="58" spans="1:44" x14ac:dyDescent="0.15">
      <c r="A58" s="247"/>
      <c r="AK58" s="318"/>
      <c r="AL58" s="319" t="s">
        <v>518</v>
      </c>
      <c r="AM58" s="320">
        <v>612331</v>
      </c>
      <c r="AN58" s="321">
        <v>36019</v>
      </c>
      <c r="AO58" s="322">
        <v>-21.1</v>
      </c>
      <c r="AP58" s="323">
        <v>49347</v>
      </c>
      <c r="AQ58" s="324">
        <v>11.6</v>
      </c>
      <c r="AR58" s="325">
        <v>-32.700000000000003</v>
      </c>
    </row>
    <row r="59" spans="1:44" x14ac:dyDescent="0.15">
      <c r="A59" s="247"/>
      <c r="AK59" s="303" t="s">
        <v>522</v>
      </c>
      <c r="AL59" s="304"/>
      <c r="AM59" s="312">
        <v>1073763</v>
      </c>
      <c r="AN59" s="313">
        <v>63880</v>
      </c>
      <c r="AO59" s="314">
        <v>30.7</v>
      </c>
      <c r="AP59" s="315">
        <v>87379</v>
      </c>
      <c r="AQ59" s="316">
        <v>10</v>
      </c>
      <c r="AR59" s="317">
        <v>20.7</v>
      </c>
    </row>
    <row r="60" spans="1:44" x14ac:dyDescent="0.15">
      <c r="A60" s="247"/>
      <c r="AK60" s="318"/>
      <c r="AL60" s="319" t="s">
        <v>518</v>
      </c>
      <c r="AM60" s="320">
        <v>904324</v>
      </c>
      <c r="AN60" s="321">
        <v>53800</v>
      </c>
      <c r="AO60" s="322">
        <v>49.4</v>
      </c>
      <c r="AP60" s="323">
        <v>55855</v>
      </c>
      <c r="AQ60" s="324">
        <v>13.2</v>
      </c>
      <c r="AR60" s="325">
        <v>36.200000000000003</v>
      </c>
    </row>
    <row r="61" spans="1:44" x14ac:dyDescent="0.15">
      <c r="A61" s="247"/>
      <c r="AK61" s="303" t="s">
        <v>523</v>
      </c>
      <c r="AL61" s="326"/>
      <c r="AM61" s="312">
        <v>1421747</v>
      </c>
      <c r="AN61" s="313">
        <v>81470</v>
      </c>
      <c r="AO61" s="314">
        <v>9.3000000000000007</v>
      </c>
      <c r="AP61" s="315">
        <v>79900</v>
      </c>
      <c r="AQ61" s="327">
        <v>1.3</v>
      </c>
      <c r="AR61" s="317">
        <v>8</v>
      </c>
    </row>
    <row r="62" spans="1:44" x14ac:dyDescent="0.15">
      <c r="A62" s="247"/>
      <c r="AK62" s="318"/>
      <c r="AL62" s="319" t="s">
        <v>518</v>
      </c>
      <c r="AM62" s="320">
        <v>1184533</v>
      </c>
      <c r="AN62" s="321">
        <v>67831</v>
      </c>
      <c r="AO62" s="322">
        <v>24.5</v>
      </c>
      <c r="AP62" s="323">
        <v>47855</v>
      </c>
      <c r="AQ62" s="324">
        <v>6.6</v>
      </c>
      <c r="AR62" s="325">
        <v>17.899999999999999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tNxzP5q5Ptpe21jV0D2yybUqxAYqLAjAoPu/tX2QlKQPvRCLJFz3MkCAblV9555m5f3ceTLqRlY4ewIviGoxQ==" saltValue="VRvVHwCYMmJcN/yHed7X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GGHa5H0jrJJRH7dQZBfauq5pYUbpeyjgeGQYnBHkl3I6fSs26rVs0NtFIFij4dard6w7ad8+VoPrVcNLz2oA/g==" saltValue="BNUeqosKTBDjHfnQTM6C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8VJcJbmxPFPsmhWnSkm37cXec3Etm4VLyiTibO2gziP6p3UZluD8XKxCTNInbvdY71uGZEW/f27KMNUBimq2xQ==" saltValue="3AYVaUBq+JyyDL/FbcEt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12.29</v>
      </c>
      <c r="G47" s="12">
        <v>11.06</v>
      </c>
      <c r="H47" s="12">
        <v>14.87</v>
      </c>
      <c r="I47" s="12">
        <v>17.21</v>
      </c>
      <c r="J47" s="13">
        <v>19.05</v>
      </c>
    </row>
    <row r="48" spans="2:10" ht="57.75" customHeight="1" x14ac:dyDescent="0.15">
      <c r="B48" s="14"/>
      <c r="C48" s="1128" t="s">
        <v>4</v>
      </c>
      <c r="D48" s="1128"/>
      <c r="E48" s="1129"/>
      <c r="F48" s="15">
        <v>3.91</v>
      </c>
      <c r="G48" s="16">
        <v>7.01</v>
      </c>
      <c r="H48" s="16">
        <v>6.34</v>
      </c>
      <c r="I48" s="16">
        <v>6.02</v>
      </c>
      <c r="J48" s="17">
        <v>5.73</v>
      </c>
    </row>
    <row r="49" spans="2:10" ht="57.75" customHeight="1" thickBot="1" x14ac:dyDescent="0.2">
      <c r="B49" s="18"/>
      <c r="C49" s="1130" t="s">
        <v>5</v>
      </c>
      <c r="D49" s="1130"/>
      <c r="E49" s="1131"/>
      <c r="F49" s="19" t="s">
        <v>530</v>
      </c>
      <c r="G49" s="20" t="s">
        <v>531</v>
      </c>
      <c r="H49" s="20" t="s">
        <v>532</v>
      </c>
      <c r="I49" s="20" t="s">
        <v>533</v>
      </c>
      <c r="J49" s="21" t="s">
        <v>534</v>
      </c>
    </row>
    <row r="50" spans="2:10" x14ac:dyDescent="0.15"/>
  </sheetData>
  <sheetProtection algorithmName="SHA-512" hashValue="pTDs8PNGkUpMgm3uoAgdOQaSXtEyQxlbHmUdaXTDIY/9tnut6idbALbBgOP35BOxu9m90RPbU5u07AXa3V4xrg==" saltValue="6iGmXszGcJK33dTIaVUV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2026-03-11T05:33:16Z</cp:lastPrinted>
  <dcterms:created xsi:type="dcterms:W3CDTF">2026-02-23T04:48:33Z</dcterms:created>
  <dcterms:modified xsi:type="dcterms:W3CDTF">2026-03-17T04:17:49Z</dcterms:modified>
  <cp:category/>
</cp:coreProperties>
</file>