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nas01\shichoson\06 財政係\40決算統計\05財政状況資料集\R6財政状況資料集\03_市町村→県\"/>
    </mc:Choice>
  </mc:AlternateContent>
  <xr:revisionPtr revIDLastSave="0" documentId="13_ncr:1_{62BEA515-71BD-4C1D-82BD-D071D76019D5}"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AM35" i="10"/>
  <c r="C35" i="10"/>
  <c r="CO34" i="10"/>
  <c r="CO35" i="10" s="1"/>
  <c r="CO36" i="10" s="1"/>
  <c r="BW34" i="10"/>
  <c r="BW35" i="10" s="1"/>
  <c r="BW36" i="10" s="1"/>
  <c r="BW37" i="10" s="1"/>
  <c r="BW38" i="10" s="1"/>
  <c r="BW39" i="10" s="1"/>
  <c r="BW40" i="10" s="1"/>
  <c r="BE34" i="10"/>
  <c r="C34" i="10"/>
  <c r="U34" i="10" s="1"/>
  <c r="U35" i="10" s="1"/>
  <c r="U36" i="10" s="1"/>
  <c r="AM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<sst xmlns="http://schemas.openxmlformats.org/spreadsheetml/2006/main" count="1128" uniqueCount="560">
  <si>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</si>
  <si>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</si>
  <si>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</si>
  <si>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</si>
  <si>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</si>
  <si>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</si>
  <si>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</si>
  <si>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</si>
  <si>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</si>
  <si>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</si>
  <si>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</si>
  <si>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</si>
  <si>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</si>
  <si>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</si>
  <si>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</si>
  <si>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</si>
  <si>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</si>
  <si>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</si>
  <si>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</si>
  <si>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</si>
  <si>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</si>
  <si>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</si>
  <si>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</si>
  <si>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</si>
  <si>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</si>
  <si>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</si>
  <si>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</si>
  <si>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</si>
  <si>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</si>
  <si>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</si>
  <si>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</si>
  <si>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</si>
  <si>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</si>
  <si>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</si>
  <si>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</si>
  <si>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</si>
  <si>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</si>
  <si>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</si>
  <si>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</si>
  <si>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</si>
  <si>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</si>
  <si>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</si>
  <si>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</si>
  <si>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</si>
  <si>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</si>
  <si>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</si>
  <si>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</si>
  <si>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</si>
  <si>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</si>
  <si>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</si>
  <si>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</si>
  <si>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</si>
  <si>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</si>
  <si>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</si>
  <si>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</si>
  <si>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</si>
  <si>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</si>
  <si>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</si>
  <si>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</si>
  <si>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</si>
  <si>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</si>
  <si>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</si>
  <si>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</si>
  <si>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</si>
  <si>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</si>
  <si>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</si>
  <si>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</si>
  <si>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</si>
  <si>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</si>
  <si>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</si>
  <si>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</si>
  <si>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</si>
  <si>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</si>
  <si>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</si>
  <si>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</si>
  <si>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</si>
  <si>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</si>
  <si>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</si>
  <si>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</si>
  <si>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</si>
  <si>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</si>
  <si>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</si>
  <si>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</si>
  <si>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</si>
  <si>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</si>
  <si>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</si>
  <si>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</si>
  <si>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</si>
  <si>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</si>
  <si>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</si>
  <si>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</si>
  <si>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</si>
  <si>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</si>
  <si>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</si>
  <si>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中山町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</si>
  <si>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</si>
  <si>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</si>
  <si>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</si>
  <si>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</si>
  <si>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</si>
  <si>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</si>
  <si>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</si>
  <si>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</si>
  <si>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</si>
  <si>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</si>
  <si>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</si>
  <si>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</si>
  <si>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</si>
  <si>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</si>
  <si>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</si>
  <si>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</si>
  <si>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</si>
  <si>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</si>
  <si>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</si>
  <si>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</si>
  <si>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</si>
  <si>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</si>
  <si>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</si>
  <si>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</si>
  <si>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</si>
  <si>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</si>
  <si>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</si>
  <si>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</si>
  <si>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</si>
  <si>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</si>
  <si>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</si>
  <si>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</si>
  <si>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</si>
  <si>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</si>
  <si>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</si>
  <si>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</si>
  <si>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</si>
  <si>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</si>
  <si>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</si>
  <si>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</si>
  <si>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</si>
  <si>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</si>
  <si>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</si>
  <si>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</si>
  <si>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</si>
  <si>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</si>
  <si>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</si>
  <si>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</si>
  <si>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</si>
  <si>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</si>
  <si>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</si>
  <si>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</si>
  <si>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</si>
  <si>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</si>
  <si>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</si>
  <si>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</si>
  <si>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</si>
  <si>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</si>
  <si>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</si>
  <si>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</si>
  <si>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</si>
  <si>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</si>
  <si>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</si>
  <si>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</si>
  <si>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</si>
  <si>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</si>
  <si>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</si>
  <si>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</si>
  <si>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</si>
  <si>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</si>
  <si>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</si>
  <si>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</si>
  <si>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</si>
  <si>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</si>
  <si>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</si>
  <si>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</si>
  <si>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</si>
  <si>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</si>
  <si>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</si>
  <si>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</si>
  <si>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</si>
  <si>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</si>
  <si>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</si>
  <si>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</si>
  <si>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</si>
  <si>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</si>
  <si>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</si>
  <si>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</si>
  <si>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</si>
  <si>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</si>
  <si>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</si>
  <si>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</si>
  <si>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</si>
  <si>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</si>
  <si>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</si>
  <si>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</si>
  <si>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</si>
  <si>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</si>
  <si>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</si>
  <si>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</si>
  <si>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</si>
  <si>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</si>
  <si>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</si>
  <si>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</si>
  <si>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</si>
  <si>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</si>
  <si>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</si>
  <si>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</si>
  <si>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</si>
  <si>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山形県中山町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</si>
  <si>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</si>
  <si>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</si>
  <si>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</si>
  <si>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</si>
  <si>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</si>
  <si>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</si>
  <si>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</si>
  <si>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</si>
  <si>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</si>
  <si>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</si>
  <si>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</si>
  <si>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</si>
  <si>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</si>
  <si>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</si>
  <si>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</si>
  <si>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</si>
  <si>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</si>
  <si>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</si>
  <si>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</si>
  <si>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</si>
  <si>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</si>
  <si>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</si>
  <si>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</si>
  <si>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</si>
  <si>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</si>
  <si>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</si>
  <si>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</si>
  <si>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</si>
  <si>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</si>
  <si>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</si>
  <si>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</si>
  <si>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</si>
  <si>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</si>
  <si>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</si>
  <si>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</si>
  <si>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</si>
  <si>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</si>
  <si>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</si>
  <si>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</si>
  <si>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</si>
  <si>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</si>
  <si>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</si>
  <si>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</si>
  <si>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</si>
  <si>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</si>
  <si>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</si>
  <si>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</si>
  <si>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</si>
  <si>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</si>
  <si>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</si>
  <si>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</si>
  <si>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</si>
  <si>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</si>
  <si>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</si>
  <si>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</si>
  <si>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</si>
  <si>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</si>
  <si>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</si>
  <si>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</si>
  <si>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</si>
  <si>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</si>
  <si>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</si>
  <si>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</si>
  <si>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</si>
  <si>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</si>
  <si>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</si>
  <si>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</si>
  <si>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</si>
  <si>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</si>
  <si>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</si>
  <si>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</si>
  <si>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</si>
  <si>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</si>
  <si>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</si>
  <si>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</si>
  <si>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</si>
  <si>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</si>
  <si>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</si>
  <si>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</si>
  <si>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</si>
  <si>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</si>
  <si>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</si>
  <si>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</si>
  <si>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</si>
  <si>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</si>
  <si>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</si>
  <si>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</si>
  <si>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</si>
  <si>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</si>
  <si>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</si>
  <si>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</si>
  <si>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</si>
  <si>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</si>
  <si>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</si>
  <si>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</si>
  <si>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</si>
  <si>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</si>
  <si>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</si>
  <si>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</si>
  <si>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</si>
  <si>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</si>
  <si>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</si>
  <si>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</si>
  <si>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</si>
  <si>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</si>
  <si>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</si>
  <si>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</si>
  <si>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</si>
  <si>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</si>
  <si>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</si>
  <si>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</si>
  <si>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</si>
  <si>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</si>
  <si>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</si>
  <si>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</si>
  <si>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</si>
  <si>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</si>
  <si>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</si>
  <si>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</si>
  <si>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</si>
  <si>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</si>
  <si>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</si>
  <si>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</si>
  <si>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</si>
  <si>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</si>
  <si>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</si>
  <si>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</si>
  <si>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</si>
  <si>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</si>
  <si>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</si>
  <si>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</si>
  <si>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</si>
  <si>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</si>
  <si>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</si>
  <si>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</si>
  <si>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</si>
  <si>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</si>
  <si>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</si>
  <si>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</si>
  <si>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</si>
  <si>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</si>
  <si>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</si>
  <si>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</si>
  <si>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</si>
  <si>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</si>
  <si>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</si>
  <si>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</si>
  <si>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</si>
  <si>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</si>
  <si>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</si>
  <si>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山形県中山町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</si>
  <si>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</si>
  <si>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</si>
  <si>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</si>
  <si>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</si>
  <si>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</si>
  <si>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</si>
  <si>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</si>
  <si>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</si>
  <si>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</si>
  <si>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</si>
  <si>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</si>
  <si>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</si>
  <si>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</si>
  <si>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</si>
  <si>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</si>
  <si>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</si>
  <si>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</si>
  <si>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</si>
  <si>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</si>
  <si>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</si>
  <si>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</si>
  <si>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</si>
  <si>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</si>
  <si>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</si>
  <si>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</si>
  <si>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</si>
  <si>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</si>
  <si>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</si>
  <si>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</si>
  <si>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</si>
  <si>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</si>
  <si>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</si>
  <si>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</si>
  <si>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</si>
  <si>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</si>
  <si>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</si>
  <si>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</si>
  <si>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</si>
  <si>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</si>
  <si>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</si>
  <si>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</si>
  <si>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</si>
  <si>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</si>
  <si>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</si>
  <si>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</si>
  <si>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</si>
  <si>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</si>
  <si>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</si>
  <si>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</si>
  <si>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</si>
  <si>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</si>
  <si>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</si>
  <si>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</si>
  <si>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</si>
  <si>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</si>
  <si>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</si>
  <si>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</si>
  <si>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</si>
  <si>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</si>
  <si>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</si>
  <si>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</si>
  <si>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</si>
  <si>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</si>
  <si>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</si>
  <si>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</si>
  <si>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</si>
  <si>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</si>
  <si>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</si>
  <si>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</si>
  <si>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</si>
  <si>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</si>
  <si>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</si>
  <si>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</si>
  <si>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</si>
  <si>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</si>
  <si>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</si>
  <si>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</si>
  <si>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</si>
  <si>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</si>
  <si>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</si>
  <si>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</si>
  <si>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</si>
  <si>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</si>
  <si>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</si>
  <si>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</si>
  <si>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</si>
  <si>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</si>
  <si>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</si>
  <si>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</si>
  <si>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</si>
  <si>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</si>
  <si>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</si>
  <si>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</si>
  <si>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</si>
  <si>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</si>
  <si>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</si>
  <si>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</si>
  <si>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</si>
  <si>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</si>
  <si>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</si>
  <si>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</si>
  <si>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</si>
  <si>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</si>
  <si>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</si>
  <si>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</si>
  <si>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</si>
  <si>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</si>
  <si>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</si>
  <si>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</si>
  <si>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</si>
  <si>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</si>
  <si>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</si>
  <si>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</si>
  <si>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</si>
  <si>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</si>
  <si>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</si>
  <si>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</si>
  <si>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</si>
  <si>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</si>
  <si>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</si>
  <si>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</si>
  <si>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</si>
  <si>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</si>
  <si>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</si>
  <si>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</si>
  <si>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</si>
  <si>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</si>
  <si>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</si>
  <si>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</si>
  <si>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</si>
  <si>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</si>
  <si>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</si>
  <si>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</si>
  <si>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</si>
  <si>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</si>
  <si>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</si>
  <si>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</si>
  <si>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</si>
  <si>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</si>
  <si>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</si>
  <si>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</si>
  <si>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</si>
  <si>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</si>
  <si>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</si>
  <si>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</si>
  <si>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</si>
  <si>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</si>
  <si>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</si>
  <si>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</si>
  <si>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</si>
  <si>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</si>
  <si>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</si>
  <si>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</si>
  <si>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</si>
  <si>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</si>
  <si>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</si>
  <si>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</si>
  <si>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</si>
  <si>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</si>
  <si>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</si>
  <si>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</si>
  <si>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</si>
  <si>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</si>
  <si>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</si>
  <si>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</si>
  <si>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</si>
  <si>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</si>
  <si>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</si>
  <si>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</si>
  <si>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</si>
  <si>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</si>
  <si>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</si>
  <si>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</si>
  <si>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0.50</t>
  </si>
  <si>
    <t>▲ 1.49</t>
  </si>
  <si>
    <t>一般会計</t>
  </si>
  <si>
    <t>介護保険特別会計</t>
  </si>
  <si>
    <t>下水道事業会計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</si>
  <si>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</si>
  <si>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</si>
  <si>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</si>
  <si>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</si>
  <si>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</si>
  <si>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</si>
  <si>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</si>
  <si>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</si>
  <si>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</si>
  <si>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</si>
  <si>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山形県消防補償等組合</t>
    <rPh sb="0" eb="3">
      <t>ヤマガタケン</t>
    </rPh>
    <rPh sb="3" eb="5">
      <t>ショウボウ</t>
    </rPh>
    <rPh sb="5" eb="7">
      <t>ホショウ</t>
    </rPh>
    <rPh sb="7" eb="8">
      <t>トウ</t>
    </rPh>
    <rPh sb="8" eb="10">
      <t>クミアイ</t>
    </rPh>
    <phoneticPr fontId="38"/>
  </si>
  <si>
    <t>山形県自治会館管理組合</t>
    <rPh sb="0" eb="3">
      <t>ヤマガタケン</t>
    </rPh>
    <rPh sb="3" eb="5">
      <t>ジチ</t>
    </rPh>
    <rPh sb="5" eb="7">
      <t>カイカン</t>
    </rPh>
    <rPh sb="7" eb="9">
      <t>カンリ</t>
    </rPh>
    <rPh sb="9" eb="11">
      <t>クミアイ</t>
    </rPh>
    <phoneticPr fontId="38"/>
  </si>
  <si>
    <t>山形県市町村職員退職手当組合</t>
    <rPh sb="0" eb="3">
      <t>ヤマガタケン</t>
    </rPh>
    <rPh sb="3" eb="6">
      <t>シチョウソン</t>
    </rPh>
    <rPh sb="6" eb="8">
      <t>ショクイン</t>
    </rPh>
    <rPh sb="8" eb="10">
      <t>タイショク</t>
    </rPh>
    <rPh sb="10" eb="12">
      <t>テアテ</t>
    </rPh>
    <rPh sb="12" eb="14">
      <t>クミアイ</t>
    </rPh>
    <phoneticPr fontId="38"/>
  </si>
  <si>
    <t>山形広域環境事務組合</t>
    <rPh sb="0" eb="2">
      <t>ヤマガタ</t>
    </rPh>
    <rPh sb="2" eb="4">
      <t>コウイキ</t>
    </rPh>
    <rPh sb="4" eb="6">
      <t>カンキョウ</t>
    </rPh>
    <rPh sb="6" eb="8">
      <t>ジム</t>
    </rPh>
    <rPh sb="8" eb="10">
      <t>クミアイ</t>
    </rPh>
    <phoneticPr fontId="38"/>
  </si>
  <si>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38"/>
  </si>
  <si>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38"/>
  </si>
  <si>
    <t>最上川中部水道企業団</t>
    <rPh sb="0" eb="2">
      <t>モガミ</t>
    </rPh>
    <rPh sb="2" eb="3">
      <t>ガワ</t>
    </rPh>
    <rPh sb="3" eb="5">
      <t>チュウブ</t>
    </rPh>
    <rPh sb="5" eb="7">
      <t>スイドウ</t>
    </rPh>
    <rPh sb="7" eb="9">
      <t>キギョウ</t>
    </rPh>
    <rPh sb="9" eb="10">
      <t>ダン</t>
    </rPh>
    <phoneticPr fontId="38"/>
  </si>
  <si>
    <t>中山町振興公社</t>
    <phoneticPr fontId="2"/>
  </si>
  <si>
    <t>中山町商工観光公社</t>
    <phoneticPr fontId="2"/>
  </si>
  <si>
    <t>○</t>
    <phoneticPr fontId="2"/>
  </si>
  <si>
    <t>山形県東村山郡中山町土地開発公社</t>
    <phoneticPr fontId="2"/>
  </si>
  <si>
    <t>中山町ふるさと応援基金</t>
    <rPh sb="0" eb="3">
      <t>ナカヤママチ</t>
    </rPh>
    <phoneticPr fontId="5"/>
  </si>
  <si>
    <t>中山町消防施設等整備基金</t>
    <rPh sb="0" eb="3">
      <t>ナカヤママチ</t>
    </rPh>
    <phoneticPr fontId="5"/>
  </si>
  <si>
    <t>中山町小・中学校施設等整備基金</t>
    <rPh sb="0" eb="3">
      <t>ナカヤママチ</t>
    </rPh>
    <rPh sb="8" eb="10">
      <t>シセツ</t>
    </rPh>
    <rPh sb="10" eb="11">
      <t>トウ</t>
    </rPh>
    <phoneticPr fontId="5"/>
  </si>
  <si>
    <t>中山町地域福祉基金</t>
    <rPh sb="0" eb="3">
      <t>ナカヤママチ</t>
    </rPh>
    <rPh sb="3" eb="5">
      <t>チイキ</t>
    </rPh>
    <rPh sb="5" eb="7">
      <t>フクシ</t>
    </rPh>
    <rPh sb="7" eb="9">
      <t>キキン</t>
    </rPh>
    <phoneticPr fontId="5"/>
  </si>
  <si>
    <t>中山町ひまわり温泉整備基金</t>
    <rPh sb="0" eb="3">
      <t>ナカヤママチ</t>
    </rPh>
    <rPh sb="7" eb="9">
      <t>オンセン</t>
    </rPh>
    <rPh sb="9" eb="11">
      <t>セイビ</t>
    </rPh>
    <rPh sb="11" eb="13">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</si>
</sst>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2"/>
      <charset val="128"/>
    </font>
    <font>
      <sz val="11"/>
      <color theme="1"/>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20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5" xfId="20" xr:uid="{90AFBE83-6145-4F8F-AF1A-20A2AD8DB924}"/>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F3A9-4570-88A7-08B587E5EC2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22951</c:v>
                </c:pt>
                <c:pt idx="1">
                  <c:v>14466</c:v>
                </c:pt>
                <c:pt idx="2">
                  <c:v>24132</c:v>
                </c:pt>
                <c:pt idx="3">
                  <c:v>19723</c:v>
                </c:pt>
                <c:pt idx="4">
                  <c:v>31088</c:v>
                </c:pt>
              </c:numCache>
            </c:numRef>
          </c:val>
          <c:smooth val="0"/>
          <c:extLst>
            <c:ext xmlns:c16="http://schemas.microsoft.com/office/drawing/2014/chart" uri="{C3380CC4-5D6E-409C-BE32-E72D297353CC}">
              <c16:uniqueId val="{00000001-F3A9-4570-88A7-08B587E5EC2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12.41</c:v>
                </c:pt>
                <c:pt idx="1">
                  <c:v>9.35</c:v>
                </c:pt>
                <c:pt idx="2">
                  <c:v>8.1300000000000008</c:v>
                </c:pt>
                <c:pt idx="3">
                  <c:v>8.1300000000000008</c:v>
                </c:pt>
                <c:pt idx="4">
                  <c:v>7.61</c:v>
                </c:pt>
              </c:numCache>
            </c:numRef>
          </c:val>
          <c:extLst>
            <c:ext xmlns:c16="http://schemas.microsoft.com/office/drawing/2014/chart" uri="{C3380CC4-5D6E-409C-BE32-E72D297353CC}">
              <c16:uniqueId val="{00000000-AD30-4E52-ACE0-6E7EDCAE5C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22.27</c:v>
                </c:pt>
                <c:pt idx="1">
                  <c:v>31.15</c:v>
                </c:pt>
                <c:pt idx="2">
                  <c:v>34.94</c:v>
                </c:pt>
                <c:pt idx="3">
                  <c:v>35.36</c:v>
                </c:pt>
                <c:pt idx="4">
                  <c:v>33.94</c:v>
                </c:pt>
              </c:numCache>
            </c:numRef>
          </c:val>
          <c:extLst>
            <c:ext xmlns:c16="http://schemas.microsoft.com/office/drawing/2014/chart" uri="{C3380CC4-5D6E-409C-BE32-E72D297353CC}">
              <c16:uniqueId val="{00000001-AD30-4E52-ACE0-6E7EDCAE5C0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-0.5</c:v>
                </c:pt>
                <c:pt idx="1">
                  <c:v>8.23</c:v>
                </c:pt>
                <c:pt idx="2">
                  <c:v>1.1399999999999999</c:v>
                </c:pt>
                <c:pt idx="3">
                  <c:v>1.1000000000000001</c:v>
                </c:pt>
                <c:pt idx="4">
                  <c:v>-1.49</c:v>
                </c:pt>
              </c:numCache>
            </c:numRef>
          </c:val>
          <c:smooth val="0"/>
          <c:extLst>
            <c:ext xmlns:c16="http://schemas.microsoft.com/office/drawing/2014/chart" uri="{C3380CC4-5D6E-409C-BE32-E72D297353CC}">
              <c16:uniqueId val="{00000002-AD30-4E52-ACE0-6E7EDCAE5C0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0.24</c:v>
                </c:pt>
                <c:pt idx="2">
                  <c:v>#N/A</c:v>
                </c:pt>
                <c:pt idx="3">
                  <c:v>0.44</c:v>
                </c:pt>
                <c:pt idx="4">
                  <c:v>#N/A</c:v>
                </c:pt>
                <c:pt idx="5">
                  <c:v>0.36</c:v>
                </c:pt>
                <c:pt idx="6">
                  <c:v>#N/A</c:v>
                </c:pt>
                <c:pt idx="7">
                  <c:v>0.73</c:v>
                </c:pt>
                <c:pt idx="8">
                  <c:v>0</c:v>
                </c:pt>
                <c:pt idx="9">
                  <c:v>0</c:v>
                </c:pt>
              </c:numCache>
            </c:numRef>
          </c:val>
          <c:extLst>
            <c:ext xmlns:c16="http://schemas.microsoft.com/office/drawing/2014/chart" uri="{C3380CC4-5D6E-409C-BE32-E72D297353CC}">
              <c16:uniqueId val="{00000000-CB03-45F5-B420-9F3ECDA1B5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B03-45F5-B420-9F3ECDA1B5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B03-45F5-B420-9F3ECDA1B5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CB03-45F5-B420-9F3ECDA1B55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CB03-45F5-B420-9F3ECDA1B55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0.03</c:v>
                </c:pt>
                <c:pt idx="2">
                  <c:v>#N/A</c:v>
                </c:pt>
                <c:pt idx="3">
                  <c:v>0.01</c:v>
                </c:pt>
                <c:pt idx="4">
                  <c:v>#N/A</c:v>
                </c:pt>
                <c:pt idx="5">
                  <c:v>0.01</c:v>
                </c:pt>
                <c:pt idx="6">
                  <c:v>#N/A</c:v>
                </c:pt>
                <c:pt idx="7">
                  <c:v>0.03</c:v>
                </c:pt>
                <c:pt idx="8">
                  <c:v>#N/A</c:v>
                </c:pt>
                <c:pt idx="9">
                  <c:v>0.05</c:v>
                </c:pt>
              </c:numCache>
            </c:numRef>
          </c:val>
          <c:extLst>
            <c:ext xmlns:c16="http://schemas.microsoft.com/office/drawing/2014/chart" uri="{C3380CC4-5D6E-409C-BE32-E72D297353CC}">
              <c16:uniqueId val="{00000005-CB03-45F5-B420-9F3ECDA1B552}"/>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0.96</c:v>
                </c:pt>
                <c:pt idx="2">
                  <c:v>#N/A</c:v>
                </c:pt>
                <c:pt idx="3">
                  <c:v>1</c:v>
                </c:pt>
                <c:pt idx="4">
                  <c:v>#N/A</c:v>
                </c:pt>
                <c:pt idx="5">
                  <c:v>0.96</c:v>
                </c:pt>
                <c:pt idx="6">
                  <c:v>#N/A</c:v>
                </c:pt>
                <c:pt idx="7">
                  <c:v>1.18</c:v>
                </c:pt>
                <c:pt idx="8">
                  <c:v>#N/A</c:v>
                </c:pt>
                <c:pt idx="9">
                  <c:v>0.89</c:v>
                </c:pt>
              </c:numCache>
            </c:numRef>
          </c:val>
          <c:extLst>
            <c:ext xmlns:c16="http://schemas.microsoft.com/office/drawing/2014/chart" uri="{C3380CC4-5D6E-409C-BE32-E72D297353CC}">
              <c16:uniqueId val="{00000006-CB03-45F5-B420-9F3ECDA1B552}"/>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1.21</c:v>
                </c:pt>
              </c:numCache>
            </c:numRef>
          </c:val>
          <c:extLst>
            <c:ext xmlns:c16="http://schemas.microsoft.com/office/drawing/2014/chart" uri="{C3380CC4-5D6E-409C-BE32-E72D297353CC}">
              <c16:uniqueId val="{00000007-CB03-45F5-B420-9F3ECDA1B552}"/>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0.69</c:v>
                </c:pt>
                <c:pt idx="2">
                  <c:v>#N/A</c:v>
                </c:pt>
                <c:pt idx="3">
                  <c:v>0.7</c:v>
                </c:pt>
                <c:pt idx="4">
                  <c:v>#N/A</c:v>
                </c:pt>
                <c:pt idx="5">
                  <c:v>2.14</c:v>
                </c:pt>
                <c:pt idx="6">
                  <c:v>#N/A</c:v>
                </c:pt>
                <c:pt idx="7">
                  <c:v>1.87</c:v>
                </c:pt>
                <c:pt idx="8">
                  <c:v>#N/A</c:v>
                </c:pt>
                <c:pt idx="9">
                  <c:v>1.95</c:v>
                </c:pt>
              </c:numCache>
            </c:numRef>
          </c:val>
          <c:extLst>
            <c:ext xmlns:c16="http://schemas.microsoft.com/office/drawing/2014/chart" uri="{C3380CC4-5D6E-409C-BE32-E72D297353CC}">
              <c16:uniqueId val="{00000008-CB03-45F5-B420-9F3ECDA1B5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12.41</c:v>
                </c:pt>
                <c:pt idx="2">
                  <c:v>#N/A</c:v>
                </c:pt>
                <c:pt idx="3">
                  <c:v>9.34</c:v>
                </c:pt>
                <c:pt idx="4">
                  <c:v>#N/A</c:v>
                </c:pt>
                <c:pt idx="5">
                  <c:v>8.1300000000000008</c:v>
                </c:pt>
                <c:pt idx="6">
                  <c:v>#N/A</c:v>
                </c:pt>
                <c:pt idx="7">
                  <c:v>8.1199999999999992</c:v>
                </c:pt>
                <c:pt idx="8">
                  <c:v>#N/A</c:v>
                </c:pt>
                <c:pt idx="9">
                  <c:v>7.61</c:v>
                </c:pt>
              </c:numCache>
            </c:numRef>
          </c:val>
          <c:extLst>
            <c:ext xmlns:c16="http://schemas.microsoft.com/office/drawing/2014/chart" uri="{C3380CC4-5D6E-409C-BE32-E72D297353CC}">
              <c16:uniqueId val="{00000009-CB03-45F5-B420-9F3ECDA1B5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430</c:v>
                </c:pt>
                <c:pt idx="5">
                  <c:v>428</c:v>
                </c:pt>
                <c:pt idx="8">
                  <c:v>409</c:v>
                </c:pt>
                <c:pt idx="11">
                  <c:v>409</c:v>
                </c:pt>
                <c:pt idx="14">
                  <c:v>341</c:v>
                </c:pt>
              </c:numCache>
            </c:numRef>
          </c:val>
          <c:extLst>
            <c:ext xmlns:c16="http://schemas.microsoft.com/office/drawing/2014/chart" uri="{C3380CC4-5D6E-409C-BE32-E72D297353CC}">
              <c16:uniqueId val="{00000000-0DD3-4A20-9BFC-33832F32503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DD3-4A20-9BFC-33832F32503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0DD3-4A20-9BFC-33832F32503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31</c:v>
                </c:pt>
                <c:pt idx="6">
                  <c:v>40</c:v>
                </c:pt>
                <c:pt idx="9">
                  <c:v>39</c:v>
                </c:pt>
                <c:pt idx="12">
                  <c:v>43</c:v>
                </c:pt>
              </c:numCache>
            </c:numRef>
          </c:val>
          <c:extLst>
            <c:ext xmlns:c16="http://schemas.microsoft.com/office/drawing/2014/chart" uri="{C3380CC4-5D6E-409C-BE32-E72D297353CC}">
              <c16:uniqueId val="{00000003-0DD3-4A20-9BFC-33832F32503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254</c:v>
                </c:pt>
                <c:pt idx="3">
                  <c:v>243</c:v>
                </c:pt>
                <c:pt idx="6">
                  <c:v>240</c:v>
                </c:pt>
                <c:pt idx="9">
                  <c:v>234</c:v>
                </c:pt>
                <c:pt idx="12">
                  <c:v>122</c:v>
                </c:pt>
              </c:numCache>
            </c:numRef>
          </c:val>
          <c:extLst>
            <c:ext xmlns:c16="http://schemas.microsoft.com/office/drawing/2014/chart" uri="{C3380CC4-5D6E-409C-BE32-E72D297353CC}">
              <c16:uniqueId val="{00000004-0DD3-4A20-9BFC-33832F32503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DD3-4A20-9BFC-33832F32503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DD3-4A20-9BFC-33832F32503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504</c:v>
                </c:pt>
                <c:pt idx="3">
                  <c:v>491</c:v>
                </c:pt>
                <c:pt idx="6">
                  <c:v>495</c:v>
                </c:pt>
                <c:pt idx="9">
                  <c:v>472</c:v>
                </c:pt>
                <c:pt idx="12">
                  <c:v>445</c:v>
                </c:pt>
              </c:numCache>
            </c:numRef>
          </c:val>
          <c:extLst>
            <c:ext xmlns:c16="http://schemas.microsoft.com/office/drawing/2014/chart" uri="{C3380CC4-5D6E-409C-BE32-E72D297353CC}">
              <c16:uniqueId val="{00000007-0DD3-4A20-9BFC-33832F32503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345</c:v>
                </c:pt>
                <c:pt idx="2">
                  <c:v>#N/A</c:v>
                </c:pt>
                <c:pt idx="3">
                  <c:v>#N/A</c:v>
                </c:pt>
                <c:pt idx="4">
                  <c:v>337</c:v>
                </c:pt>
                <c:pt idx="5">
                  <c:v>#N/A</c:v>
                </c:pt>
                <c:pt idx="6">
                  <c:v>#N/A</c:v>
                </c:pt>
                <c:pt idx="7">
                  <c:v>366</c:v>
                </c:pt>
                <c:pt idx="8">
                  <c:v>#N/A</c:v>
                </c:pt>
                <c:pt idx="9">
                  <c:v>#N/A</c:v>
                </c:pt>
                <c:pt idx="10">
                  <c:v>336</c:v>
                </c:pt>
                <c:pt idx="11">
                  <c:v>#N/A</c:v>
                </c:pt>
                <c:pt idx="12">
                  <c:v>#N/A</c:v>
                </c:pt>
                <c:pt idx="13">
                  <c:v>269</c:v>
                </c:pt>
                <c:pt idx="14">
                  <c:v>#N/A</c:v>
                </c:pt>
              </c:numCache>
            </c:numRef>
          </c:val>
          <c:smooth val="0"/>
          <c:extLst>
            <c:ext xmlns:c16="http://schemas.microsoft.com/office/drawing/2014/chart" uri="{C3380CC4-5D6E-409C-BE32-E72D297353CC}">
              <c16:uniqueId val="{00000008-0DD3-4A20-9BFC-33832F32503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5056</c:v>
                </c:pt>
                <c:pt idx="5">
                  <c:v>4792</c:v>
                </c:pt>
                <c:pt idx="8">
                  <c:v>4566</c:v>
                </c:pt>
                <c:pt idx="11">
                  <c:v>4271</c:v>
                </c:pt>
                <c:pt idx="14">
                  <c:v>4082</c:v>
                </c:pt>
              </c:numCache>
            </c:numRef>
          </c:val>
          <c:extLst>
            <c:ext xmlns:c16="http://schemas.microsoft.com/office/drawing/2014/chart" uri="{C3380CC4-5D6E-409C-BE32-E72D297353CC}">
              <c16:uniqueId val="{00000000-79D5-400A-8287-B4214471B42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69</c:v>
                </c:pt>
                <c:pt idx="5">
                  <c:v>70</c:v>
                </c:pt>
                <c:pt idx="8">
                  <c:v>57</c:v>
                </c:pt>
                <c:pt idx="11">
                  <c:v>26</c:v>
                </c:pt>
                <c:pt idx="14">
                  <c:v>10</c:v>
                </c:pt>
              </c:numCache>
            </c:numRef>
          </c:val>
          <c:extLst>
            <c:ext xmlns:c16="http://schemas.microsoft.com/office/drawing/2014/chart" uri="{C3380CC4-5D6E-409C-BE32-E72D297353CC}">
              <c16:uniqueId val="{00000001-79D5-400A-8287-B4214471B42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1808</c:v>
                </c:pt>
                <c:pt idx="5">
                  <c:v>2299</c:v>
                </c:pt>
                <c:pt idx="8">
                  <c:v>2513</c:v>
                </c:pt>
                <c:pt idx="11">
                  <c:v>2640</c:v>
                </c:pt>
                <c:pt idx="14">
                  <c:v>2728</c:v>
                </c:pt>
              </c:numCache>
            </c:numRef>
          </c:val>
          <c:extLst>
            <c:ext xmlns:c16="http://schemas.microsoft.com/office/drawing/2014/chart" uri="{C3380CC4-5D6E-409C-BE32-E72D297353CC}">
              <c16:uniqueId val="{00000002-79D5-400A-8287-B4214471B42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D5-400A-8287-B4214471B42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D5-400A-8287-B4214471B42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9D5-400A-8287-B4214471B42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540</c:v>
                </c:pt>
                <c:pt idx="3">
                  <c:v>509</c:v>
                </c:pt>
                <c:pt idx="6">
                  <c:v>502</c:v>
                </c:pt>
                <c:pt idx="9">
                  <c:v>502</c:v>
                </c:pt>
                <c:pt idx="12">
                  <c:v>520</c:v>
                </c:pt>
              </c:numCache>
            </c:numRef>
          </c:val>
          <c:extLst>
            <c:ext xmlns:c16="http://schemas.microsoft.com/office/drawing/2014/chart" uri="{C3380CC4-5D6E-409C-BE32-E72D297353CC}">
              <c16:uniqueId val="{00000006-79D5-400A-8287-B4214471B42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468</c:v>
                </c:pt>
                <c:pt idx="3">
                  <c:v>447</c:v>
                </c:pt>
                <c:pt idx="6">
                  <c:v>419</c:v>
                </c:pt>
                <c:pt idx="9">
                  <c:v>393</c:v>
                </c:pt>
                <c:pt idx="12">
                  <c:v>354</c:v>
                </c:pt>
              </c:numCache>
            </c:numRef>
          </c:val>
          <c:extLst>
            <c:ext xmlns:c16="http://schemas.microsoft.com/office/drawing/2014/chart" uri="{C3380CC4-5D6E-409C-BE32-E72D297353CC}">
              <c16:uniqueId val="{00000007-79D5-400A-8287-B4214471B42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2973</c:v>
                </c:pt>
                <c:pt idx="3">
                  <c:v>2761</c:v>
                </c:pt>
                <c:pt idx="6">
                  <c:v>2524</c:v>
                </c:pt>
                <c:pt idx="9">
                  <c:v>2256</c:v>
                </c:pt>
                <c:pt idx="12">
                  <c:v>2034</c:v>
                </c:pt>
              </c:numCache>
            </c:numRef>
          </c:val>
          <c:extLst>
            <c:ext xmlns:c16="http://schemas.microsoft.com/office/drawing/2014/chart" uri="{C3380CC4-5D6E-409C-BE32-E72D297353CC}">
              <c16:uniqueId val="{00000008-79D5-400A-8287-B4214471B42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51</c:v>
                </c:pt>
                <c:pt idx="3">
                  <c:v>25</c:v>
                </c:pt>
                <c:pt idx="6">
                  <c:v>0</c:v>
                </c:pt>
                <c:pt idx="9">
                  <c:v>0</c:v>
                </c:pt>
                <c:pt idx="12">
                  <c:v>0</c:v>
                </c:pt>
              </c:numCache>
            </c:numRef>
          </c:val>
          <c:extLst>
            <c:ext xmlns:c16="http://schemas.microsoft.com/office/drawing/2014/chart" uri="{C3380CC4-5D6E-409C-BE32-E72D297353CC}">
              <c16:uniqueId val="{00000009-79D5-400A-8287-B4214471B42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5501</c:v>
                </c:pt>
                <c:pt idx="3">
                  <c:v>5234</c:v>
                </c:pt>
                <c:pt idx="6">
                  <c:v>4954</c:v>
                </c:pt>
                <c:pt idx="9">
                  <c:v>4618</c:v>
                </c:pt>
                <c:pt idx="12">
                  <c:v>4419</c:v>
                </c:pt>
              </c:numCache>
            </c:numRef>
          </c:val>
          <c:extLst>
            <c:ext xmlns:c16="http://schemas.microsoft.com/office/drawing/2014/chart" uri="{C3380CC4-5D6E-409C-BE32-E72D297353CC}">
              <c16:uniqueId val="{0000000A-79D5-400A-8287-B4214471B42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2600</c:v>
                </c:pt>
                <c:pt idx="2">
                  <c:v>#N/A</c:v>
                </c:pt>
                <c:pt idx="3">
                  <c:v>#N/A</c:v>
                </c:pt>
                <c:pt idx="4">
                  <c:v>1815</c:v>
                </c:pt>
                <c:pt idx="5">
                  <c:v>#N/A</c:v>
                </c:pt>
                <c:pt idx="6">
                  <c:v>#N/A</c:v>
                </c:pt>
                <c:pt idx="7">
                  <c:v>1263</c:v>
                </c:pt>
                <c:pt idx="8">
                  <c:v>#N/A</c:v>
                </c:pt>
                <c:pt idx="9">
                  <c:v>#N/A</c:v>
                </c:pt>
                <c:pt idx="10">
                  <c:v>831</c:v>
                </c:pt>
                <c:pt idx="11">
                  <c:v>#N/A</c:v>
                </c:pt>
                <c:pt idx="12">
                  <c:v>#N/A</c:v>
                </c:pt>
                <c:pt idx="13">
                  <c:v>507</c:v>
                </c:pt>
                <c:pt idx="14">
                  <c:v>#N/A</c:v>
                </c:pt>
              </c:numCache>
            </c:numRef>
          </c:val>
          <c:smooth val="0"/>
          <c:extLst>
            <c:ext xmlns:c16="http://schemas.microsoft.com/office/drawing/2014/chart" uri="{C3380CC4-5D6E-409C-BE32-E72D297353CC}">
              <c16:uniqueId val="{0000000B-79D5-400A-8287-B4214471B42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1159</c:v>
                </c:pt>
                <c:pt idx="1">
                  <c:v>1191</c:v>
                </c:pt>
                <c:pt idx="2">
                  <c:v>1155</c:v>
                </c:pt>
              </c:numCache>
            </c:numRef>
          </c:val>
          <c:extLst>
            <c:ext xmlns:c16="http://schemas.microsoft.com/office/drawing/2014/chart" uri="{C3380CC4-5D6E-409C-BE32-E72D297353CC}">
              <c16:uniqueId val="{00000000-2F39-4A5C-82B9-637E121D51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221</c:v>
                </c:pt>
                <c:pt idx="1">
                  <c:v>230</c:v>
                </c:pt>
                <c:pt idx="2">
                  <c:v>258</c:v>
                </c:pt>
              </c:numCache>
            </c:numRef>
          </c:val>
          <c:extLst>
            <c:ext xmlns:c16="http://schemas.microsoft.com/office/drawing/2014/chart" uri="{C3380CC4-5D6E-409C-BE32-E72D297353CC}">
              <c16:uniqueId val="{00000001-2F39-4A5C-82B9-637E121D51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734</c:v>
                </c:pt>
                <c:pt idx="1">
                  <c:v>744</c:v>
                </c:pt>
                <c:pt idx="2">
                  <c:v>778</c:v>
                </c:pt>
              </c:numCache>
            </c:numRef>
          </c:val>
          <c:extLst>
            <c:ext xmlns:c16="http://schemas.microsoft.com/office/drawing/2014/chart" uri="{C3380CC4-5D6E-409C-BE32-E72D297353CC}">
              <c16:uniqueId val="{00000002-2F39-4A5C-82B9-637E121D51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防災行政無線整備事業</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町営住宅整備事業の実施により多額の起債をしたこと</a:t>
          </a:r>
          <a:r>
            <a:rPr kumimoji="1" lang="ja-JP" altLang="en-US" sz="1100" b="0" i="0" baseline="0">
              <a:solidFill>
                <a:schemeClr val="dk1"/>
              </a:solidFill>
              <a:effectLst/>
              <a:latin typeface="+mn-lt"/>
              <a:ea typeface="+mn-ea"/>
              <a:cs typeface="+mn-cs"/>
            </a:rPr>
            <a:t>で高止まりとなっている。令和６年度は、令和５年度借入の緊急防災・減災事業債（消防団消防車両整備事業）の元金償還開始等があった一方で、平成２５年度借入の緊急防災・減災事業債（役場耐震補強工事）の償還完了による減少等により元利償還金の額が減少したこと等が主要因となり、</a:t>
          </a:r>
          <a:r>
            <a:rPr kumimoji="1" lang="ja-JP" altLang="ja-JP" sz="1100" b="0" i="0" baseline="0">
              <a:solidFill>
                <a:schemeClr val="dk1"/>
              </a:solidFill>
              <a:effectLst/>
              <a:latin typeface="+mn-lt"/>
              <a:ea typeface="+mn-ea"/>
              <a:cs typeface="+mn-cs"/>
            </a:rPr>
            <a:t>分子が減となっている。</a:t>
          </a:r>
          <a:endParaRPr lang="ja-JP" altLang="ja-JP" sz="1400">
            <a:effectLst/>
          </a:endParaRPr>
        </a:p>
        <a:p>
          <a:r>
            <a:rPr kumimoji="1" lang="ja-JP" altLang="ja-JP" sz="1100" b="0" i="0" baseline="0">
              <a:solidFill>
                <a:schemeClr val="dk1"/>
              </a:solidFill>
              <a:effectLst/>
              <a:latin typeface="+mn-lt"/>
              <a:ea typeface="+mn-ea"/>
              <a:cs typeface="+mn-cs"/>
            </a:rPr>
            <a:t>　現時点において大規模事業の計画はないため、今後は既往債の償還に合わせて実質公債費比率も低くなる見込みである。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b="0" i="0" baseline="0">
              <a:solidFill>
                <a:schemeClr val="dk1"/>
              </a:solidFill>
              <a:effectLst/>
              <a:latin typeface="+mn-lt"/>
              <a:ea typeface="+mn-ea"/>
              <a:cs typeface="+mn-cs"/>
            </a:rPr>
            <a:t>満期一括償還地方債の借入に係る積立てはない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年度から始まった中山中学校建設事業により地方債残高が一気に増加し、事業開始前に比べ</a:t>
          </a:r>
          <a:r>
            <a:rPr kumimoji="1" lang="en-US" altLang="ja-JP" sz="1100" b="0" i="0" baseline="0">
              <a:solidFill>
                <a:schemeClr val="dk1"/>
              </a:solidFill>
              <a:effectLst/>
              <a:latin typeface="+mn-lt"/>
              <a:ea typeface="+mn-ea"/>
              <a:cs typeface="+mn-cs"/>
            </a:rPr>
            <a:t>2,000</a:t>
          </a:r>
          <a:r>
            <a:rPr kumimoji="1" lang="ja-JP" altLang="ja-JP" sz="1100" b="0" i="0" baseline="0">
              <a:solidFill>
                <a:schemeClr val="dk1"/>
              </a:solidFill>
              <a:effectLst/>
              <a:latin typeface="+mn-lt"/>
              <a:ea typeface="+mn-ea"/>
              <a:cs typeface="+mn-cs"/>
            </a:rPr>
            <a:t>百万円弱増加。令和元年度においても、町営住宅建設事業と防災行政無線整備事業の実施による多額の起債で地方債残高が増加したが、近年は大規模事業の実施がなかったこと等により既往債の償還による地方債の現在高の減少等の理由により将来負担比率は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将来負担比率の分子は平成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年度をピークに減少しており、今後も減少していくものと見込まれる。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山形県中山町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財政調整基金残高が</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が、減債基金に積み立てを実施し</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百万円増加したほか、</a:t>
          </a:r>
          <a:r>
            <a:rPr kumimoji="1" lang="ja-JP" altLang="ja-JP" sz="1100">
              <a:solidFill>
                <a:schemeClr val="dk1"/>
              </a:solidFill>
              <a:effectLst/>
              <a:latin typeface="+mn-lt"/>
              <a:ea typeface="+mn-ea"/>
              <a:cs typeface="+mn-cs"/>
            </a:rPr>
            <a:t>中山町ふるさと応援基金の増等により特定目的基金残高について、約</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百万円増加した</a:t>
          </a:r>
          <a:r>
            <a:rPr kumimoji="1" lang="ja-JP" altLang="en-US" sz="1100">
              <a:solidFill>
                <a:schemeClr val="dk1"/>
              </a:solidFill>
              <a:effectLst/>
              <a:latin typeface="+mn-lt"/>
              <a:ea typeface="+mn-ea"/>
              <a:cs typeface="+mn-cs"/>
            </a:rPr>
            <a:t>ことにより、</a:t>
          </a:r>
          <a:r>
            <a:rPr kumimoji="1" lang="ja-JP" altLang="ja-JP" sz="1100">
              <a:solidFill>
                <a:schemeClr val="dk1"/>
              </a:solidFill>
              <a:effectLst/>
              <a:latin typeface="+mn-lt"/>
              <a:ea typeface="+mn-ea"/>
              <a:cs typeface="+mn-cs"/>
            </a:rPr>
            <a:t>基金全体としては</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百万円の増加となった。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これまでどおり、各目的基金の適切な運用と、減債基金、財政調整基金のバランスを考え運用する。なお、財政調整基金については、今後の不測の事態への対応や公共施設の大規模修繕や更新等に備え、一定額を確保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・中山町ふるさと応援基金：ふるさと納税寄附金を寄附者の意思に基づき、適正に管理、運用することを目的とする。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・中山町消防施設等整備基金：消防施設及び消防資機材の整備に係る経費に充てる。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・中山町小・中学校施設等整備基金：小・中学校施設等の整備に係る経費に充てる。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・中山町ひまわり温泉整備基金：ひまわり温泉を継続的に使用し、施設及び環境整備並びに施設の維持管理に係る経費に充てる。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地域福祉基金：町内において民間団体が行う高齢者等の保健の向上及び福祉の増進を図るための活動を支援することにより高齢者が安らかな生活を営むことができる地域社会の形成に資することを目的とす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・中山町ふるさと応援基金：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年度は、ふるさと納税が好調であったことから事業に係る経費を差し引いた金額</a:t>
          </a:r>
          <a:r>
            <a:rPr kumimoji="1" lang="en-US" altLang="ja-JP" sz="1100" b="0" i="0" baseline="0">
              <a:solidFill>
                <a:schemeClr val="dk1"/>
              </a:solidFill>
              <a:effectLst/>
              <a:latin typeface="+mn-lt"/>
              <a:ea typeface="+mn-ea"/>
              <a:cs typeface="+mn-cs"/>
            </a:rPr>
            <a:t>179</a:t>
          </a:r>
          <a:r>
            <a:rPr kumimoji="1" lang="ja-JP" altLang="ja-JP" sz="1100" b="0" i="0" baseline="0">
              <a:solidFill>
                <a:schemeClr val="dk1"/>
              </a:solidFill>
              <a:effectLst/>
              <a:latin typeface="+mn-lt"/>
              <a:ea typeface="+mn-ea"/>
              <a:cs typeface="+mn-cs"/>
            </a:rPr>
            <a:t>百万円を積立て、また、使途に沿った事業の財源として</a:t>
          </a:r>
          <a:r>
            <a:rPr kumimoji="1" lang="en-US" altLang="ja-JP" sz="1100" b="0" i="0" baseline="0">
              <a:solidFill>
                <a:schemeClr val="dk1"/>
              </a:solidFill>
              <a:effectLst/>
              <a:latin typeface="+mn-lt"/>
              <a:ea typeface="+mn-ea"/>
              <a:cs typeface="+mn-cs"/>
            </a:rPr>
            <a:t>112</a:t>
          </a:r>
          <a:r>
            <a:rPr kumimoji="1" lang="ja-JP" altLang="ja-JP" sz="1100" b="0" i="0" baseline="0">
              <a:solidFill>
                <a:schemeClr val="dk1"/>
              </a:solidFill>
              <a:effectLst/>
              <a:latin typeface="+mn-lt"/>
              <a:ea typeface="+mn-ea"/>
              <a:cs typeface="+mn-cs"/>
            </a:rPr>
            <a:t>百万円を取崩し、</a:t>
          </a:r>
          <a:r>
            <a:rPr kumimoji="1" lang="en-US" altLang="ja-JP" sz="1100" b="0" i="0" baseline="0">
              <a:solidFill>
                <a:schemeClr val="dk1"/>
              </a:solidFill>
              <a:effectLst/>
              <a:latin typeface="+mn-lt"/>
              <a:ea typeface="+mn-ea"/>
              <a:cs typeface="+mn-cs"/>
            </a:rPr>
            <a:t>67</a:t>
          </a:r>
          <a:r>
            <a:rPr kumimoji="1" lang="ja-JP" altLang="ja-JP" sz="11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・中山町ひまわり温泉整備基金：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施設の改修</a:t>
          </a:r>
          <a:r>
            <a:rPr kumimoji="1" lang="ja-JP" altLang="en-US" sz="1100" b="0" i="0" baseline="0">
              <a:solidFill>
                <a:schemeClr val="dk1"/>
              </a:solidFill>
              <a:effectLst/>
              <a:latin typeface="+mn-lt"/>
              <a:ea typeface="+mn-ea"/>
              <a:cs typeface="+mn-cs"/>
            </a:rPr>
            <a:t>工事等</a:t>
          </a:r>
          <a:r>
            <a:rPr kumimoji="1" lang="ja-JP" altLang="ja-JP" sz="1100" b="0" i="0" baseline="0">
              <a:solidFill>
                <a:schemeClr val="dk1"/>
              </a:solidFill>
              <a:effectLst/>
              <a:latin typeface="+mn-lt"/>
              <a:ea typeface="+mn-ea"/>
              <a:cs typeface="+mn-cs"/>
            </a:rPr>
            <a:t>に充当しており令和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a:t>
          </a:r>
          <a:r>
            <a:rPr kumimoji="1" lang="en-US" altLang="ja-JP" sz="1100" b="0" i="0" baseline="0">
              <a:solidFill>
                <a:schemeClr val="dk1"/>
              </a:solidFill>
              <a:effectLst/>
              <a:latin typeface="+mn-lt"/>
              <a:ea typeface="+mn-ea"/>
              <a:cs typeface="+mn-cs"/>
            </a:rPr>
            <a:t>22</a:t>
          </a:r>
          <a:r>
            <a:rPr kumimoji="1" lang="ja-JP" altLang="ja-JP" sz="1100" b="0" i="0" baseline="0">
              <a:solidFill>
                <a:schemeClr val="dk1"/>
              </a:solidFill>
              <a:effectLst/>
              <a:latin typeface="+mn-lt"/>
              <a:ea typeface="+mn-ea"/>
              <a:cs typeface="+mn-cs"/>
            </a:rPr>
            <a:t>百万円</a:t>
          </a:r>
          <a:r>
            <a:rPr kumimoji="1" lang="ja-JP" altLang="en-US" sz="1100" b="0" i="0" baseline="0">
              <a:solidFill>
                <a:schemeClr val="dk1"/>
              </a:solidFill>
              <a:effectLst/>
              <a:latin typeface="+mn-lt"/>
              <a:ea typeface="+mn-ea"/>
              <a:cs typeface="+mn-cs"/>
            </a:rPr>
            <a:t>の減となった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・老朽化している庁舎の建設や町有施設の改修に対応するための基金の設置を検討していく。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　臨時的な財政需要等により支出額が大きく、財政調整基金からの繰り入れが必要となり、</a:t>
          </a:r>
          <a:r>
            <a:rPr kumimoji="1" lang="en-US" altLang="ja-JP" sz="1100">
              <a:solidFill>
                <a:schemeClr val="dk1"/>
              </a:solidFill>
              <a:effectLst/>
              <a:latin typeface="+mn-lt"/>
              <a:ea typeface="+mn-ea"/>
              <a:cs typeface="+mn-cs"/>
            </a:rPr>
            <a:t>36</a:t>
          </a:r>
          <a:r>
            <a:rPr kumimoji="1" lang="ja-JP" altLang="en-US" sz="1100">
              <a:solidFill>
                <a:schemeClr val="dk1"/>
              </a:solidFill>
              <a:effectLst/>
              <a:latin typeface="+mn-lt"/>
              <a:ea typeface="+mn-ea"/>
              <a:cs typeface="+mn-cs"/>
            </a:rPr>
            <a:t>百万円の取り崩しにより対応することとなった。</a:t>
          </a: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災害対応や、今後検討する施設更新や大規模改修等の臨時的な財政需要に備えるため、標準財政規模の</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％の残高を確保するよう努める。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は普通交付税の再算定により措置された臨時財政対策債償還基金費分について積み立てを実施</a:t>
          </a:r>
          <a:r>
            <a:rPr kumimoji="1" lang="ja-JP" altLang="ja-JP" sz="1100" b="0" i="0" baseline="0">
              <a:solidFill>
                <a:schemeClr val="dk1"/>
              </a:solidFill>
              <a:effectLst/>
              <a:latin typeface="+mn-lt"/>
              <a:ea typeface="+mn-ea"/>
              <a:cs typeface="+mn-cs"/>
            </a:rPr>
            <a:t>し</a:t>
          </a:r>
          <a:r>
            <a:rPr kumimoji="1" lang="ja-JP" altLang="en-US" sz="1100" b="0" i="0" baseline="0">
              <a:solidFill>
                <a:schemeClr val="dk1"/>
              </a:solidFill>
              <a:effectLst/>
              <a:latin typeface="+mn-lt"/>
              <a:ea typeface="+mn-ea"/>
              <a:cs typeface="+mn-cs"/>
            </a:rPr>
            <a:t>たことにより</a:t>
          </a:r>
          <a:r>
            <a:rPr kumimoji="1" lang="en-US" altLang="ja-JP" sz="1100" b="0" i="0" baseline="0">
              <a:solidFill>
                <a:schemeClr val="dk1"/>
              </a:solidFill>
              <a:effectLst/>
              <a:latin typeface="+mn-lt"/>
              <a:ea typeface="+mn-ea"/>
              <a:cs typeface="+mn-cs"/>
            </a:rPr>
            <a:t>28</a:t>
          </a:r>
          <a:r>
            <a:rPr kumimoji="1" lang="ja-JP" altLang="en-US" sz="1100" b="0" i="0" baseline="0">
              <a:solidFill>
                <a:schemeClr val="dk1"/>
              </a:solidFill>
              <a:effectLst/>
              <a:latin typeface="+mn-lt"/>
              <a:ea typeface="+mn-ea"/>
              <a:cs typeface="+mn-cs"/>
            </a:rPr>
            <a:t>百万円の増となった。</a:t>
          </a:r>
          <a:r>
            <a:rPr kumimoji="1" lang="ja-JP" altLang="ja-JP" sz="1100" b="0" i="0" baseline="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上記</a:t>
          </a:r>
          <a:r>
            <a:rPr kumimoji="1" lang="ja-JP" altLang="en-US" sz="1100" b="0" i="0" baseline="0">
              <a:solidFill>
                <a:schemeClr val="dk1"/>
              </a:solidFill>
              <a:effectLst/>
              <a:latin typeface="+mn-lt"/>
              <a:ea typeface="+mn-ea"/>
              <a:cs typeface="+mn-cs"/>
            </a:rPr>
            <a:t>地方債</a:t>
          </a:r>
          <a:r>
            <a:rPr kumimoji="1" lang="ja-JP" altLang="ja-JP" sz="1100" b="0" i="0" baseline="0">
              <a:solidFill>
                <a:schemeClr val="dk1"/>
              </a:solidFill>
              <a:effectLst/>
              <a:latin typeface="+mn-lt"/>
              <a:ea typeface="+mn-ea"/>
              <a:cs typeface="+mn-cs"/>
            </a:rPr>
            <a:t>の償還に合わせ、その財源として取り崩しを予定している。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近年はほぼ横ばいの状況であり、県平均と同値であるが全国平均を大きく下回っている。</a:t>
          </a:r>
          <a:endParaRPr lang="ja-JP" altLang="ja-JP" sz="1400">
            <a:effectLst/>
          </a:endParaRPr>
        </a:p>
        <a:p>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町税の徴収率向上、滞納処分対策などに取り組んでいるが、財政基盤が強いとは言えないため、今後も財政の健全化や人口減少緩和、町民の所得向上等による基盤強化に努める。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5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107967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7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127423</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9977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124054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53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111337</xdr:rowOff>
    </xdr:from>
    <xdr:to>
      <xdr:col>11</xdr:col>
      <xdr:colOff>31750</xdr:colOff>
      <xdr:row>43</xdr:row>
      <xdr:rowOff>127423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36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56744</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76623</xdr:rowOff>
    </xdr:from>
    <xdr:to>
      <xdr:col>11</xdr:col>
      <xdr:colOff>82550</xdr:colOff>
      <xdr:row>44</xdr:row>
      <xdr:rowOff>6773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163000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60537</xdr:rowOff>
    </xdr:from>
    <xdr:to>
      <xdr:col>7</xdr:col>
      <xdr:colOff>31750</xdr:colOff>
      <xdr:row>43</xdr:row>
      <xdr:rowOff>162137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146914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9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歳出では、人件費</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増や物価・燃料費高騰等による物件費の増加等</a:t>
          </a:r>
          <a:r>
            <a:rPr kumimoji="1" lang="ja-JP" altLang="en-US" sz="1100" b="0" i="0" baseline="0">
              <a:solidFill>
                <a:schemeClr val="dk1"/>
              </a:solidFill>
              <a:effectLst/>
              <a:latin typeface="+mn-lt"/>
              <a:ea typeface="+mn-ea"/>
              <a:cs typeface="+mn-cs"/>
            </a:rPr>
            <a:t>があった一方、下水道事業会計が法適用化されたこと等により一般会計からの繰出金が大きく減となったことで</a:t>
          </a:r>
          <a:r>
            <a:rPr kumimoji="1" lang="en-US" altLang="ja-JP" sz="1100" b="0" i="0" baseline="0">
              <a:solidFill>
                <a:schemeClr val="dk1"/>
              </a:solidFill>
              <a:effectLst/>
              <a:latin typeface="+mn-lt"/>
              <a:ea typeface="+mn-ea"/>
              <a:cs typeface="+mn-cs"/>
            </a:rPr>
            <a:t>3.4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している。</a:t>
          </a:r>
          <a:endParaRPr lang="ja-JP" altLang="ja-JP" sz="1400">
            <a:effectLst/>
          </a:endParaRPr>
        </a:p>
        <a:p>
          <a:r>
            <a:rPr kumimoji="1" lang="ja-JP" altLang="ja-JP" sz="1100" b="0" i="0" baseline="0">
              <a:solidFill>
                <a:schemeClr val="dk1"/>
              </a:solidFill>
              <a:effectLst/>
              <a:latin typeface="+mn-lt"/>
              <a:ea typeface="+mn-ea"/>
              <a:cs typeface="+mn-cs"/>
            </a:rPr>
            <a:t>　類似団体との比較では依然として下位に位置しており、今後も引き続き経常的な経費の削減に取り組み、加えて町税の徴収率向上などの歳入確保に努めていく。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61595</xdr:rowOff>
    </xdr:from>
    <xdr:to>
      <xdr:col>23</xdr:col>
      <xdr:colOff>133350</xdr:colOff>
      <xdr:row>60</xdr:row>
      <xdr:rowOff>143637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348595"/>
          <a:ext cx="8382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133621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077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129159</xdr:rowOff>
    </xdr:from>
    <xdr:to>
      <xdr:col>19</xdr:col>
      <xdr:colOff>133350</xdr:colOff>
      <xdr:row>60</xdr:row>
      <xdr:rowOff>143637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41615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45356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99894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60</xdr:row>
      <xdr:rowOff>129159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283444"/>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4335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994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112268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283444"/>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105808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9878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10795</xdr:rowOff>
    </xdr:from>
    <xdr:to>
      <xdr:col>23</xdr:col>
      <xdr:colOff>184150</xdr:colOff>
      <xdr:row>60</xdr:row>
      <xdr:rowOff>112395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154322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269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92837</xdr:rowOff>
    </xdr:from>
    <xdr:to>
      <xdr:col>19</xdr:col>
      <xdr:colOff>184150</xdr:colOff>
      <xdr:row>61</xdr:row>
      <xdr:rowOff>22987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7764</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466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78359</xdr:rowOff>
    </xdr:from>
    <xdr:to>
      <xdr:col>15</xdr:col>
      <xdr:colOff>133350</xdr:colOff>
      <xdr:row>61</xdr:row>
      <xdr:rowOff>8509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365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164736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45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32021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61468</xdr:rowOff>
    </xdr:from>
    <xdr:to>
      <xdr:col>7</xdr:col>
      <xdr:colOff>31750</xdr:colOff>
      <xdr:row>60</xdr:row>
      <xdr:rowOff>163068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34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147845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3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[222,737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人事院勧告を受けた給与の上昇や</a:t>
          </a:r>
          <a:r>
            <a:rPr kumimoji="1" lang="ja-JP" altLang="ja-JP" sz="1100" b="0" i="0" baseline="0">
              <a:solidFill>
                <a:schemeClr val="dk1"/>
              </a:solidFill>
              <a:effectLst/>
              <a:latin typeface="+mn-lt"/>
              <a:ea typeface="+mn-ea"/>
              <a:cs typeface="+mn-cs"/>
            </a:rPr>
            <a:t>会計年度任用職員の</a:t>
          </a:r>
          <a:r>
            <a:rPr kumimoji="1" lang="ja-JP" altLang="en-US" sz="1100" b="0" i="0" baseline="0">
              <a:solidFill>
                <a:schemeClr val="dk1"/>
              </a:solidFill>
              <a:effectLst/>
              <a:latin typeface="+mn-lt"/>
              <a:ea typeface="+mn-ea"/>
              <a:cs typeface="+mn-cs"/>
            </a:rPr>
            <a:t>勤勉手当の追加等</a:t>
          </a:r>
          <a:r>
            <a:rPr kumimoji="1" lang="ja-JP" altLang="ja-JP" sz="1100" b="0" i="0" baseline="0">
              <a:solidFill>
                <a:schemeClr val="dk1"/>
              </a:solidFill>
              <a:effectLst/>
              <a:latin typeface="+mn-lt"/>
              <a:ea typeface="+mn-ea"/>
              <a:cs typeface="+mn-cs"/>
            </a:rPr>
            <a:t>による人件費の増</a:t>
          </a:r>
          <a:r>
            <a:rPr kumimoji="1" lang="ja-JP" altLang="en-US" sz="1100" b="0" i="0" baseline="0">
              <a:solidFill>
                <a:schemeClr val="dk1"/>
              </a:solidFill>
              <a:effectLst/>
              <a:latin typeface="+mn-lt"/>
              <a:ea typeface="+mn-ea"/>
              <a:cs typeface="+mn-cs"/>
            </a:rPr>
            <a:t>及び</a:t>
          </a:r>
          <a:r>
            <a:rPr kumimoji="1" lang="ja-JP" altLang="ja-JP" sz="1100" b="0" i="0" baseline="0">
              <a:solidFill>
                <a:schemeClr val="dk1"/>
              </a:solidFill>
              <a:effectLst/>
              <a:latin typeface="+mn-lt"/>
              <a:ea typeface="+mn-ea"/>
              <a:cs typeface="+mn-cs"/>
            </a:rPr>
            <a:t>物価・燃料費高騰等による物件費の増</a:t>
          </a:r>
          <a:r>
            <a:rPr kumimoji="1" lang="ja-JP" altLang="en-US" sz="1100" b="0" i="0" baseline="0">
              <a:solidFill>
                <a:schemeClr val="dk1"/>
              </a:solidFill>
              <a:effectLst/>
              <a:latin typeface="+mn-lt"/>
              <a:ea typeface="+mn-ea"/>
              <a:cs typeface="+mn-cs"/>
            </a:rPr>
            <a:t>により</a:t>
          </a:r>
          <a:r>
            <a:rPr kumimoji="1" lang="ja-JP" altLang="ja-JP" sz="1100" b="0" i="0" baseline="0">
              <a:solidFill>
                <a:schemeClr val="dk1"/>
              </a:solidFill>
              <a:effectLst/>
              <a:latin typeface="+mn-lt"/>
              <a:ea typeface="+mn-ea"/>
              <a:cs typeface="+mn-cs"/>
            </a:rPr>
            <a:t>、人口１人当たり人件費・物件費は前年度と比べ増加している。定員管理の適正化や事務事業の見直しにより経費節減に努めていく。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101698</xdr:rowOff>
    </xdr:from>
    <xdr:to>
      <xdr:col>23</xdr:col>
      <xdr:colOff>133350</xdr:colOff>
      <xdr:row>82</xdr:row>
      <xdr:rowOff>11430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3989148"/>
          <a:ext cx="838200" cy="8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340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5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89931</xdr:rowOff>
    </xdr:from>
    <xdr:to>
      <xdr:col>19</xdr:col>
      <xdr:colOff>133350</xdr:colOff>
      <xdr:row>81</xdr:row>
      <xdr:rowOff>101698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77381"/>
          <a:ext cx="889000" cy="11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45266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041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61875</xdr:rowOff>
    </xdr:from>
    <xdr:to>
      <xdr:col>15</xdr:col>
      <xdr:colOff>82550</xdr:colOff>
      <xdr:row>81</xdr:row>
      <xdr:rowOff>89931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49325"/>
          <a:ext cx="889000" cy="2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17479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76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54105</xdr:rowOff>
    </xdr:from>
    <xdr:to>
      <xdr:col>11</xdr:col>
      <xdr:colOff>31750</xdr:colOff>
      <xdr:row>81</xdr:row>
      <xdr:rowOff>61875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41555"/>
          <a:ext cx="889000" cy="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164713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5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132222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1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132080</xdr:rowOff>
    </xdr:from>
    <xdr:to>
      <xdr:col>23</xdr:col>
      <xdr:colOff>184150</xdr:colOff>
      <xdr:row>82</xdr:row>
      <xdr:rowOff>62230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148607</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50898</xdr:rowOff>
    </xdr:from>
    <xdr:to>
      <xdr:col>19</xdr:col>
      <xdr:colOff>184150</xdr:colOff>
      <xdr:row>81</xdr:row>
      <xdr:rowOff>152498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3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162675</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07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39131</xdr:rowOff>
    </xdr:from>
    <xdr:to>
      <xdr:col>15</xdr:col>
      <xdr:colOff>133350</xdr:colOff>
      <xdr:row>81</xdr:row>
      <xdr:rowOff>140731</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2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150908</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95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11075</xdr:rowOff>
    </xdr:from>
    <xdr:to>
      <xdr:col>11</xdr:col>
      <xdr:colOff>82550</xdr:colOff>
      <xdr:row>81</xdr:row>
      <xdr:rowOff>112675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122852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6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3305</xdr:rowOff>
    </xdr:from>
    <xdr:to>
      <xdr:col>7</xdr:col>
      <xdr:colOff>31750</xdr:colOff>
      <xdr:row>81</xdr:row>
      <xdr:rowOff>104905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115082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5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昨年よりも</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ポイント減となったが、依然として全国町村平均を上回っており、類似団体内の順位は下位に位置している。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当町は職員の絶対数が少なく、退職に伴う経験年数階層における職員の分布が数値に与える影響が大きい状況ではあるが、引き続き計画的な職員採用も含め給与水準の適正化に努める。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107245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5033978"/>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107245</xdr:rowOff>
    </xdr:from>
    <xdr:to>
      <xdr:col>77</xdr:col>
      <xdr:colOff>44450</xdr:colOff>
      <xdr:row>89</xdr:row>
      <xdr:rowOff>2822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519484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91016</xdr:rowOff>
    </xdr:from>
    <xdr:to>
      <xdr:col>72</xdr:col>
      <xdr:colOff>203200</xdr:colOff>
      <xdr:row>89</xdr:row>
      <xdr:rowOff>2822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5007166"/>
          <a:ext cx="889000" cy="25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117828</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50071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67028</xdr:rowOff>
    </xdr:from>
    <xdr:to>
      <xdr:col>81</xdr:col>
      <xdr:colOff>95250</xdr:colOff>
      <xdr:row>87</xdr:row>
      <xdr:rowOff>168628</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39105</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95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56445</xdr:rowOff>
    </xdr:from>
    <xdr:to>
      <xdr:col>77</xdr:col>
      <xdr:colOff>95250</xdr:colOff>
      <xdr:row>88</xdr:row>
      <xdr:rowOff>158045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514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142822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23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123472</xdr:rowOff>
    </xdr:from>
    <xdr:to>
      <xdr:col>73</xdr:col>
      <xdr:colOff>44450</xdr:colOff>
      <xdr:row>89</xdr:row>
      <xdr:rowOff>53622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38399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2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40216</xdr:rowOff>
    </xdr:from>
    <xdr:to>
      <xdr:col>68</xdr:col>
      <xdr:colOff>203200</xdr:colOff>
      <xdr:row>87</xdr:row>
      <xdr:rowOff>141816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126593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67028</xdr:rowOff>
    </xdr:from>
    <xdr:to>
      <xdr:col>64</xdr:col>
      <xdr:colOff>152400</xdr:colOff>
      <xdr:row>87</xdr:row>
      <xdr:rowOff>168628</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153405</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6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昨年よりも数値は</a:t>
          </a:r>
          <a:r>
            <a:rPr kumimoji="1" lang="en-US" altLang="ja-JP" sz="1100" b="0" i="0" baseline="0">
              <a:solidFill>
                <a:schemeClr val="dk1"/>
              </a:solidFill>
              <a:effectLst/>
              <a:latin typeface="+mn-lt"/>
              <a:ea typeface="+mn-ea"/>
              <a:cs typeface="+mn-cs"/>
            </a:rPr>
            <a:t>0.02</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増となったが</a:t>
          </a:r>
          <a:r>
            <a:rPr kumimoji="1" lang="ja-JP" altLang="ja-JP" sz="1100" b="0" i="0" baseline="0">
              <a:solidFill>
                <a:schemeClr val="dk1"/>
              </a:solidFill>
              <a:effectLst/>
              <a:latin typeface="+mn-lt"/>
              <a:ea typeface="+mn-ea"/>
              <a:cs typeface="+mn-cs"/>
            </a:rPr>
            <a:t>、類似団体の中で上位に位置している。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年々業務量が増大する中、団塊世代の退職に伴う若年職員の割合増等により業務に支障の無い体制を確保しなければならない。今後も事務事業の最適化を前提に、持続可能な行政運営のため定員適正化計画の更新や再任用・会計年度任用職員数の適正化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93435</xdr:rowOff>
    </xdr:from>
    <xdr:to>
      <xdr:col>81</xdr:col>
      <xdr:colOff>44450</xdr:colOff>
      <xdr:row>59</xdr:row>
      <xdr:rowOff>95734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208985"/>
          <a:ext cx="8382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145463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432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93435</xdr:rowOff>
    </xdr:from>
    <xdr:to>
      <xdr:col>77</xdr:col>
      <xdr:colOff>44450</xdr:colOff>
      <xdr:row>59</xdr:row>
      <xdr:rowOff>114119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208985"/>
          <a:ext cx="889000" cy="2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64182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522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108373</xdr:rowOff>
    </xdr:from>
    <xdr:to>
      <xdr:col>72</xdr:col>
      <xdr:colOff>203200</xdr:colOff>
      <xdr:row>59</xdr:row>
      <xdr:rowOff>114119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223923"/>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34307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92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98032</xdr:rowOff>
    </xdr:from>
    <xdr:to>
      <xdr:col>68</xdr:col>
      <xdr:colOff>152400</xdr:colOff>
      <xdr:row>59</xdr:row>
      <xdr:rowOff>108373</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21358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21668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80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159795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44934</xdr:rowOff>
    </xdr:from>
    <xdr:to>
      <xdr:col>81</xdr:col>
      <xdr:colOff>95250</xdr:colOff>
      <xdr:row>59</xdr:row>
      <xdr:rowOff>146534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16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61461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005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42635</xdr:rowOff>
    </xdr:from>
    <xdr:to>
      <xdr:col>77</xdr:col>
      <xdr:colOff>95250</xdr:colOff>
      <xdr:row>59</xdr:row>
      <xdr:rowOff>144235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1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154412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63319</xdr:rowOff>
    </xdr:from>
    <xdr:to>
      <xdr:col>73</xdr:col>
      <xdr:colOff>44450</xdr:colOff>
      <xdr:row>59</xdr:row>
      <xdr:rowOff>164919</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3646</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9947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57573</xdr:rowOff>
    </xdr:from>
    <xdr:to>
      <xdr:col>68</xdr:col>
      <xdr:colOff>203200</xdr:colOff>
      <xdr:row>59</xdr:row>
      <xdr:rowOff>159173</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17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169350</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47232</xdr:rowOff>
    </xdr:from>
    <xdr:to>
      <xdr:col>64</xdr:col>
      <xdr:colOff>152400</xdr:colOff>
      <xdr:row>59</xdr:row>
      <xdr:rowOff>148832</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16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159009</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9931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防災行政無線整備事業や町営住宅整備事業の実施により多額の起債をした</a:t>
          </a:r>
          <a:r>
            <a:rPr kumimoji="1" lang="ja-JP" altLang="en-US" sz="1100" b="0" i="0" baseline="0">
              <a:solidFill>
                <a:schemeClr val="dk1"/>
              </a:solidFill>
              <a:effectLst/>
              <a:latin typeface="+mn-lt"/>
              <a:ea typeface="+mn-ea"/>
              <a:cs typeface="+mn-cs"/>
            </a:rPr>
            <a:t>影響が大きく高止まりの状況にあるが</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年度</a:t>
          </a:r>
          <a:r>
            <a:rPr kumimoji="1" lang="ja-JP" altLang="en-US" sz="1100" b="0" i="0" baseline="0">
              <a:solidFill>
                <a:schemeClr val="dk1"/>
              </a:solidFill>
              <a:effectLst/>
              <a:latin typeface="+mn-lt"/>
              <a:ea typeface="+mn-ea"/>
              <a:cs typeface="+mn-cs"/>
            </a:rPr>
            <a:t>は、平成２５年度借入の緊急防災・減災事業債（役場耐震補強工事等）の償還完了</a:t>
          </a:r>
          <a:r>
            <a:rPr kumimoji="1" lang="ja-JP" altLang="ja-JP" sz="1100" b="0" i="0" baseline="0">
              <a:solidFill>
                <a:schemeClr val="dk1"/>
              </a:solidFill>
              <a:effectLst/>
              <a:latin typeface="+mn-lt"/>
              <a:ea typeface="+mn-ea"/>
              <a:cs typeface="+mn-cs"/>
            </a:rPr>
            <a:t>による減少が大きかったこと等により、</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ポイント減少している。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今後はより一層、事業実施の必要性を十分に勘案し、財源については補助金等を積極的に活用することで、新たな起債の抑制を図る必要がある。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3326</xdr:rowOff>
    </xdr:from>
    <xdr:to>
      <xdr:col>81</xdr:col>
      <xdr:colOff>44450</xdr:colOff>
      <xdr:row>43</xdr:row>
      <xdr:rowOff>95250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375676"/>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859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95250</xdr:rowOff>
    </xdr:from>
    <xdr:to>
      <xdr:col>77</xdr:col>
      <xdr:colOff>44450</xdr:colOff>
      <xdr:row>43</xdr:row>
      <xdr:rowOff>129722</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4676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131432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1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118231</xdr:rowOff>
    </xdr:from>
    <xdr:to>
      <xdr:col>72</xdr:col>
      <xdr:colOff>203200</xdr:colOff>
      <xdr:row>43</xdr:row>
      <xdr:rowOff>129722</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119942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118231</xdr:rowOff>
    </xdr:from>
    <xdr:to>
      <xdr:col>68</xdr:col>
      <xdr:colOff>152400</xdr:colOff>
      <xdr:row>43</xdr:row>
      <xdr:rowOff>152702</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74905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142922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123976</xdr:rowOff>
    </xdr:from>
    <xdr:to>
      <xdr:col>81</xdr:col>
      <xdr:colOff>95250</xdr:colOff>
      <xdr:row>43</xdr:row>
      <xdr:rowOff>54126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96053</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296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44450</xdr:rowOff>
    </xdr:from>
    <xdr:to>
      <xdr:col>77</xdr:col>
      <xdr:colOff>95250</xdr:colOff>
      <xdr:row>43</xdr:row>
      <xdr:rowOff>146050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130827</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78922</xdr:rowOff>
    </xdr:from>
    <xdr:to>
      <xdr:col>73</xdr:col>
      <xdr:colOff>44450</xdr:colOff>
      <xdr:row>44</xdr:row>
      <xdr:rowOff>9072</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165299</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67431</xdr:rowOff>
    </xdr:from>
    <xdr:to>
      <xdr:col>68</xdr:col>
      <xdr:colOff>203200</xdr:colOff>
      <xdr:row>43</xdr:row>
      <xdr:rowOff>169031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153808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101902</xdr:rowOff>
    </xdr:from>
    <xdr:to>
      <xdr:col>64</xdr:col>
      <xdr:colOff>152400</xdr:colOff>
      <xdr:row>44</xdr:row>
      <xdr:rowOff>32052</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16829</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年度の中山中学校建設事業</a:t>
          </a:r>
          <a:r>
            <a:rPr kumimoji="1" lang="ja-JP" altLang="en-US" sz="1100" b="0" i="0" baseline="0">
              <a:solidFill>
                <a:schemeClr val="dk1"/>
              </a:solidFill>
              <a:effectLst/>
              <a:latin typeface="+mn-lt"/>
              <a:ea typeface="+mn-ea"/>
              <a:cs typeface="+mn-cs"/>
            </a:rPr>
            <a:t>や</a:t>
          </a:r>
          <a:r>
            <a:rPr kumimoji="1" lang="ja-JP" altLang="ja-JP" sz="1100" b="0" i="0" baseline="0">
              <a:solidFill>
                <a:schemeClr val="dk1"/>
              </a:solidFill>
              <a:effectLst/>
              <a:latin typeface="+mn-lt"/>
              <a:ea typeface="+mn-ea"/>
              <a:cs typeface="+mn-cs"/>
            </a:rPr>
            <a:t>令和元年度</a:t>
          </a:r>
          <a:r>
            <a:rPr kumimoji="1" lang="ja-JP" altLang="en-US" sz="1100" b="0" i="0" baseline="0">
              <a:solidFill>
                <a:schemeClr val="dk1"/>
              </a:solidFill>
              <a:effectLst/>
              <a:latin typeface="+mn-lt"/>
              <a:ea typeface="+mn-ea"/>
              <a:cs typeface="+mn-cs"/>
            </a:rPr>
            <a:t>の防災行政無線整備事業、</a:t>
          </a:r>
          <a:r>
            <a:rPr kumimoji="1" lang="ja-JP" altLang="ja-JP" sz="1100" b="0" i="0" baseline="0">
              <a:solidFill>
                <a:schemeClr val="dk1"/>
              </a:solidFill>
              <a:effectLst/>
              <a:latin typeface="+mn-lt"/>
              <a:ea typeface="+mn-ea"/>
              <a:cs typeface="+mn-cs"/>
            </a:rPr>
            <a:t>町営住宅建設事業</a:t>
          </a:r>
          <a:r>
            <a:rPr kumimoji="1" lang="ja-JP" altLang="en-US" sz="1100" b="0" i="0" baseline="0">
              <a:solidFill>
                <a:schemeClr val="dk1"/>
              </a:solidFill>
              <a:effectLst/>
              <a:latin typeface="+mn-lt"/>
              <a:ea typeface="+mn-ea"/>
              <a:cs typeface="+mn-cs"/>
            </a:rPr>
            <a:t>の実施により令和</a:t>
          </a:r>
          <a:r>
            <a:rPr kumimoji="1" lang="en-US" altLang="ja-JP" sz="1100" b="0" i="0" baseline="0">
              <a:solidFill>
                <a:schemeClr val="dk1"/>
              </a:solidFill>
              <a:effectLst/>
              <a:latin typeface="+mn-lt"/>
              <a:ea typeface="+mn-ea"/>
              <a:cs typeface="+mn-cs"/>
            </a:rPr>
            <a:t>2</a:t>
          </a:r>
          <a:r>
            <a:rPr kumimoji="1" lang="ja-JP" altLang="en-US"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93.8%</a:t>
          </a:r>
          <a:r>
            <a:rPr kumimoji="1" lang="ja-JP" altLang="en-US" sz="1100" b="0" i="0" baseline="0">
              <a:solidFill>
                <a:schemeClr val="dk1"/>
              </a:solidFill>
              <a:effectLst/>
              <a:latin typeface="+mn-lt"/>
              <a:ea typeface="+mn-ea"/>
              <a:cs typeface="+mn-cs"/>
            </a:rPr>
            <a:t>となったが</a:t>
          </a:r>
          <a:r>
            <a:rPr kumimoji="1" lang="ja-JP" altLang="ja-JP" sz="1100" b="0" i="0" baseline="0">
              <a:solidFill>
                <a:schemeClr val="dk1"/>
              </a:solidFill>
              <a:effectLst/>
              <a:latin typeface="+mn-lt"/>
              <a:ea typeface="+mn-ea"/>
              <a:cs typeface="+mn-cs"/>
            </a:rPr>
            <a:t>、その後の大規模事業抑制と既往債の償還が進んだことや普通交付税の増</a:t>
          </a:r>
          <a:r>
            <a:rPr kumimoji="1" lang="ja-JP" altLang="en-US" sz="1100" b="0" i="0" baseline="0">
              <a:solidFill>
                <a:schemeClr val="dk1"/>
              </a:solidFill>
              <a:effectLst/>
              <a:latin typeface="+mn-lt"/>
              <a:ea typeface="+mn-ea"/>
              <a:cs typeface="+mn-cs"/>
            </a:rPr>
            <a:t>等</a:t>
          </a:r>
          <a:r>
            <a:rPr kumimoji="1" lang="ja-JP" altLang="ja-JP" sz="1100" b="0" i="0" baseline="0">
              <a:solidFill>
                <a:schemeClr val="dk1"/>
              </a:solidFill>
              <a:effectLst/>
              <a:latin typeface="+mn-lt"/>
              <a:ea typeface="+mn-ea"/>
              <a:cs typeface="+mn-cs"/>
            </a:rPr>
            <a:t>により昨年度比で</a:t>
          </a:r>
          <a:r>
            <a:rPr kumimoji="1" lang="en-US" altLang="ja-JP" sz="1100" b="0" i="0" baseline="0">
              <a:solidFill>
                <a:schemeClr val="dk1"/>
              </a:solidFill>
              <a:effectLst/>
              <a:latin typeface="+mn-lt"/>
              <a:ea typeface="+mn-ea"/>
              <a:cs typeface="+mn-cs"/>
            </a:rPr>
            <a:t>11.5</a:t>
          </a:r>
          <a:r>
            <a:rPr kumimoji="1" lang="ja-JP" altLang="ja-JP" sz="1100" b="0" i="0" baseline="0">
              <a:solidFill>
                <a:schemeClr val="dk1"/>
              </a:solidFill>
              <a:effectLst/>
              <a:latin typeface="+mn-lt"/>
              <a:ea typeface="+mn-ea"/>
              <a:cs typeface="+mn-cs"/>
            </a:rPr>
            <a:t>ポイント良化しており、今後も</a:t>
          </a:r>
          <a:r>
            <a:rPr kumimoji="1" lang="ja-JP" altLang="en-US" sz="1100" b="0" i="0" baseline="0">
              <a:solidFill>
                <a:schemeClr val="dk1"/>
              </a:solidFill>
              <a:effectLst/>
              <a:latin typeface="+mn-lt"/>
              <a:ea typeface="+mn-ea"/>
              <a:cs typeface="+mn-cs"/>
            </a:rPr>
            <a:t>改善</a:t>
          </a:r>
          <a:r>
            <a:rPr kumimoji="1" lang="ja-JP" altLang="ja-JP" sz="1100" b="0" i="0" baseline="0">
              <a:solidFill>
                <a:schemeClr val="dk1"/>
              </a:solidFill>
              <a:effectLst/>
              <a:latin typeface="+mn-lt"/>
              <a:ea typeface="+mn-ea"/>
              <a:cs typeface="+mn-cs"/>
            </a:rPr>
            <a:t>傾向が続くと見込まれる。しかし、未だに類似団体内順位では下位に位置していることから起債の抑制、各基金の取り崩しを控えるなどの対策をすることで改善に努めていく。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102507</xdr:rowOff>
    </xdr:from>
    <xdr:to>
      <xdr:col>81</xdr:col>
      <xdr:colOff>44450</xdr:colOff>
      <xdr:row>15</xdr:row>
      <xdr:rowOff>63198</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6179800" y="2502807"/>
          <a:ext cx="838200" cy="13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63198</xdr:rowOff>
    </xdr:from>
    <xdr:to>
      <xdr:col>77</xdr:col>
      <xdr:colOff>44450</xdr:colOff>
      <xdr:row>16</xdr:row>
      <xdr:rowOff>68701</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634948"/>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68701</xdr:rowOff>
    </xdr:from>
    <xdr:to>
      <xdr:col>72</xdr:col>
      <xdr:colOff>203200</xdr:colOff>
      <xdr:row>17</xdr:row>
      <xdr:rowOff>90291</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flipV="1">
          <a:off x="14401800" y="2811901"/>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90291</xdr:rowOff>
    </xdr:from>
    <xdr:to>
      <xdr:col>68</xdr:col>
      <xdr:colOff>152400</xdr:colOff>
      <xdr:row>19</xdr:row>
      <xdr:rowOff>133471</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flipV="1">
          <a:off x="13512800" y="3004941"/>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131233</xdr:rowOff>
    </xdr:from>
    <xdr:to>
      <xdr:col>68</xdr:col>
      <xdr:colOff>203200</xdr:colOff>
      <xdr:row>14</xdr:row>
      <xdr:rowOff>61383</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51707</xdr:rowOff>
    </xdr:from>
    <xdr:to>
      <xdr:col>81</xdr:col>
      <xdr:colOff>95250</xdr:colOff>
      <xdr:row>14</xdr:row>
      <xdr:rowOff>153307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45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23784</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424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12398</xdr:rowOff>
    </xdr:from>
    <xdr:to>
      <xdr:col>77</xdr:col>
      <xdr:colOff>95250</xdr:colOff>
      <xdr:row>15</xdr:row>
      <xdr:rowOff>113998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584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98775</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2670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17901</xdr:rowOff>
    </xdr:from>
    <xdr:to>
      <xdr:col>73</xdr:col>
      <xdr:colOff>44450</xdr:colOff>
      <xdr:row>16</xdr:row>
      <xdr:rowOff>119501</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76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104278</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2847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39491</xdr:rowOff>
    </xdr:from>
    <xdr:to>
      <xdr:col>68</xdr:col>
      <xdr:colOff>203200</xdr:colOff>
      <xdr:row>17</xdr:row>
      <xdr:rowOff>141091</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954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125868</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304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82671</xdr:rowOff>
    </xdr:from>
    <xdr:to>
      <xdr:col>64</xdr:col>
      <xdr:colOff>152400</xdr:colOff>
      <xdr:row>20</xdr:row>
      <xdr:rowOff>12821</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334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169048</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3426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全国平均比では</a:t>
          </a:r>
          <a:r>
            <a:rPr kumimoji="1" lang="en-US" altLang="ja-JP" sz="1100" b="0" i="0" baseline="0">
              <a:solidFill>
                <a:schemeClr val="dk1"/>
              </a:solidFill>
              <a:effectLst/>
              <a:latin typeface="+mn-lt"/>
              <a:ea typeface="+mn-ea"/>
              <a:cs typeface="+mn-cs"/>
            </a:rPr>
            <a:t>0.2</a:t>
          </a:r>
          <a:r>
            <a:rPr kumimoji="1" lang="ja-JP" altLang="ja-JP" sz="1100" b="0" i="0" baseline="0">
              <a:solidFill>
                <a:schemeClr val="dk1"/>
              </a:solidFill>
              <a:effectLst/>
              <a:latin typeface="+mn-lt"/>
              <a:ea typeface="+mn-ea"/>
              <a:cs typeface="+mn-cs"/>
            </a:rPr>
            <a:t>ポイント、県内平均比では</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ポイント上回っている。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年度は人事院勧告を受けた給与の上昇や会計年度任用職員の勤勉手当の追加等による人件費により人件費決算額が前年度より増加し、前年度比</a:t>
          </a:r>
          <a:r>
            <a:rPr kumimoji="1" lang="en-US" altLang="ja-JP" sz="1100" b="0" i="0" baseline="0">
              <a:solidFill>
                <a:schemeClr val="dk1"/>
              </a:solidFill>
              <a:effectLst/>
              <a:latin typeface="+mn-lt"/>
              <a:ea typeface="+mn-ea"/>
              <a:cs typeface="+mn-cs"/>
            </a:rPr>
            <a:t>0.8</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上昇</a:t>
          </a:r>
          <a:r>
            <a:rPr kumimoji="1" lang="ja-JP" altLang="ja-JP" sz="1100" b="0" i="0" baseline="0">
              <a:solidFill>
                <a:schemeClr val="dk1"/>
              </a:solidFill>
              <a:effectLst/>
              <a:latin typeface="+mn-lt"/>
              <a:ea typeface="+mn-ea"/>
              <a:cs typeface="+mn-cs"/>
            </a:rPr>
            <a:t>している。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58420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1849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132715</xdr:rowOff>
    </xdr:from>
    <xdr:to>
      <xdr:col>19</xdr:col>
      <xdr:colOff>187325</xdr:colOff>
      <xdr:row>36</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1334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58420</xdr:rowOff>
    </xdr:from>
    <xdr:to>
      <xdr:col>15</xdr:col>
      <xdr:colOff>98425</xdr:colOff>
      <xdr:row>35</xdr:row>
      <xdr:rowOff>132715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05917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58420</xdr:rowOff>
    </xdr:from>
    <xdr:to>
      <xdr:col>11</xdr:col>
      <xdr:colOff>9525</xdr:colOff>
      <xdr:row>35</xdr:row>
      <xdr:rowOff>167005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05917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151147</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48277</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81915</xdr:rowOff>
    </xdr:from>
    <xdr:to>
      <xdr:col>15</xdr:col>
      <xdr:colOff>149225</xdr:colOff>
      <xdr:row>36</xdr:row>
      <xdr:rowOff>12065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0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168292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16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7620</xdr:rowOff>
    </xdr:from>
    <xdr:to>
      <xdr:col>11</xdr:col>
      <xdr:colOff>60325</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09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116205</xdr:rowOff>
    </xdr:from>
    <xdr:to>
      <xdr:col>6</xdr:col>
      <xdr:colOff>171450</xdr:colOff>
      <xdr:row>36</xdr:row>
      <xdr:rowOff>46355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11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31132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20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年度は物価・燃油価格高騰等により</a:t>
          </a:r>
          <a:r>
            <a:rPr kumimoji="1" lang="ja-JP" altLang="en-US" sz="1100" b="0" i="0" baseline="0">
              <a:solidFill>
                <a:schemeClr val="dk1"/>
              </a:solidFill>
              <a:effectLst/>
              <a:latin typeface="+mn-lt"/>
              <a:ea typeface="+mn-ea"/>
              <a:cs typeface="+mn-cs"/>
            </a:rPr>
            <a:t>各施設管理委託等が上昇したことにより、</a:t>
          </a:r>
          <a:r>
            <a:rPr kumimoji="1" lang="en-US" altLang="ja-JP" sz="1100" b="0" i="0" baseline="0">
              <a:solidFill>
                <a:schemeClr val="dk1"/>
              </a:solidFill>
              <a:effectLst/>
              <a:latin typeface="+mn-lt"/>
              <a:ea typeface="+mn-ea"/>
              <a:cs typeface="+mn-cs"/>
            </a:rPr>
            <a:t>0.8</a:t>
          </a:r>
          <a:r>
            <a:rPr kumimoji="1" lang="ja-JP" altLang="en-US" sz="1100" b="0" i="0" baseline="0">
              <a:solidFill>
                <a:schemeClr val="dk1"/>
              </a:solidFill>
              <a:effectLst/>
              <a:latin typeface="+mn-lt"/>
              <a:ea typeface="+mn-ea"/>
              <a:cs typeface="+mn-cs"/>
            </a:rPr>
            <a:t>ポイント上昇</a:t>
          </a:r>
          <a:r>
            <a:rPr kumimoji="1" lang="ja-JP" altLang="ja-JP" sz="1100" b="0" i="0" baseline="0">
              <a:solidFill>
                <a:schemeClr val="dk1"/>
              </a:solidFill>
              <a:effectLst/>
              <a:latin typeface="+mn-lt"/>
              <a:ea typeface="+mn-ea"/>
              <a:cs typeface="+mn-cs"/>
            </a:rPr>
            <a:t>している。今後も物価</a:t>
          </a:r>
          <a:r>
            <a:rPr kumimoji="1" lang="ja-JP" altLang="en-US" sz="1100" b="0" i="0" baseline="0">
              <a:solidFill>
                <a:schemeClr val="dk1"/>
              </a:solidFill>
              <a:effectLst/>
              <a:latin typeface="+mn-lt"/>
              <a:ea typeface="+mn-ea"/>
              <a:cs typeface="+mn-cs"/>
            </a:rPr>
            <a:t>・賃上げの影響等により</a:t>
          </a:r>
          <a:r>
            <a:rPr kumimoji="1" lang="ja-JP" altLang="ja-JP" sz="1100" b="0" i="0" baseline="0">
              <a:solidFill>
                <a:schemeClr val="dk1"/>
              </a:solidFill>
              <a:effectLst/>
              <a:latin typeface="+mn-lt"/>
              <a:ea typeface="+mn-ea"/>
              <a:cs typeface="+mn-cs"/>
            </a:rPr>
            <a:t>経常経費の増加が見込まれるため、業務の見直し等により、抑制に努めていく必要がある。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46990</xdr:rowOff>
    </xdr:from>
    <xdr:to>
      <xdr:col>82</xdr:col>
      <xdr:colOff>107950</xdr:colOff>
      <xdr:row>15</xdr:row>
      <xdr:rowOff>83566</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6187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92727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32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61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90424</xdr:rowOff>
    </xdr:from>
    <xdr:to>
      <xdr:col>73</xdr:col>
      <xdr:colOff>180975</xdr:colOff>
      <xdr:row>15</xdr:row>
      <xdr:rowOff>69850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90724"/>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122428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907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32766</xdr:rowOff>
    </xdr:from>
    <xdr:to>
      <xdr:col>82</xdr:col>
      <xdr:colOff>158750</xdr:colOff>
      <xdr:row>15</xdr:row>
      <xdr:rowOff>134366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4843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576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167640</xdr:rowOff>
    </xdr:from>
    <xdr:to>
      <xdr:col>78</xdr:col>
      <xdr:colOff>120650</xdr:colOff>
      <xdr:row>15</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82567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65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39624</xdr:rowOff>
    </xdr:from>
    <xdr:to>
      <xdr:col>69</xdr:col>
      <xdr:colOff>142875</xdr:colOff>
      <xdr:row>14</xdr:row>
      <xdr:rowOff>141224</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126001</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52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71628</xdr:rowOff>
    </xdr:from>
    <xdr:to>
      <xdr:col>65</xdr:col>
      <xdr:colOff>53975</xdr:colOff>
      <xdr:row>15</xdr:row>
      <xdr:rowOff>1778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158005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5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年度においては障害者自立支援事業の増等の影響により</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ポイント増加となった。今後も高齢化による医療費等</a:t>
          </a:r>
          <a:r>
            <a:rPr kumimoji="1" lang="ja-JP" altLang="en-US" sz="1100" b="0" i="0" baseline="0">
              <a:solidFill>
                <a:schemeClr val="dk1"/>
              </a:solidFill>
              <a:effectLst/>
              <a:latin typeface="+mn-lt"/>
              <a:ea typeface="+mn-ea"/>
              <a:cs typeface="+mn-cs"/>
            </a:rPr>
            <a:t>に対する</a:t>
          </a:r>
          <a:r>
            <a:rPr kumimoji="1" lang="ja-JP" altLang="ja-JP" sz="1100" b="0" i="0" baseline="0">
              <a:solidFill>
                <a:schemeClr val="dk1"/>
              </a:solidFill>
              <a:effectLst/>
              <a:latin typeface="+mn-lt"/>
              <a:ea typeface="+mn-ea"/>
              <a:cs typeface="+mn-cs"/>
            </a:rPr>
            <a:t>需要は大きくなるため、町財政を圧迫しないよう、適正な管理に努める。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xdr:rowOff>
    </xdr:from>
    <xdr:to>
      <xdr:col>24</xdr:col>
      <xdr:colOff>25400</xdr:colOff>
      <xdr:row>57</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785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73677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03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146050</xdr:rowOff>
    </xdr:from>
    <xdr:to>
      <xdr:col>19</xdr:col>
      <xdr:colOff>187325</xdr:colOff>
      <xdr:row>57</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747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127000</xdr:rowOff>
    </xdr:from>
    <xdr:to>
      <xdr:col>15</xdr:col>
      <xdr:colOff>98425</xdr:colOff>
      <xdr:row>56</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7282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69850</xdr:rowOff>
    </xdr:from>
    <xdr:to>
      <xdr:col>11</xdr:col>
      <xdr:colOff>9525</xdr:colOff>
      <xdr:row>56</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6710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124477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133350</xdr:rowOff>
    </xdr:from>
    <xdr:to>
      <xdr:col>20</xdr:col>
      <xdr:colOff>38100</xdr:colOff>
      <xdr:row>57</xdr:row>
      <xdr:rowOff>63500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48277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76200</xdr:rowOff>
    </xdr:from>
    <xdr:to>
      <xdr:col>11</xdr:col>
      <xdr:colOff>60325</xdr:colOff>
      <xdr:row>57</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年度から下水道事業会計が法適用化されたことを受け、当該会計に対する繰出金について、性質別分類を従来の「繰出金」から「補助費等」に変更した影響が大きく、</a:t>
          </a:r>
          <a:r>
            <a:rPr kumimoji="1" lang="en-US" altLang="ja-JP" sz="1100">
              <a:solidFill>
                <a:schemeClr val="dk1"/>
              </a:solidFill>
              <a:effectLst/>
              <a:latin typeface="+mn-lt"/>
              <a:ea typeface="+mn-ea"/>
              <a:cs typeface="+mn-cs"/>
            </a:rPr>
            <a:t>7.1</a:t>
          </a:r>
          <a:r>
            <a:rPr kumimoji="1" lang="ja-JP" altLang="en-US" sz="1100">
              <a:solidFill>
                <a:schemeClr val="dk1"/>
              </a:solidFill>
              <a:effectLst/>
              <a:latin typeface="+mn-lt"/>
              <a:ea typeface="+mn-ea"/>
              <a:cs typeface="+mn-cs"/>
            </a:rPr>
            <a:t>ポイントの減となった</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46990</xdr:rowOff>
    </xdr:from>
    <xdr:to>
      <xdr:col>82</xdr:col>
      <xdr:colOff>107950</xdr:colOff>
      <xdr:row>59</xdr:row>
      <xdr:rowOff>1270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13384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144797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08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1270</xdr:rowOff>
    </xdr:from>
    <xdr:to>
      <xdr:col>82</xdr:col>
      <xdr:colOff>196850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11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133367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87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46990</xdr:rowOff>
    </xdr:from>
    <xdr:to>
      <xdr:col>82</xdr:col>
      <xdr:colOff>196850</xdr:colOff>
      <xdr:row>53</xdr:row>
      <xdr:rowOff>46990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13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142240</xdr:rowOff>
    </xdr:from>
    <xdr:to>
      <xdr:col>82</xdr:col>
      <xdr:colOff>107950</xdr:colOff>
      <xdr:row>59</xdr:row>
      <xdr:rowOff>168910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5671800" y="9743440"/>
          <a:ext cx="838200" cy="541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81297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64770</xdr:rowOff>
    </xdr:from>
    <xdr:to>
      <xdr:col>82</xdr:col>
      <xdr:colOff>158750</xdr:colOff>
      <xdr:row>55</xdr:row>
      <xdr:rowOff>166370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161290</xdr:rowOff>
    </xdr:from>
    <xdr:to>
      <xdr:col>78</xdr:col>
      <xdr:colOff>69850</xdr:colOff>
      <xdr:row>59</xdr:row>
      <xdr:rowOff>168910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102768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xdr:rowOff>
    </xdr:from>
    <xdr:to>
      <xdr:col>78</xdr:col>
      <xdr:colOff>120650</xdr:colOff>
      <xdr:row>56</xdr:row>
      <xdr:rowOff>116840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127017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385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92710</xdr:rowOff>
    </xdr:from>
    <xdr:to>
      <xdr:col>73</xdr:col>
      <xdr:colOff>180975</xdr:colOff>
      <xdr:row>59</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10208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91440</xdr:rowOff>
    </xdr:from>
    <xdr:to>
      <xdr:col>74</xdr:col>
      <xdr:colOff>31750</xdr:colOff>
      <xdr:row>57</xdr:row>
      <xdr:rowOff>21590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31767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92710</xdr:rowOff>
    </xdr:from>
    <xdr:to>
      <xdr:col>69</xdr:col>
      <xdr:colOff>92075</xdr:colOff>
      <xdr:row>60</xdr:row>
      <xdr:rowOff>96520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102082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68580</xdr:rowOff>
    </xdr:from>
    <xdr:to>
      <xdr:col>69</xdr:col>
      <xdr:colOff>142875</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8907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63517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118110</xdr:rowOff>
    </xdr:from>
    <xdr:to>
      <xdr:col>78</xdr:col>
      <xdr:colOff>120650</xdr:colOff>
      <xdr:row>60</xdr:row>
      <xdr:rowOff>48260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102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33037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110490</xdr:rowOff>
    </xdr:from>
    <xdr:to>
      <xdr:col>74</xdr:col>
      <xdr:colOff>31750</xdr:colOff>
      <xdr:row>60</xdr:row>
      <xdr:rowOff>40640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25417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41910</xdr:rowOff>
    </xdr:from>
    <xdr:to>
      <xdr:col>69</xdr:col>
      <xdr:colOff>142875</xdr:colOff>
      <xdr:row>59</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128287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45720</xdr:rowOff>
    </xdr:from>
    <xdr:to>
      <xdr:col>65</xdr:col>
      <xdr:colOff>53975</xdr:colOff>
      <xdr:row>60</xdr:row>
      <xdr:rowOff>147320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103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132097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1041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年度から下水道事業会計が法適用化されたことを受け、当該会計に対する繰出金について、性質別分類を従来の「繰出金」から「補助費等」に変更した影響が大きく、</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ポイント増加している。今後も</a:t>
          </a:r>
          <a:r>
            <a:rPr kumimoji="1" lang="ja-JP" altLang="ja-JP" sz="1100" b="0" i="0" baseline="0">
              <a:solidFill>
                <a:schemeClr val="dk1"/>
              </a:solidFill>
              <a:effectLst/>
              <a:latin typeface="+mn-lt"/>
              <a:ea typeface="+mn-ea"/>
              <a:cs typeface="+mn-cs"/>
            </a:rPr>
            <a:t>単独補助金の適正化も含め、引き続き事務事業の見直しを進めていく。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a:extLst>
            <a:ext uri="{FF2B5EF4-FFF2-40B4-BE49-F238E27FC236}">
              <a16:creationId xmlns:a16="http://schemas.microsoft.com/office/drawing/2014/main" id="{00000000-0008-0000-0400-00002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81280</xdr:rowOff>
    </xdr:from>
    <xdr:to>
      <xdr:col>82</xdr:col>
      <xdr:colOff>107950</xdr:colOff>
      <xdr:row>41</xdr:row>
      <xdr:rowOff>6985</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flipV="1">
          <a:off x="16510000" y="591058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150512</xdr:rowOff>
    </xdr:from>
    <xdr:ext cx="762000" cy="259045"/>
    <xdr:sp macro="" textlink="">
      <xdr:nvSpPr>
        <xdr:cNvPr id="296" name="補助費等最小値テキスト">
          <a:extLst>
            <a:ext uri="{FF2B5EF4-FFF2-40B4-BE49-F238E27FC236}">
              <a16:creationId xmlns:a16="http://schemas.microsoft.com/office/drawing/2014/main" id="{00000000-0008-0000-0400-000028010000}"/>
            </a:ext>
          </a:extLst>
        </xdr:cNvPr>
        <xdr:cNvSpPr txBox="1"/>
      </xdr:nvSpPr>
      <xdr:spPr>
        <a:xfrm>
          <a:off x="16598900" y="700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xdr:rowOff>
    </xdr:from>
    <xdr:to>
      <xdr:col>82</xdr:col>
      <xdr:colOff>196850</xdr:colOff>
      <xdr:row>41</xdr:row>
      <xdr:rowOff>6985</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703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167657</xdr:rowOff>
    </xdr:from>
    <xdr:ext cx="762000" cy="259045"/>
    <xdr:sp macro="" textlink="">
      <xdr:nvSpPr>
        <xdr:cNvPr id="298" name="補助費等最大値テキスト">
          <a:extLst>
            <a:ext uri="{FF2B5EF4-FFF2-40B4-BE49-F238E27FC236}">
              <a16:creationId xmlns:a16="http://schemas.microsoft.com/office/drawing/2014/main" id="{00000000-0008-0000-0400-00002A010000}"/>
            </a:ext>
          </a:extLst>
        </xdr:cNvPr>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81280</xdr:rowOff>
    </xdr:from>
    <xdr:to>
      <xdr:col>82</xdr:col>
      <xdr:colOff>196850</xdr:colOff>
      <xdr:row>34</xdr:row>
      <xdr:rowOff>81280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92710</xdr:rowOff>
    </xdr:from>
    <xdr:to>
      <xdr:col>82</xdr:col>
      <xdr:colOff>107950</xdr:colOff>
      <xdr:row>35</xdr:row>
      <xdr:rowOff>92710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5671800" y="592201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88282</xdr:rowOff>
    </xdr:from>
    <xdr:ext cx="762000" cy="259045"/>
    <xdr:sp macro="" textlink="">
      <xdr:nvSpPr>
        <xdr:cNvPr id="301" name="補助費等平均値テキスト">
          <a:extLst>
            <a:ext uri="{FF2B5EF4-FFF2-40B4-BE49-F238E27FC236}">
              <a16:creationId xmlns:a16="http://schemas.microsoft.com/office/drawing/2014/main" id="{00000000-0008-0000-0400-00002D010000}"/>
            </a:ext>
          </a:extLst>
        </xdr:cNvPr>
        <xdr:cNvSpPr txBox="1"/>
      </xdr:nvSpPr>
      <xdr:spPr>
        <a:xfrm>
          <a:off x="16598900" y="6260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116205</xdr:rowOff>
    </xdr:from>
    <xdr:to>
      <xdr:col>82</xdr:col>
      <xdr:colOff>158750</xdr:colOff>
      <xdr:row>37</xdr:row>
      <xdr:rowOff>46355</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645920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64135</xdr:rowOff>
    </xdr:from>
    <xdr:to>
      <xdr:col>78</xdr:col>
      <xdr:colOff>69850</xdr:colOff>
      <xdr:row>34</xdr:row>
      <xdr:rowOff>92710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4782800" y="589343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64135</xdr:rowOff>
    </xdr:from>
    <xdr:to>
      <xdr:col>73</xdr:col>
      <xdr:colOff>180975</xdr:colOff>
      <xdr:row>34</xdr:row>
      <xdr:rowOff>109855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3893800" y="58934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110490</xdr:rowOff>
    </xdr:from>
    <xdr:to>
      <xdr:col>74</xdr:col>
      <xdr:colOff>31750</xdr:colOff>
      <xdr:row>36</xdr:row>
      <xdr:rowOff>40640</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4732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25417</xdr:rowOff>
    </xdr:from>
    <xdr:ext cx="7620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4401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109855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004800" y="586486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70485</xdr:rowOff>
    </xdr:from>
    <xdr:to>
      <xdr:col>69</xdr:col>
      <xdr:colOff>142875</xdr:colOff>
      <xdr:row>36</xdr:row>
      <xdr:rowOff>635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38430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156862</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3512800" y="61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99060</xdr:rowOff>
    </xdr:from>
    <xdr:to>
      <xdr:col>65</xdr:col>
      <xdr:colOff>53975</xdr:colOff>
      <xdr:row>36</xdr:row>
      <xdr:rowOff>29210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29540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13987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2623800" y="6186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41910</xdr:rowOff>
    </xdr:from>
    <xdr:to>
      <xdr:col>82</xdr:col>
      <xdr:colOff>158750</xdr:colOff>
      <xdr:row>35</xdr:row>
      <xdr:rowOff>143510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64592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58437</xdr:rowOff>
    </xdr:from>
    <xdr:ext cx="762000" cy="259045"/>
    <xdr:sp macro="" textlink="">
      <xdr:nvSpPr>
        <xdr:cNvPr id="320" name="補助費等該当値テキスト">
          <a:extLst>
            <a:ext uri="{FF2B5EF4-FFF2-40B4-BE49-F238E27FC236}">
              <a16:creationId xmlns:a16="http://schemas.microsoft.com/office/drawing/2014/main" id="{00000000-0008-0000-0400-000040010000}"/>
            </a:ext>
          </a:extLst>
        </xdr:cNvPr>
        <xdr:cNvSpPr txBox="1"/>
      </xdr:nvSpPr>
      <xdr:spPr>
        <a:xfrm>
          <a:off x="165989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41910</xdr:rowOff>
    </xdr:from>
    <xdr:to>
      <xdr:col>78</xdr:col>
      <xdr:colOff>120650</xdr:colOff>
      <xdr:row>34</xdr:row>
      <xdr:rowOff>143510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562100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153687</xdr:rowOff>
    </xdr:from>
    <xdr:ext cx="7366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290800" y="5640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13335</xdr:rowOff>
    </xdr:from>
    <xdr:to>
      <xdr:col>74</xdr:col>
      <xdr:colOff>31750</xdr:colOff>
      <xdr:row>34</xdr:row>
      <xdr:rowOff>114935</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4732000" y="5842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125112</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561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59055</xdr:rowOff>
    </xdr:from>
    <xdr:to>
      <xdr:col>69</xdr:col>
      <xdr:colOff>142875</xdr:colOff>
      <xdr:row>34</xdr:row>
      <xdr:rowOff>160655</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3843000" y="58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170832</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512800" y="565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全国平均より</a:t>
          </a:r>
          <a:r>
            <a:rPr kumimoji="1" lang="en-US" altLang="ja-JP" sz="1100" b="0" i="0" baseline="0">
              <a:solidFill>
                <a:schemeClr val="dk1"/>
              </a:solidFill>
              <a:effectLst/>
              <a:latin typeface="+mn-lt"/>
              <a:ea typeface="+mn-ea"/>
              <a:cs typeface="+mn-cs"/>
            </a:rPr>
            <a:t>2.0</a:t>
          </a:r>
          <a:r>
            <a:rPr kumimoji="1" lang="ja-JP" altLang="ja-JP" sz="1100" b="0" i="0" baseline="0">
              <a:solidFill>
                <a:schemeClr val="dk1"/>
              </a:solidFill>
              <a:effectLst/>
              <a:latin typeface="+mn-lt"/>
              <a:ea typeface="+mn-ea"/>
              <a:cs typeface="+mn-cs"/>
            </a:rPr>
            <a:t>ポイント、県内平均より</a:t>
          </a:r>
          <a:r>
            <a:rPr kumimoji="1" lang="en-US" altLang="ja-JP" sz="1100" b="0" i="0" baseline="0">
              <a:solidFill>
                <a:schemeClr val="dk1"/>
              </a:solidFill>
              <a:effectLst/>
              <a:latin typeface="+mn-lt"/>
              <a:ea typeface="+mn-ea"/>
              <a:cs typeface="+mn-cs"/>
            </a:rPr>
            <a:t>4.1</a:t>
          </a:r>
          <a:r>
            <a:rPr kumimoji="1" lang="ja-JP" altLang="ja-JP" sz="1100" b="0" i="0" baseline="0">
              <a:solidFill>
                <a:schemeClr val="dk1"/>
              </a:solidFill>
              <a:effectLst/>
              <a:latin typeface="+mn-lt"/>
              <a:ea typeface="+mn-ea"/>
              <a:cs typeface="+mn-cs"/>
            </a:rPr>
            <a:t>ポイント低いものの、類似団体内では平均的な値となっている。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29</a:t>
          </a:r>
          <a:r>
            <a:rPr kumimoji="1" lang="ja-JP" altLang="ja-JP" sz="1100" b="0" i="0" baseline="0">
              <a:solidFill>
                <a:schemeClr val="dk1"/>
              </a:solidFill>
              <a:effectLst/>
              <a:latin typeface="+mn-lt"/>
              <a:ea typeface="+mn-ea"/>
              <a:cs typeface="+mn-cs"/>
            </a:rPr>
            <a:t>年度までの中山中学校建設事業及び令和元年度の防災行政無線整備事業や町営住宅整備事業の実施により多額の地方債発行</a:t>
          </a:r>
          <a:r>
            <a:rPr kumimoji="1" lang="ja-JP" altLang="en-US" sz="1100" b="0" i="0" baseline="0">
              <a:solidFill>
                <a:schemeClr val="dk1"/>
              </a:solidFill>
              <a:effectLst/>
              <a:latin typeface="+mn-lt"/>
              <a:ea typeface="+mn-ea"/>
              <a:cs typeface="+mn-cs"/>
            </a:rPr>
            <a:t>したものの、その後</a:t>
          </a:r>
          <a:r>
            <a:rPr kumimoji="1" lang="ja-JP" altLang="ja-JP" sz="1100" b="0" i="0" baseline="0">
              <a:solidFill>
                <a:schemeClr val="dk1"/>
              </a:solidFill>
              <a:effectLst/>
              <a:latin typeface="+mn-lt"/>
              <a:ea typeface="+mn-ea"/>
              <a:cs typeface="+mn-cs"/>
            </a:rPr>
            <a:t>新たな大規模事業</a:t>
          </a:r>
          <a:r>
            <a:rPr kumimoji="1" lang="ja-JP" altLang="en-US" sz="1100" b="0" i="0" baseline="0">
              <a:solidFill>
                <a:schemeClr val="dk1"/>
              </a:solidFill>
              <a:effectLst/>
              <a:latin typeface="+mn-lt"/>
              <a:ea typeface="+mn-ea"/>
              <a:cs typeface="+mn-cs"/>
            </a:rPr>
            <a:t>がなかったことから</a:t>
          </a:r>
          <a:r>
            <a:rPr kumimoji="1" lang="ja-JP" altLang="ja-JP" sz="1100" b="0" i="0" baseline="0">
              <a:solidFill>
                <a:schemeClr val="dk1"/>
              </a:solidFill>
              <a:effectLst/>
              <a:latin typeface="+mn-lt"/>
              <a:ea typeface="+mn-ea"/>
              <a:cs typeface="+mn-cs"/>
            </a:rPr>
            <a:t>低下</a:t>
          </a:r>
          <a:r>
            <a:rPr kumimoji="1" lang="ja-JP" altLang="en-US" sz="1100" b="0" i="0" baseline="0">
              <a:solidFill>
                <a:schemeClr val="dk1"/>
              </a:solidFill>
              <a:effectLst/>
              <a:latin typeface="+mn-lt"/>
              <a:ea typeface="+mn-ea"/>
              <a:cs typeface="+mn-cs"/>
            </a:rPr>
            <a:t>の傾向にある。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77</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800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24130</xdr:rowOff>
    </xdr:from>
    <xdr:to>
      <xdr:col>19</xdr:col>
      <xdr:colOff>187325</xdr:colOff>
      <xdr:row>77</xdr:row>
      <xdr:rowOff>51563</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2257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19558</xdr:rowOff>
    </xdr:from>
    <xdr:to>
      <xdr:col>15</xdr:col>
      <xdr:colOff>98425</xdr:colOff>
      <xdr:row>77</xdr:row>
      <xdr:rowOff>51563</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2212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19558</xdr:rowOff>
    </xdr:from>
    <xdr:to>
      <xdr:col>11</xdr:col>
      <xdr:colOff>9525</xdr:colOff>
      <xdr:row>77</xdr:row>
      <xdr:rowOff>88137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221208"/>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144542</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144780</xdr:rowOff>
    </xdr:from>
    <xdr:to>
      <xdr:col>20</xdr:col>
      <xdr:colOff>38100</xdr:colOff>
      <xdr:row>77</xdr:row>
      <xdr:rowOff>74930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763</xdr:rowOff>
    </xdr:from>
    <xdr:to>
      <xdr:col>15</xdr:col>
      <xdr:colOff>149225</xdr:colOff>
      <xdr:row>77</xdr:row>
      <xdr:rowOff>102363</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112540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71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140208</xdr:rowOff>
    </xdr:from>
    <xdr:to>
      <xdr:col>11</xdr:col>
      <xdr:colOff>60325</xdr:colOff>
      <xdr:row>77</xdr:row>
      <xdr:rowOff>70358</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80535</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93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123714</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公債費以外の比率は、令和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年度は前年度から</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ポイント</a:t>
          </a:r>
          <a:r>
            <a:rPr kumimoji="1" lang="ja-JP" altLang="en-US" sz="1100" b="0" i="0" baseline="0">
              <a:solidFill>
                <a:schemeClr val="dk1"/>
              </a:solidFill>
              <a:effectLst/>
              <a:latin typeface="+mn-lt"/>
              <a:ea typeface="+mn-ea"/>
              <a:cs typeface="+mn-cs"/>
            </a:rPr>
            <a:t>改善したものの</a:t>
          </a:r>
          <a:r>
            <a:rPr kumimoji="1" lang="ja-JP" altLang="ja-JP" sz="1100" b="0" i="0" baseline="0">
              <a:solidFill>
                <a:schemeClr val="dk1"/>
              </a:solidFill>
              <a:effectLst/>
              <a:latin typeface="+mn-lt"/>
              <a:ea typeface="+mn-ea"/>
              <a:cs typeface="+mn-cs"/>
            </a:rPr>
            <a:t>、引き続き類似団体順位は下位に位置していることから、特に物件費、補助費等の抑制や歳入の確保に努めていく。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149861</xdr:rowOff>
    </xdr:from>
    <xdr:to>
      <xdr:col>82</xdr:col>
      <xdr:colOff>107950</xdr:colOff>
      <xdr:row>76</xdr:row>
      <xdr:rowOff>33274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flipV="1">
          <a:off x="15671800" y="13008611"/>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5842</xdr:rowOff>
    </xdr:from>
    <xdr:to>
      <xdr:col>78</xdr:col>
      <xdr:colOff>69850</xdr:colOff>
      <xdr:row>76</xdr:row>
      <xdr:rowOff>33274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03604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67564</xdr:rowOff>
    </xdr:from>
    <xdr:to>
      <xdr:col>73</xdr:col>
      <xdr:colOff>180975</xdr:colOff>
      <xdr:row>76</xdr:row>
      <xdr:rowOff>5842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3893800" y="1292631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67564</xdr:rowOff>
    </xdr:from>
    <xdr:to>
      <xdr:col>69</xdr:col>
      <xdr:colOff>92075</xdr:colOff>
      <xdr:row>75</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292631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99060</xdr:rowOff>
    </xdr:from>
    <xdr:to>
      <xdr:col>82</xdr:col>
      <xdr:colOff>158750</xdr:colOff>
      <xdr:row>76</xdr:row>
      <xdr:rowOff>29211</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71137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292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153924</xdr:rowOff>
    </xdr:from>
    <xdr:to>
      <xdr:col>78</xdr:col>
      <xdr:colOff>120650</xdr:colOff>
      <xdr:row>76</xdr:row>
      <xdr:rowOff>84074</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01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68851</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99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126492</xdr:rowOff>
    </xdr:from>
    <xdr:to>
      <xdr:col>74</xdr:col>
      <xdr:colOff>31750</xdr:colOff>
      <xdr:row>76</xdr:row>
      <xdr:rowOff>56642</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298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41419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71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16764</xdr:rowOff>
    </xdr:from>
    <xdr:to>
      <xdr:col>69</xdr:col>
      <xdr:colOff>142875</xdr:colOff>
      <xdr:row>75</xdr:row>
      <xdr:rowOff>118364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103140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92202</xdr:rowOff>
    </xdr:from>
    <xdr:to>
      <xdr:col>65</xdr:col>
      <xdr:colOff>53975</xdr:colOff>
      <xdr:row>76</xdr:row>
      <xdr:rowOff>22352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7129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03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71606</xdr:rowOff>
    </xdr:from>
    <xdr:to>
      <xdr:col>29</xdr:col>
      <xdr:colOff>127000</xdr:colOff>
      <xdr:row>19</xdr:row>
      <xdr:rowOff>117584</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376781"/>
          <a:ext cx="647700" cy="45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148050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938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117584</xdr:rowOff>
    </xdr:from>
    <xdr:to>
      <xdr:col>26</xdr:col>
      <xdr:colOff>50800</xdr:colOff>
      <xdr:row>19</xdr:row>
      <xdr:rowOff>137478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422759"/>
          <a:ext cx="698500" cy="198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133195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2924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137478</xdr:rowOff>
    </xdr:from>
    <xdr:to>
      <xdr:col>22</xdr:col>
      <xdr:colOff>114300</xdr:colOff>
      <xdr:row>19</xdr:row>
      <xdr:rowOff>152079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3442653"/>
          <a:ext cx="698500" cy="14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1367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2963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152079</xdr:rowOff>
    </xdr:from>
    <xdr:to>
      <xdr:col>18</xdr:col>
      <xdr:colOff>177800</xdr:colOff>
      <xdr:row>19</xdr:row>
      <xdr:rowOff>166470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457254"/>
          <a:ext cx="698500" cy="14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15312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2977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42566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004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20806</xdr:rowOff>
    </xdr:from>
    <xdr:to>
      <xdr:col>29</xdr:col>
      <xdr:colOff>177800</xdr:colOff>
      <xdr:row>19</xdr:row>
      <xdr:rowOff>122406</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3325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100833</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3234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66784</xdr:rowOff>
    </xdr:from>
    <xdr:to>
      <xdr:col>26</xdr:col>
      <xdr:colOff>101600</xdr:colOff>
      <xdr:row>19</xdr:row>
      <xdr:rowOff>168384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371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153161</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3458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86678</xdr:rowOff>
    </xdr:from>
    <xdr:to>
      <xdr:col>22</xdr:col>
      <xdr:colOff>165100</xdr:colOff>
      <xdr:row>20</xdr:row>
      <xdr:rowOff>16828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391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1605</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3478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101279</xdr:rowOff>
    </xdr:from>
    <xdr:to>
      <xdr:col>19</xdr:col>
      <xdr:colOff>38100</xdr:colOff>
      <xdr:row>20</xdr:row>
      <xdr:rowOff>31429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406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16206</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3492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115670</xdr:rowOff>
    </xdr:from>
    <xdr:to>
      <xdr:col>15</xdr:col>
      <xdr:colOff>101600</xdr:colOff>
      <xdr:row>20</xdr:row>
      <xdr:rowOff>45820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42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30597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3507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143345</xdr:rowOff>
    </xdr:from>
    <xdr:to>
      <xdr:col>29</xdr:col>
      <xdr:colOff>127000</xdr:colOff>
      <xdr:row>35</xdr:row>
      <xdr:rowOff>282700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6753695"/>
          <a:ext cx="647700" cy="139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87223</xdr:rowOff>
    </xdr:from>
    <xdr:to>
      <xdr:col>26</xdr:col>
      <xdr:colOff>50800</xdr:colOff>
      <xdr:row>35</xdr:row>
      <xdr:rowOff>143345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6697573"/>
          <a:ext cx="698500" cy="561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243067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85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87223</xdr:rowOff>
    </xdr:from>
    <xdr:to>
      <xdr:col>22</xdr:col>
      <xdr:colOff>114300</xdr:colOff>
      <xdr:row>35</xdr:row>
      <xdr:rowOff>161793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3606800" y="6697573"/>
          <a:ext cx="698500" cy="74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238701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849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156352</xdr:rowOff>
    </xdr:from>
    <xdr:to>
      <xdr:col>18</xdr:col>
      <xdr:colOff>177800</xdr:colOff>
      <xdr:row>35</xdr:row>
      <xdr:rowOff>161793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766702"/>
          <a:ext cx="698500" cy="54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279575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889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328083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938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231900</xdr:rowOff>
    </xdr:from>
    <xdr:to>
      <xdr:col>29</xdr:col>
      <xdr:colOff>177800</xdr:colOff>
      <xdr:row>35</xdr:row>
      <xdr:rowOff>333500</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6842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203977</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681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92545</xdr:rowOff>
    </xdr:from>
    <xdr:to>
      <xdr:col>26</xdr:col>
      <xdr:colOff>101600</xdr:colOff>
      <xdr:row>35</xdr:row>
      <xdr:rowOff>194145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67028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204322</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647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36423</xdr:rowOff>
    </xdr:from>
    <xdr:to>
      <xdr:col>22</xdr:col>
      <xdr:colOff>165100</xdr:colOff>
      <xdr:row>35</xdr:row>
      <xdr:rowOff>138023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6646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148201</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641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110993</xdr:rowOff>
    </xdr:from>
    <xdr:to>
      <xdr:col>19</xdr:col>
      <xdr:colOff>38100</xdr:colOff>
      <xdr:row>35</xdr:row>
      <xdr:rowOff>212593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67213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222770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64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105552</xdr:rowOff>
    </xdr:from>
    <xdr:to>
      <xdr:col>15</xdr:col>
      <xdr:colOff>101600</xdr:colOff>
      <xdr:row>35</xdr:row>
      <xdr:rowOff>207152</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71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217329</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648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33978</xdr:rowOff>
    </xdr:from>
    <xdr:to>
      <xdr:col>24</xdr:col>
      <xdr:colOff>63500</xdr:colOff>
      <xdr:row>37</xdr:row>
      <xdr:rowOff>120345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77628"/>
          <a:ext cx="838200" cy="8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123958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3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120345</xdr:rowOff>
    </xdr:from>
    <xdr:to>
      <xdr:col>19</xdr:col>
      <xdr:colOff>177800</xdr:colOff>
      <xdr:row>37</xdr:row>
      <xdr:rowOff>152328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63995"/>
          <a:ext cx="889000" cy="31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146546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75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152328</xdr:rowOff>
    </xdr:from>
    <xdr:to>
      <xdr:col>15</xdr:col>
      <xdr:colOff>50800</xdr:colOff>
      <xdr:row>38</xdr:row>
      <xdr:rowOff>8767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5978"/>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26912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8767</xdr:rowOff>
    </xdr:from>
    <xdr:to>
      <xdr:col>10</xdr:col>
      <xdr:colOff>114300</xdr:colOff>
      <xdr:row>38</xdr:row>
      <xdr:rowOff>17029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3867"/>
          <a:ext cx="889000" cy="8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45657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4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84563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154628</xdr:rowOff>
    </xdr:from>
    <xdr:to>
      <xdr:col>24</xdr:col>
      <xdr:colOff>114300</xdr:colOff>
      <xdr:row>37</xdr:row>
      <xdr:rowOff>84778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32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133055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0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69545</xdr:rowOff>
    </xdr:from>
    <xdr:to>
      <xdr:col>20</xdr:col>
      <xdr:colOff>38100</xdr:colOff>
      <xdr:row>37</xdr:row>
      <xdr:rowOff>171145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1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162272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0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101528</xdr:rowOff>
    </xdr:from>
    <xdr:to>
      <xdr:col>15</xdr:col>
      <xdr:colOff>101600</xdr:colOff>
      <xdr:row>38</xdr:row>
      <xdr:rowOff>31677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51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22804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7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129417</xdr:rowOff>
    </xdr:from>
    <xdr:to>
      <xdr:col>10</xdr:col>
      <xdr:colOff>165100</xdr:colOff>
      <xdr:row>38</xdr:row>
      <xdr:rowOff>59567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3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50694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65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137679</xdr:rowOff>
    </xdr:from>
    <xdr:to>
      <xdr:col>6</xdr:col>
      <xdr:colOff>38100</xdr:colOff>
      <xdr:row>38</xdr:row>
      <xdr:rowOff>67828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81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58956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7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104423</xdr:rowOff>
    </xdr:from>
    <xdr:to>
      <xdr:col>24</xdr:col>
      <xdr:colOff>63500</xdr:colOff>
      <xdr:row>56</xdr:row>
      <xdr:rowOff>166759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705623"/>
          <a:ext cx="838200" cy="6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73064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502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166759</xdr:rowOff>
    </xdr:from>
    <xdr:to>
      <xdr:col>19</xdr:col>
      <xdr:colOff>177800</xdr:colOff>
      <xdr:row>57</xdr:row>
      <xdr:rowOff>5158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767959"/>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39086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468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5158</xdr:rowOff>
    </xdr:from>
    <xdr:to>
      <xdr:col>15</xdr:col>
      <xdr:colOff>50800</xdr:colOff>
      <xdr:row>57</xdr:row>
      <xdr:rowOff>48256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77808"/>
          <a:ext cx="889000" cy="4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40495</xdr:rowOff>
    </xdr:from>
    <xdr:to>
      <xdr:col>10</xdr:col>
      <xdr:colOff>114300</xdr:colOff>
      <xdr:row>57</xdr:row>
      <xdr:rowOff>48256</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813145"/>
          <a:ext cx="889000" cy="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81217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5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53623</xdr:rowOff>
    </xdr:from>
    <xdr:to>
      <xdr:col>24</xdr:col>
      <xdr:colOff>114300</xdr:colOff>
      <xdr:row>56</xdr:row>
      <xdr:rowOff>155223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32050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633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115959</xdr:rowOff>
    </xdr:from>
    <xdr:to>
      <xdr:col>20</xdr:col>
      <xdr:colOff>38100</xdr:colOff>
      <xdr:row>57</xdr:row>
      <xdr:rowOff>46109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7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37236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809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125808</xdr:rowOff>
    </xdr:from>
    <xdr:to>
      <xdr:col>15</xdr:col>
      <xdr:colOff>101600</xdr:colOff>
      <xdr:row>57</xdr:row>
      <xdr:rowOff>55958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2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47085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1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168906</xdr:rowOff>
    </xdr:from>
    <xdr:to>
      <xdr:col>10</xdr:col>
      <xdr:colOff>165100</xdr:colOff>
      <xdr:row>57</xdr:row>
      <xdr:rowOff>99056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90183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9862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161145</xdr:rowOff>
    </xdr:from>
    <xdr:to>
      <xdr:col>6</xdr:col>
      <xdr:colOff>38100</xdr:colOff>
      <xdr:row>57</xdr:row>
      <xdr:rowOff>91295</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107822</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3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153606</xdr:rowOff>
    </xdr:from>
    <xdr:to>
      <xdr:col>24</xdr:col>
      <xdr:colOff>63500</xdr:colOff>
      <xdr:row>78</xdr:row>
      <xdr:rowOff>34125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355256"/>
          <a:ext cx="838200" cy="51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85425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287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1015</xdr:rowOff>
    </xdr:from>
    <xdr:to>
      <xdr:col>19</xdr:col>
      <xdr:colOff>177800</xdr:colOff>
      <xdr:row>78</xdr:row>
      <xdr:rowOff>34125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74115"/>
          <a:ext cx="8890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83311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45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83235</xdr:rowOff>
    </xdr:from>
    <xdr:to>
      <xdr:col>15</xdr:col>
      <xdr:colOff>50800</xdr:colOff>
      <xdr:row>78</xdr:row>
      <xdr:rowOff>1015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284885"/>
          <a:ext cx="889000" cy="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84872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45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83235</xdr:rowOff>
    </xdr:from>
    <xdr:to>
      <xdr:col>10</xdr:col>
      <xdr:colOff>114300</xdr:colOff>
      <xdr:row>77</xdr:row>
      <xdr:rowOff>153282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84885"/>
          <a:ext cx="8890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70584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4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71595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44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102806</xdr:rowOff>
    </xdr:from>
    <xdr:to>
      <xdr:col>24</xdr:col>
      <xdr:colOff>114300</xdr:colOff>
      <xdr:row>78</xdr:row>
      <xdr:rowOff>32956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0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125683</xdr:rowOff>
    </xdr:from>
    <xdr:ext cx="534377"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15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154775</xdr:rowOff>
    </xdr:from>
    <xdr:to>
      <xdr:col>20</xdr:col>
      <xdr:colOff>38100</xdr:colOff>
      <xdr:row>78</xdr:row>
      <xdr:rowOff>84925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5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101452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1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121665</xdr:rowOff>
    </xdr:from>
    <xdr:to>
      <xdr:col>15</xdr:col>
      <xdr:colOff>101600</xdr:colOff>
      <xdr:row>78</xdr:row>
      <xdr:rowOff>51815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2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68342</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32435</xdr:rowOff>
    </xdr:from>
    <xdr:to>
      <xdr:col>10</xdr:col>
      <xdr:colOff>165100</xdr:colOff>
      <xdr:row>77</xdr:row>
      <xdr:rowOff>134035</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23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150562</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00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102482</xdr:rowOff>
    </xdr:from>
    <xdr:to>
      <xdr:col>6</xdr:col>
      <xdr:colOff>38100</xdr:colOff>
      <xdr:row>78</xdr:row>
      <xdr:rowOff>32632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0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49159</xdr:rowOff>
    </xdr:from>
    <xdr:ext cx="534377"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63111" y="130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3493</xdr:rowOff>
    </xdr:from>
    <xdr:to>
      <xdr:col>24</xdr:col>
      <xdr:colOff>63500</xdr:colOff>
      <xdr:row>97</xdr:row>
      <xdr:rowOff>58573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462693"/>
          <a:ext cx="838200" cy="22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130167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75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5969</xdr:rowOff>
    </xdr:from>
    <xdr:to>
      <xdr:col>19</xdr:col>
      <xdr:colOff>177800</xdr:colOff>
      <xdr:row>97</xdr:row>
      <xdr:rowOff>58573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636619"/>
          <a:ext cx="889000" cy="52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119702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64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94628</xdr:rowOff>
    </xdr:from>
    <xdr:to>
      <xdr:col>15</xdr:col>
      <xdr:colOff>50800</xdr:colOff>
      <xdr:row>97</xdr:row>
      <xdr:rowOff>5969</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3828"/>
          <a:ext cx="889000" cy="8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60405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1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94628</xdr:rowOff>
    </xdr:from>
    <xdr:to>
      <xdr:col>10</xdr:col>
      <xdr:colOff>114300</xdr:colOff>
      <xdr:row>97</xdr:row>
      <xdr:rowOff>170484</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3828"/>
          <a:ext cx="889000" cy="24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96575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041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11498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124143</xdr:rowOff>
    </xdr:from>
    <xdr:to>
      <xdr:col>24</xdr:col>
      <xdr:colOff>114300</xdr:colOff>
      <xdr:row>96</xdr:row>
      <xdr:rowOff>54293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1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102570</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39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7773</xdr:rowOff>
    </xdr:from>
    <xdr:to>
      <xdr:col>20</xdr:col>
      <xdr:colOff>38100</xdr:colOff>
      <xdr:row>97</xdr:row>
      <xdr:rowOff>109373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38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100500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31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126619</xdr:rowOff>
    </xdr:from>
    <xdr:to>
      <xdr:col>15</xdr:col>
      <xdr:colOff>101600</xdr:colOff>
      <xdr:row>97</xdr:row>
      <xdr:rowOff>56769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8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47896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67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43828</xdr:rowOff>
    </xdr:from>
    <xdr:to>
      <xdr:col>10</xdr:col>
      <xdr:colOff>165100</xdr:colOff>
      <xdr:row>96</xdr:row>
      <xdr:rowOff>145428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136555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119684</xdr:rowOff>
    </xdr:from>
    <xdr:to>
      <xdr:col>6</xdr:col>
      <xdr:colOff>38100</xdr:colOff>
      <xdr:row>98</xdr:row>
      <xdr:rowOff>49834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40961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64738</xdr:rowOff>
    </xdr:from>
    <xdr:to>
      <xdr:col>55</xdr:col>
      <xdr:colOff>0</xdr:colOff>
      <xdr:row>37</xdr:row>
      <xdr:rowOff>136835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08388"/>
          <a:ext cx="838200" cy="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116615</xdr:rowOff>
    </xdr:from>
    <xdr:to>
      <xdr:col>50</xdr:col>
      <xdr:colOff>114300</xdr:colOff>
      <xdr:row>37</xdr:row>
      <xdr:rowOff>136835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460265"/>
          <a:ext cx="889000" cy="2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116615</xdr:rowOff>
    </xdr:from>
    <xdr:to>
      <xdr:col>45</xdr:col>
      <xdr:colOff>177800</xdr:colOff>
      <xdr:row>37</xdr:row>
      <xdr:rowOff>141426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60265"/>
          <a:ext cx="889000" cy="2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98838</xdr:rowOff>
    </xdr:from>
    <xdr:to>
      <xdr:col>41</xdr:col>
      <xdr:colOff>50800</xdr:colOff>
      <xdr:row>37</xdr:row>
      <xdr:rowOff>141426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99588"/>
          <a:ext cx="889000" cy="38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13938</xdr:rowOff>
    </xdr:from>
    <xdr:to>
      <xdr:col>55</xdr:col>
      <xdr:colOff>50800</xdr:colOff>
      <xdr:row>37</xdr:row>
      <xdr:rowOff>115538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5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100315</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86035</xdr:rowOff>
    </xdr:from>
    <xdr:to>
      <xdr:col>50</xdr:col>
      <xdr:colOff>165100</xdr:colOff>
      <xdr:row>38</xdr:row>
      <xdr:rowOff>16185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7312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65815</xdr:rowOff>
    </xdr:from>
    <xdr:to>
      <xdr:col>46</xdr:col>
      <xdr:colOff>38100</xdr:colOff>
      <xdr:row>37</xdr:row>
      <xdr:rowOff>167415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158542</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0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90626</xdr:rowOff>
    </xdr:from>
    <xdr:to>
      <xdr:col>41</xdr:col>
      <xdr:colOff>101600</xdr:colOff>
      <xdr:row>38</xdr:row>
      <xdr:rowOff>20775</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4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11903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48038</xdr:rowOff>
    </xdr:from>
    <xdr:to>
      <xdr:col>36</xdr:col>
      <xdr:colOff>165100</xdr:colOff>
      <xdr:row>35</xdr:row>
      <xdr:rowOff>149638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4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140765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41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156677</xdr:rowOff>
    </xdr:from>
    <xdr:to>
      <xdr:col>55</xdr:col>
      <xdr:colOff>0</xdr:colOff>
      <xdr:row>59</xdr:row>
      <xdr:rowOff>6878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10100777"/>
          <a:ext cx="838200" cy="2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132193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733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169928</xdr:rowOff>
    </xdr:from>
    <xdr:to>
      <xdr:col>50</xdr:col>
      <xdr:colOff>114300</xdr:colOff>
      <xdr:row>59</xdr:row>
      <xdr:rowOff>6878</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8750300" y="10114028"/>
          <a:ext cx="889000" cy="8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96202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96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169928</xdr:rowOff>
    </xdr:from>
    <xdr:to>
      <xdr:col>45</xdr:col>
      <xdr:colOff>177800</xdr:colOff>
      <xdr:row>59</xdr:row>
      <xdr:rowOff>16892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114028"/>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729</xdr:rowOff>
    </xdr:from>
    <xdr:to>
      <xdr:col>41</xdr:col>
      <xdr:colOff>50800</xdr:colOff>
      <xdr:row>59</xdr:row>
      <xdr:rowOff>16892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10116279"/>
          <a:ext cx="889000" cy="16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102640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970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105877</xdr:rowOff>
    </xdr:from>
    <xdr:to>
      <xdr:col>55</xdr:col>
      <xdr:colOff>50800</xdr:colOff>
      <xdr:row>59</xdr:row>
      <xdr:rowOff>36027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10049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20804</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96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127528</xdr:rowOff>
    </xdr:from>
    <xdr:to>
      <xdr:col>50</xdr:col>
      <xdr:colOff>165100</xdr:colOff>
      <xdr:row>59</xdr:row>
      <xdr:rowOff>57678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1007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48805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72111" y="10164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119128</xdr:rowOff>
    </xdr:from>
    <xdr:to>
      <xdr:col>46</xdr:col>
      <xdr:colOff>38100</xdr:colOff>
      <xdr:row>59</xdr:row>
      <xdr:rowOff>49278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1006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40405</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15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137542</xdr:rowOff>
    </xdr:from>
    <xdr:to>
      <xdr:col>41</xdr:col>
      <xdr:colOff>101600</xdr:colOff>
      <xdr:row>59</xdr:row>
      <xdr:rowOff>67692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8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58819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7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121379</xdr:rowOff>
    </xdr:from>
    <xdr:to>
      <xdr:col>36</xdr:col>
      <xdr:colOff>165100</xdr:colOff>
      <xdr:row>59</xdr:row>
      <xdr:rowOff>51529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1006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42656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1015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138779</xdr:rowOff>
    </xdr:from>
    <xdr:to>
      <xdr:col>55</xdr:col>
      <xdr:colOff>0</xdr:colOff>
      <xdr:row>78</xdr:row>
      <xdr:rowOff>139700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11879"/>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18638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20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122899</xdr:rowOff>
    </xdr:from>
    <xdr:to>
      <xdr:col>50</xdr:col>
      <xdr:colOff>114300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95999"/>
          <a:ext cx="889000" cy="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141355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17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122899</xdr:rowOff>
    </xdr:from>
    <xdr:to>
      <xdr:col>45</xdr:col>
      <xdr:colOff>177800</xdr:colOff>
      <xdr:row>78</xdr:row>
      <xdr:rowOff>139700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95999"/>
          <a:ext cx="889000" cy="1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135437</xdr:rowOff>
    </xdr:from>
    <xdr:to>
      <xdr:col>41</xdr:col>
      <xdr:colOff>50800</xdr:colOff>
      <xdr:row>78</xdr:row>
      <xdr:rowOff>139700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8537"/>
          <a:ext cx="8890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137772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16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87979</xdr:rowOff>
    </xdr:from>
    <xdr:to>
      <xdr:col>55</xdr:col>
      <xdr:colOff>50800</xdr:colOff>
      <xdr:row>79</xdr:row>
      <xdr:rowOff>18129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6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2906</xdr:rowOff>
    </xdr:from>
    <xdr:ext cx="378565"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76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88900</xdr:rowOff>
    </xdr:from>
    <xdr:to>
      <xdr:col>50</xdr:col>
      <xdr:colOff>165100</xdr:colOff>
      <xdr:row>79</xdr:row>
      <xdr:rowOff>19050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79</xdr:row>
      <xdr:rowOff>10177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514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72099</xdr:rowOff>
    </xdr:from>
    <xdr:to>
      <xdr:col>46</xdr:col>
      <xdr:colOff>38100</xdr:colOff>
      <xdr:row>79</xdr:row>
      <xdr:rowOff>2249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4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164826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537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88900</xdr:rowOff>
    </xdr:from>
    <xdr:to>
      <xdr:col>41</xdr:col>
      <xdr:colOff>101600</xdr:colOff>
      <xdr:row>79</xdr:row>
      <xdr:rowOff>19050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10177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84637</xdr:rowOff>
    </xdr:from>
    <xdr:to>
      <xdr:col>36</xdr:col>
      <xdr:colOff>165100</xdr:colOff>
      <xdr:row>79</xdr:row>
      <xdr:rowOff>14787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5914</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55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977</xdr:rowOff>
    </xdr:from>
    <xdr:to>
      <xdr:col>55</xdr:col>
      <xdr:colOff>0</xdr:colOff>
      <xdr:row>98</xdr:row>
      <xdr:rowOff>49614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03077"/>
          <a:ext cx="838200" cy="4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49614</xdr:rowOff>
    </xdr:from>
    <xdr:to>
      <xdr:col>50</xdr:col>
      <xdr:colOff>114300</xdr:colOff>
      <xdr:row>98</xdr:row>
      <xdr:rowOff>78989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171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78989</xdr:rowOff>
    </xdr:from>
    <xdr:to>
      <xdr:col>45</xdr:col>
      <xdr:colOff>177800</xdr:colOff>
      <xdr:row>98</xdr:row>
      <xdr:rowOff>84365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81089"/>
          <a:ext cx="889000" cy="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47081</xdr:rowOff>
    </xdr:from>
    <xdr:to>
      <xdr:col>41</xdr:col>
      <xdr:colOff>50800</xdr:colOff>
      <xdr:row>98</xdr:row>
      <xdr:rowOff>84365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49181"/>
          <a:ext cx="889000" cy="3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121627</xdr:rowOff>
    </xdr:from>
    <xdr:to>
      <xdr:col>55</xdr:col>
      <xdr:colOff>50800</xdr:colOff>
      <xdr:row>98</xdr:row>
      <xdr:rowOff>51777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5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100054</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170264</xdr:rowOff>
    </xdr:from>
    <xdr:to>
      <xdr:col>50</xdr:col>
      <xdr:colOff>165100</xdr:colOff>
      <xdr:row>98</xdr:row>
      <xdr:rowOff>100414</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91541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28189</xdr:rowOff>
    </xdr:from>
    <xdr:to>
      <xdr:col>46</xdr:col>
      <xdr:colOff>38100</xdr:colOff>
      <xdr:row>98</xdr:row>
      <xdr:rowOff>129789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120916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2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33565</xdr:rowOff>
    </xdr:from>
    <xdr:to>
      <xdr:col>41</xdr:col>
      <xdr:colOff>101600</xdr:colOff>
      <xdr:row>98</xdr:row>
      <xdr:rowOff>135165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126292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2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167731</xdr:rowOff>
    </xdr:from>
    <xdr:to>
      <xdr:col>36</xdr:col>
      <xdr:colOff>165100</xdr:colOff>
      <xdr:row>98</xdr:row>
      <xdr:rowOff>97881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9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89008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891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25337</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437"/>
          <a:ext cx="8382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7272</xdr:rowOff>
    </xdr:from>
    <xdr:to>
      <xdr:col>81</xdr:col>
      <xdr:colOff>50800</xdr:colOff>
      <xdr:row>38</xdr:row>
      <xdr:rowOff>25337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22372"/>
          <a:ext cx="889000" cy="18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171396</xdr:rowOff>
    </xdr:from>
    <xdr:to>
      <xdr:col>76</xdr:col>
      <xdr:colOff>114300</xdr:colOff>
      <xdr:row>38</xdr:row>
      <xdr:rowOff>7272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51504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160069</xdr:rowOff>
    </xdr:from>
    <xdr:to>
      <xdr:col>71</xdr:col>
      <xdr:colOff>177800</xdr:colOff>
      <xdr:row>37</xdr:row>
      <xdr:rowOff>171396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814300" y="6503719"/>
          <a:ext cx="889000" cy="1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145987</xdr:rowOff>
    </xdr:from>
    <xdr:to>
      <xdr:col>81</xdr:col>
      <xdr:colOff>101600</xdr:colOff>
      <xdr:row>38</xdr:row>
      <xdr:rowOff>76137</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67264</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3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127922</xdr:rowOff>
    </xdr:from>
    <xdr:to>
      <xdr:col>76</xdr:col>
      <xdr:colOff>165100</xdr:colOff>
      <xdr:row>38</xdr:row>
      <xdr:rowOff>58072</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7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49199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56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120595</xdr:rowOff>
    </xdr:from>
    <xdr:to>
      <xdr:col>72</xdr:col>
      <xdr:colOff>38100</xdr:colOff>
      <xdr:row>38</xdr:row>
      <xdr:rowOff>50746</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6424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41873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556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109268</xdr:rowOff>
    </xdr:from>
    <xdr:to>
      <xdr:col>67</xdr:col>
      <xdr:colOff>101600</xdr:colOff>
      <xdr:row>38</xdr:row>
      <xdr:rowOff>39418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5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30546</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545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30404</xdr:rowOff>
    </xdr:from>
    <xdr:to>
      <xdr:col>85</xdr:col>
      <xdr:colOff>127000</xdr:colOff>
      <xdr:row>78</xdr:row>
      <xdr:rowOff>56490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03504"/>
          <a:ext cx="8382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10680</xdr:rowOff>
    </xdr:from>
    <xdr:to>
      <xdr:col>81</xdr:col>
      <xdr:colOff>50800</xdr:colOff>
      <xdr:row>78</xdr:row>
      <xdr:rowOff>30404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383780"/>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10680</xdr:rowOff>
    </xdr:from>
    <xdr:to>
      <xdr:col>76</xdr:col>
      <xdr:colOff>114300</xdr:colOff>
      <xdr:row>78</xdr:row>
      <xdr:rowOff>24561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38378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15787</xdr:rowOff>
    </xdr:from>
    <xdr:to>
      <xdr:col>71</xdr:col>
      <xdr:colOff>177800</xdr:colOff>
      <xdr:row>78</xdr:row>
      <xdr:rowOff>24561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88887"/>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5690</xdr:rowOff>
    </xdr:from>
    <xdr:to>
      <xdr:col>85</xdr:col>
      <xdr:colOff>177800</xdr:colOff>
      <xdr:row>78</xdr:row>
      <xdr:rowOff>107290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37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155567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5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151054</xdr:rowOff>
    </xdr:from>
    <xdr:to>
      <xdr:col>81</xdr:col>
      <xdr:colOff>101600</xdr:colOff>
      <xdr:row>78</xdr:row>
      <xdr:rowOff>81204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72331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44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131330</xdr:rowOff>
    </xdr:from>
    <xdr:to>
      <xdr:col>76</xdr:col>
      <xdr:colOff>165100</xdr:colOff>
      <xdr:row>78</xdr:row>
      <xdr:rowOff>61480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52607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4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145211</xdr:rowOff>
    </xdr:from>
    <xdr:to>
      <xdr:col>72</xdr:col>
      <xdr:colOff>38100</xdr:colOff>
      <xdr:row>78</xdr:row>
      <xdr:rowOff>75361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4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66488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3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136437</xdr:rowOff>
    </xdr:from>
    <xdr:to>
      <xdr:col>67</xdr:col>
      <xdr:colOff>101600</xdr:colOff>
      <xdr:row>78</xdr:row>
      <xdr:rowOff>66587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3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57714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65055</xdr:rowOff>
    </xdr:from>
    <xdr:to>
      <xdr:col>85</xdr:col>
      <xdr:colOff>127000</xdr:colOff>
      <xdr:row>98</xdr:row>
      <xdr:rowOff>79220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867155"/>
          <a:ext cx="838200" cy="1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26533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85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44938</xdr:rowOff>
    </xdr:from>
    <xdr:to>
      <xdr:col>81</xdr:col>
      <xdr:colOff>50800</xdr:colOff>
      <xdr:row>98</xdr:row>
      <xdr:rowOff>79220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847038"/>
          <a:ext cx="889000" cy="3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118604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0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18253</xdr:rowOff>
    </xdr:from>
    <xdr:to>
      <xdr:col>76</xdr:col>
      <xdr:colOff>114300</xdr:colOff>
      <xdr:row>98</xdr:row>
      <xdr:rowOff>44938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48903"/>
          <a:ext cx="889000" cy="19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18253</xdr:rowOff>
    </xdr:from>
    <xdr:to>
      <xdr:col>71</xdr:col>
      <xdr:colOff>177800</xdr:colOff>
      <xdr:row>98</xdr:row>
      <xdr:rowOff>123379</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48903"/>
          <a:ext cx="889000" cy="27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14255</xdr:rowOff>
    </xdr:from>
    <xdr:to>
      <xdr:col>85</xdr:col>
      <xdr:colOff>177800</xdr:colOff>
      <xdr:row>98</xdr:row>
      <xdr:rowOff>115855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1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164132</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9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28420</xdr:rowOff>
    </xdr:from>
    <xdr:to>
      <xdr:col>81</xdr:col>
      <xdr:colOff>101600</xdr:colOff>
      <xdr:row>98</xdr:row>
      <xdr:rowOff>130020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8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121147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92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165588</xdr:rowOff>
    </xdr:from>
    <xdr:to>
      <xdr:col>76</xdr:col>
      <xdr:colOff>165100</xdr:colOff>
      <xdr:row>98</xdr:row>
      <xdr:rowOff>95738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96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86865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138903</xdr:rowOff>
    </xdr:from>
    <xdr:to>
      <xdr:col>72</xdr:col>
      <xdr:colOff>38100</xdr:colOff>
      <xdr:row>97</xdr:row>
      <xdr:rowOff>69053</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59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60180</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69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72579</xdr:rowOff>
    </xdr:from>
    <xdr:to>
      <xdr:col>67</xdr:col>
      <xdr:colOff>101600</xdr:colOff>
      <xdr:row>99</xdr:row>
      <xdr:rowOff>2729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7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165306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6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93683</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1323300" y="6608783"/>
          <a:ext cx="838200" cy="4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42883</xdr:rowOff>
    </xdr:from>
    <xdr:to>
      <xdr:col>116</xdr:col>
      <xdr:colOff>114300</xdr:colOff>
      <xdr:row>38</xdr:row>
      <xdr:rowOff>144483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5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129260</xdr:rowOff>
    </xdr:from>
    <xdr:ext cx="469744"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72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167056</xdr:rowOff>
    </xdr:from>
    <xdr:to>
      <xdr:col>116</xdr:col>
      <xdr:colOff>63500</xdr:colOff>
      <xdr:row>57</xdr:row>
      <xdr:rowOff>29705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768256"/>
          <a:ext cx="838200" cy="3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19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155283</xdr:rowOff>
    </xdr:from>
    <xdr:to>
      <xdr:col>111</xdr:col>
      <xdr:colOff>177800</xdr:colOff>
      <xdr:row>56</xdr:row>
      <xdr:rowOff>167056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756483"/>
          <a:ext cx="889000" cy="1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61460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05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10579</xdr:rowOff>
    </xdr:from>
    <xdr:to>
      <xdr:col>107</xdr:col>
      <xdr:colOff>50800</xdr:colOff>
      <xdr:row>56</xdr:row>
      <xdr:rowOff>155283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440329"/>
          <a:ext cx="889000" cy="3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98188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49</xdr:row>
      <xdr:rowOff>161379</xdr:rowOff>
    </xdr:from>
    <xdr:to>
      <xdr:col>102</xdr:col>
      <xdr:colOff>114300</xdr:colOff>
      <xdr:row>55</xdr:row>
      <xdr:rowOff>10579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8562429"/>
          <a:ext cx="889000" cy="8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83862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150355</xdr:rowOff>
    </xdr:from>
    <xdr:to>
      <xdr:col>116</xdr:col>
      <xdr:colOff>114300</xdr:colOff>
      <xdr:row>57</xdr:row>
      <xdr:rowOff>80505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75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1782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60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116256</xdr:rowOff>
    </xdr:from>
    <xdr:to>
      <xdr:col>112</xdr:col>
      <xdr:colOff>38100</xdr:colOff>
      <xdr:row>57</xdr:row>
      <xdr:rowOff>46406</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71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62933</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949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104483</xdr:rowOff>
    </xdr:from>
    <xdr:to>
      <xdr:col>107</xdr:col>
      <xdr:colOff>101600</xdr:colOff>
      <xdr:row>57</xdr:row>
      <xdr:rowOff>34633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70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51160</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67111" y="948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131229</xdr:rowOff>
    </xdr:from>
    <xdr:to>
      <xdr:col>102</xdr:col>
      <xdr:colOff>165100</xdr:colOff>
      <xdr:row>55</xdr:row>
      <xdr:rowOff>61379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38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77906</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278111" y="9164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110579</xdr:rowOff>
    </xdr:from>
    <xdr:to>
      <xdr:col>98</xdr:col>
      <xdr:colOff>38100</xdr:colOff>
      <xdr:row>50</xdr:row>
      <xdr:rowOff>40729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851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48</xdr:row>
      <xdr:rowOff>57256</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389111" y="828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33744</xdr:rowOff>
    </xdr:from>
    <xdr:to>
      <xdr:col>116</xdr:col>
      <xdr:colOff>63500</xdr:colOff>
      <xdr:row>75</xdr:row>
      <xdr:rowOff>16393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378144"/>
          <a:ext cx="838200" cy="49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33744</xdr:rowOff>
    </xdr:from>
    <xdr:to>
      <xdr:col>111</xdr:col>
      <xdr:colOff>177800</xdr:colOff>
      <xdr:row>72</xdr:row>
      <xdr:rowOff>65405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378144"/>
          <a:ext cx="889000" cy="3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108681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62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65405</xdr:rowOff>
    </xdr:from>
    <xdr:to>
      <xdr:col>107</xdr:col>
      <xdr:colOff>50800</xdr:colOff>
      <xdr:row>72</xdr:row>
      <xdr:rowOff>145415</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40980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71350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58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120292</xdr:rowOff>
    </xdr:from>
    <xdr:to>
      <xdr:col>102</xdr:col>
      <xdr:colOff>114300</xdr:colOff>
      <xdr:row>72</xdr:row>
      <xdr:rowOff>145415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2464692"/>
          <a:ext cx="889000" cy="25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118602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63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125003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4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137043</xdr:rowOff>
    </xdr:from>
    <xdr:to>
      <xdr:col>116</xdr:col>
      <xdr:colOff>114300</xdr:colOff>
      <xdr:row>75</xdr:row>
      <xdr:rowOff>67193</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82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115470</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80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71</xdr:row>
      <xdr:rowOff>154394</xdr:rowOff>
    </xdr:from>
    <xdr:to>
      <xdr:col>112</xdr:col>
      <xdr:colOff>38100</xdr:colOff>
      <xdr:row>72</xdr:row>
      <xdr:rowOff>84544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32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101071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10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14605</xdr:rowOff>
    </xdr:from>
    <xdr:to>
      <xdr:col>107</xdr:col>
      <xdr:colOff>101600</xdr:colOff>
      <xdr:row>72</xdr:row>
      <xdr:rowOff>116205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35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132732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13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94615</xdr:rowOff>
    </xdr:from>
    <xdr:to>
      <xdr:col>102</xdr:col>
      <xdr:colOff>165100</xdr:colOff>
      <xdr:row>73</xdr:row>
      <xdr:rowOff>24765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4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41292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21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69492</xdr:rowOff>
    </xdr:from>
    <xdr:to>
      <xdr:col>98</xdr:col>
      <xdr:colOff>38100</xdr:colOff>
      <xdr:row>72</xdr:row>
      <xdr:rowOff>171092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413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16169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18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540,122</a:t>
          </a:r>
          <a:r>
            <a:rPr kumimoji="1" lang="ja-JP" altLang="ja-JP" sz="1100" b="0" i="0" baseline="0">
              <a:solidFill>
                <a:schemeClr val="dk1"/>
              </a:solidFill>
              <a:effectLst/>
              <a:latin typeface="+mn-lt"/>
              <a:ea typeface="+mn-ea"/>
              <a:cs typeface="+mn-cs"/>
            </a:rPr>
            <a:t>円となっている。主な構成項目である人件費は、住民一人当たり</a:t>
          </a:r>
          <a:r>
            <a:rPr kumimoji="1" lang="en-US" altLang="ja-JP" sz="1100" b="0" i="0" baseline="0">
              <a:solidFill>
                <a:schemeClr val="dk1"/>
              </a:solidFill>
              <a:effectLst/>
              <a:latin typeface="+mn-lt"/>
              <a:ea typeface="+mn-ea"/>
              <a:cs typeface="+mn-cs"/>
            </a:rPr>
            <a:t>97,462</a:t>
          </a:r>
          <a:r>
            <a:rPr kumimoji="1" lang="ja-JP" altLang="ja-JP" sz="1100" b="0" i="0" baseline="0">
              <a:solidFill>
                <a:schemeClr val="dk1"/>
              </a:solidFill>
              <a:effectLst/>
              <a:latin typeface="+mn-lt"/>
              <a:ea typeface="+mn-ea"/>
              <a:cs typeface="+mn-cs"/>
            </a:rPr>
            <a:t>円となっており、</a:t>
          </a:r>
          <a:r>
            <a:rPr kumimoji="1" lang="ja-JP" altLang="en-US" sz="1100" b="0" i="0" baseline="0">
              <a:solidFill>
                <a:schemeClr val="dk1"/>
              </a:solidFill>
              <a:effectLst/>
              <a:latin typeface="+mn-lt"/>
              <a:ea typeface="+mn-ea"/>
              <a:cs typeface="+mn-cs"/>
            </a:rPr>
            <a:t>人事院勧告を受けた給与の上昇や会計年度任用職員の勤勉手当の追加等による</a:t>
          </a:r>
          <a:r>
            <a:rPr kumimoji="1" lang="ja-JP" altLang="ja-JP" sz="1100" b="0" i="0" baseline="0">
              <a:solidFill>
                <a:schemeClr val="dk1"/>
              </a:solidFill>
              <a:effectLst/>
              <a:latin typeface="+mn-lt"/>
              <a:ea typeface="+mn-ea"/>
              <a:cs typeface="+mn-cs"/>
            </a:rPr>
            <a:t>等が要因で、前年と比較し増加している。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普通建設事業費</a:t>
          </a:r>
          <a:r>
            <a:rPr kumimoji="1" lang="ja-JP" altLang="en-US" sz="1100" b="0" i="0" baseline="0">
              <a:solidFill>
                <a:schemeClr val="dk1"/>
              </a:solidFill>
              <a:effectLst/>
              <a:latin typeface="+mn-lt"/>
              <a:ea typeface="+mn-ea"/>
              <a:cs typeface="+mn-cs"/>
            </a:rPr>
            <a:t>については保健福祉センター空調設備等改修工事や、なかやま保育園空調設備改修工事</a:t>
          </a:r>
          <a:r>
            <a:rPr kumimoji="1" lang="ja-JP" altLang="ja-JP" sz="1100" b="0" i="0" baseline="0">
              <a:solidFill>
                <a:schemeClr val="dk1"/>
              </a:solidFill>
              <a:effectLst/>
              <a:latin typeface="+mn-lt"/>
              <a:ea typeface="+mn-ea"/>
              <a:cs typeface="+mn-cs"/>
            </a:rPr>
            <a:t>の実施により、</a:t>
          </a:r>
          <a:r>
            <a:rPr kumimoji="1" lang="ja-JP" altLang="en-US" sz="1100" b="0" i="0" baseline="0">
              <a:solidFill>
                <a:schemeClr val="dk1"/>
              </a:solidFill>
              <a:effectLst/>
              <a:latin typeface="+mn-lt"/>
              <a:ea typeface="+mn-ea"/>
              <a:cs typeface="+mn-cs"/>
            </a:rPr>
            <a:t>更新整備が</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30,342</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に上昇した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なお、</a:t>
          </a:r>
          <a:r>
            <a:rPr kumimoji="1" lang="ja-JP" altLang="ja-JP" sz="1100" b="0" i="0" baseline="0">
              <a:solidFill>
                <a:schemeClr val="dk1"/>
              </a:solidFill>
              <a:effectLst/>
              <a:latin typeface="+mn-lt"/>
              <a:ea typeface="+mn-ea"/>
              <a:cs typeface="+mn-cs"/>
            </a:rPr>
            <a:t>普通建設事業費は類似団体と比べ低い水準にあるが、これは当町の面積が狭く、インフラが集中していること等によるものである。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山形県中山町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10,455
10,353
31.15
5,953,737
5,646,971
259,133
3,404,548
4,419,143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16.5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170942</xdr:rowOff>
    </xdr:from>
    <xdr:to>
      <xdr:col>24</xdr:col>
      <xdr:colOff>63500</xdr:colOff>
      <xdr:row>35</xdr:row>
      <xdr:rowOff>58357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00242"/>
          <a:ext cx="838200" cy="58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82757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83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170942</xdr:rowOff>
    </xdr:from>
    <xdr:to>
      <xdr:col>19</xdr:col>
      <xdr:colOff>177800</xdr:colOff>
      <xdr:row>36</xdr:row>
      <xdr:rowOff>18352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00242"/>
          <a:ext cx="889000" cy="190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18352</xdr:rowOff>
    </xdr:from>
    <xdr:to>
      <xdr:col>15</xdr:col>
      <xdr:colOff>50800</xdr:colOff>
      <xdr:row>36</xdr:row>
      <xdr:rowOff>99695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055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85234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41973</xdr:rowOff>
    </xdr:from>
    <xdr:to>
      <xdr:col>10</xdr:col>
      <xdr:colOff>114300</xdr:colOff>
      <xdr:row>36</xdr:row>
      <xdr:rowOff>99695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14173"/>
          <a:ext cx="889000" cy="5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7557</xdr:rowOff>
    </xdr:from>
    <xdr:to>
      <xdr:col>24</xdr:col>
      <xdr:colOff>114300</xdr:colOff>
      <xdr:row>35</xdr:row>
      <xdr:rowOff>109157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30434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120142</xdr:rowOff>
    </xdr:from>
    <xdr:to>
      <xdr:col>20</xdr:col>
      <xdr:colOff>38100</xdr:colOff>
      <xdr:row>35</xdr:row>
      <xdr:rowOff>50292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49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66819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24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139002</xdr:rowOff>
    </xdr:from>
    <xdr:to>
      <xdr:col>15</xdr:col>
      <xdr:colOff>101600</xdr:colOff>
      <xdr:row>36</xdr:row>
      <xdr:rowOff>69152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3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85679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1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48895</xdr:rowOff>
    </xdr:from>
    <xdr:to>
      <xdr:col>10</xdr:col>
      <xdr:colOff>165100</xdr:colOff>
      <xdr:row>36</xdr:row>
      <xdr:rowOff>150495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141622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162623</xdr:rowOff>
    </xdr:from>
    <xdr:to>
      <xdr:col>6</xdr:col>
      <xdr:colOff>38100</xdr:colOff>
      <xdr:row>36</xdr:row>
      <xdr:rowOff>92773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63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109300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110015</xdr:rowOff>
    </xdr:from>
    <xdr:to>
      <xdr:col>24</xdr:col>
      <xdr:colOff>63500</xdr:colOff>
      <xdr:row>58</xdr:row>
      <xdr:rowOff>2570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82665"/>
          <a:ext cx="838200" cy="6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79143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08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167785</xdr:rowOff>
    </xdr:from>
    <xdr:to>
      <xdr:col>19</xdr:col>
      <xdr:colOff>177800</xdr:colOff>
      <xdr:row>58</xdr:row>
      <xdr:rowOff>2570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940435"/>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44871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47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88781</xdr:rowOff>
    </xdr:from>
    <xdr:to>
      <xdr:col>15</xdr:col>
      <xdr:colOff>50800</xdr:colOff>
      <xdr:row>57</xdr:row>
      <xdr:rowOff>167785</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861431"/>
          <a:ext cx="889000" cy="7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56555</xdr:rowOff>
    </xdr:from>
    <xdr:to>
      <xdr:col>10</xdr:col>
      <xdr:colOff>114300</xdr:colOff>
      <xdr:row>57</xdr:row>
      <xdr:rowOff>88781</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657755"/>
          <a:ext cx="889000" cy="20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59215</xdr:rowOff>
    </xdr:from>
    <xdr:to>
      <xdr:col>24</xdr:col>
      <xdr:colOff>114300</xdr:colOff>
      <xdr:row>57</xdr:row>
      <xdr:rowOff>160815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3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37642</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0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123220</xdr:rowOff>
    </xdr:from>
    <xdr:to>
      <xdr:col>20</xdr:col>
      <xdr:colOff>38100</xdr:colOff>
      <xdr:row>58</xdr:row>
      <xdr:rowOff>53370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9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44497</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8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116985</xdr:rowOff>
    </xdr:from>
    <xdr:to>
      <xdr:col>15</xdr:col>
      <xdr:colOff>101600</xdr:colOff>
      <xdr:row>58</xdr:row>
      <xdr:rowOff>47135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88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38262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9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37981</xdr:rowOff>
    </xdr:from>
    <xdr:to>
      <xdr:col>10</xdr:col>
      <xdr:colOff>165100</xdr:colOff>
      <xdr:row>57</xdr:row>
      <xdr:rowOff>139581</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81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130708</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90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5755</xdr:rowOff>
    </xdr:from>
    <xdr:to>
      <xdr:col>6</xdr:col>
      <xdr:colOff>38100</xdr:colOff>
      <xdr:row>56</xdr:row>
      <xdr:rowOff>107355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6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98482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9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92997</xdr:rowOff>
    </xdr:from>
    <xdr:to>
      <xdr:col>24</xdr:col>
      <xdr:colOff>62865</xdr:colOff>
      <xdr:row>77</xdr:row>
      <xdr:rowOff>56254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94497"/>
          <a:ext cx="1270" cy="116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60081</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26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56254</xdr:rowOff>
    </xdr:from>
    <xdr:to>
      <xdr:col>24</xdr:col>
      <xdr:colOff>152400</xdr:colOff>
      <xdr:row>77</xdr:row>
      <xdr:rowOff>56254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25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39674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6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92997</xdr:rowOff>
    </xdr:from>
    <xdr:to>
      <xdr:col>24</xdr:col>
      <xdr:colOff>152400</xdr:colOff>
      <xdr:row>70</xdr:row>
      <xdr:rowOff>92997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94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4628</xdr:rowOff>
    </xdr:from>
    <xdr:to>
      <xdr:col>24</xdr:col>
      <xdr:colOff>63500</xdr:colOff>
      <xdr:row>77</xdr:row>
      <xdr:rowOff>15112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34828"/>
          <a:ext cx="838200" cy="18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165171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681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142294</xdr:rowOff>
    </xdr:from>
    <xdr:to>
      <xdr:col>24</xdr:col>
      <xdr:colOff>114300</xdr:colOff>
      <xdr:row>75</xdr:row>
      <xdr:rowOff>72444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2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15112</xdr:rowOff>
    </xdr:from>
    <xdr:to>
      <xdr:col>19</xdr:col>
      <xdr:colOff>177800</xdr:colOff>
      <xdr:row>77</xdr:row>
      <xdr:rowOff>19061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16762"/>
          <a:ext cx="889000" cy="3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77295</xdr:rowOff>
    </xdr:from>
    <xdr:to>
      <xdr:col>20</xdr:col>
      <xdr:colOff>38100</xdr:colOff>
      <xdr:row>76</xdr:row>
      <xdr:rowOff>7445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3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23972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711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165996</xdr:rowOff>
    </xdr:from>
    <xdr:to>
      <xdr:col>15</xdr:col>
      <xdr:colOff>50800</xdr:colOff>
      <xdr:row>77</xdr:row>
      <xdr:rowOff>19061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96196"/>
          <a:ext cx="889000" cy="2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5096</xdr:rowOff>
    </xdr:from>
    <xdr:to>
      <xdr:col>15</xdr:col>
      <xdr:colOff>101600</xdr:colOff>
      <xdr:row>76</xdr:row>
      <xdr:rowOff>106696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81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165996</xdr:rowOff>
    </xdr:from>
    <xdr:to>
      <xdr:col>10</xdr:col>
      <xdr:colOff>114300</xdr:colOff>
      <xdr:row>78</xdr:row>
      <xdr:rowOff>19989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96196"/>
          <a:ext cx="889000" cy="196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90043</xdr:rowOff>
    </xdr:from>
    <xdr:to>
      <xdr:col>10</xdr:col>
      <xdr:colOff>165100</xdr:colOff>
      <xdr:row>76</xdr:row>
      <xdr:rowOff>20194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36720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72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113688</xdr:rowOff>
    </xdr:from>
    <xdr:to>
      <xdr:col>6</xdr:col>
      <xdr:colOff>38100</xdr:colOff>
      <xdr:row>77</xdr:row>
      <xdr:rowOff>43838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60365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919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125278</xdr:rowOff>
    </xdr:from>
    <xdr:to>
      <xdr:col>24</xdr:col>
      <xdr:colOff>114300</xdr:colOff>
      <xdr:row>76</xdr:row>
      <xdr:rowOff>55428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98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103705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62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135762</xdr:rowOff>
    </xdr:from>
    <xdr:to>
      <xdr:col>20</xdr:col>
      <xdr:colOff>38100</xdr:colOff>
      <xdr:row>77</xdr:row>
      <xdr:rowOff>65912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6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57039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5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139711</xdr:rowOff>
    </xdr:from>
    <xdr:to>
      <xdr:col>15</xdr:col>
      <xdr:colOff>101600</xdr:colOff>
      <xdr:row>77</xdr:row>
      <xdr:rowOff>69861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6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60988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62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115196</xdr:rowOff>
    </xdr:from>
    <xdr:to>
      <xdr:col>10</xdr:col>
      <xdr:colOff>165100</xdr:colOff>
      <xdr:row>77</xdr:row>
      <xdr:rowOff>45346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36473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238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140639</xdr:rowOff>
    </xdr:from>
    <xdr:to>
      <xdr:col>6</xdr:col>
      <xdr:colOff>38100</xdr:colOff>
      <xdr:row>78</xdr:row>
      <xdr:rowOff>70789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4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61916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35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84258</xdr:rowOff>
    </xdr:from>
    <xdr:to>
      <xdr:col>24</xdr:col>
      <xdr:colOff>63500</xdr:colOff>
      <xdr:row>99</xdr:row>
      <xdr:rowOff>72503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886358"/>
          <a:ext cx="838200" cy="1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72503</xdr:rowOff>
    </xdr:from>
    <xdr:to>
      <xdr:col>19</xdr:col>
      <xdr:colOff>177800</xdr:colOff>
      <xdr:row>99</xdr:row>
      <xdr:rowOff>73199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7046053"/>
          <a:ext cx="889000" cy="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52505</xdr:rowOff>
    </xdr:from>
    <xdr:to>
      <xdr:col>15</xdr:col>
      <xdr:colOff>50800</xdr:colOff>
      <xdr:row>99</xdr:row>
      <xdr:rowOff>73199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2019300" y="17026055"/>
          <a:ext cx="8890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52505</xdr:rowOff>
    </xdr:from>
    <xdr:to>
      <xdr:col>10</xdr:col>
      <xdr:colOff>114300</xdr:colOff>
      <xdr:row>99</xdr:row>
      <xdr:rowOff>151011</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7026055"/>
          <a:ext cx="889000" cy="9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33458</xdr:rowOff>
    </xdr:from>
    <xdr:to>
      <xdr:col>24</xdr:col>
      <xdr:colOff>114300</xdr:colOff>
      <xdr:row>98</xdr:row>
      <xdr:rowOff>135058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83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11885</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813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21703</xdr:rowOff>
    </xdr:from>
    <xdr:to>
      <xdr:col>20</xdr:col>
      <xdr:colOff>38100</xdr:colOff>
      <xdr:row>99</xdr:row>
      <xdr:rowOff>123303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99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114430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708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22399</xdr:rowOff>
    </xdr:from>
    <xdr:to>
      <xdr:col>15</xdr:col>
      <xdr:colOff>101600</xdr:colOff>
      <xdr:row>99</xdr:row>
      <xdr:rowOff>123999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9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115126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708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1705</xdr:rowOff>
    </xdr:from>
    <xdr:to>
      <xdr:col>10</xdr:col>
      <xdr:colOff>165100</xdr:colOff>
      <xdr:row>99</xdr:row>
      <xdr:rowOff>103305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94432</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706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100211</xdr:rowOff>
    </xdr:from>
    <xdr:to>
      <xdr:col>6</xdr:col>
      <xdr:colOff>38100</xdr:colOff>
      <xdr:row>100</xdr:row>
      <xdr:rowOff>30361</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70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100</xdr:row>
      <xdr:rowOff>21488</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716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120269</xdr:rowOff>
    </xdr:from>
    <xdr:to>
      <xdr:col>55</xdr:col>
      <xdr:colOff>0</xdr:colOff>
      <xdr:row>36</xdr:row>
      <xdr:rowOff>147701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292469"/>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120269</xdr:rowOff>
    </xdr:from>
    <xdr:to>
      <xdr:col>50</xdr:col>
      <xdr:colOff>114300</xdr:colOff>
      <xdr:row>37</xdr:row>
      <xdr:rowOff>12446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292469"/>
          <a:ext cx="8890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12446</xdr:rowOff>
    </xdr:from>
    <xdr:to>
      <xdr:col>45</xdr:col>
      <xdr:colOff>177800</xdr:colOff>
      <xdr:row>37</xdr:row>
      <xdr:rowOff>39116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56096"/>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170561</xdr:rowOff>
    </xdr:from>
    <xdr:to>
      <xdr:col>41</xdr:col>
      <xdr:colOff>50800</xdr:colOff>
      <xdr:row>37</xdr:row>
      <xdr:rowOff>39116</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342761"/>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96901</xdr:rowOff>
    </xdr:from>
    <xdr:to>
      <xdr:col>55</xdr:col>
      <xdr:colOff>50800</xdr:colOff>
      <xdr:row>37</xdr:row>
      <xdr:rowOff>27051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26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119778</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12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69469</xdr:rowOff>
    </xdr:from>
    <xdr:to>
      <xdr:col>50</xdr:col>
      <xdr:colOff>165100</xdr:colOff>
      <xdr:row>36</xdr:row>
      <xdr:rowOff>171069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16146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133096</xdr:rowOff>
    </xdr:from>
    <xdr:to>
      <xdr:col>46</xdr:col>
      <xdr:colOff>38100</xdr:colOff>
      <xdr:row>37</xdr:row>
      <xdr:rowOff>63246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79773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080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159766</xdr:rowOff>
    </xdr:from>
    <xdr:to>
      <xdr:col>41</xdr:col>
      <xdr:colOff>101600</xdr:colOff>
      <xdr:row>37</xdr:row>
      <xdr:rowOff>89916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106443</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119761</xdr:rowOff>
    </xdr:from>
    <xdr:to>
      <xdr:col>36</xdr:col>
      <xdr:colOff>165100</xdr:colOff>
      <xdr:row>37</xdr:row>
      <xdr:rowOff>49911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9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66438</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6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71051</xdr:rowOff>
    </xdr:from>
    <xdr:to>
      <xdr:col>55</xdr:col>
      <xdr:colOff>0</xdr:colOff>
      <xdr:row>58</xdr:row>
      <xdr:rowOff>76341</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10015151"/>
          <a:ext cx="838200" cy="5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60774</xdr:rowOff>
    </xdr:from>
    <xdr:to>
      <xdr:col>50</xdr:col>
      <xdr:colOff>114300</xdr:colOff>
      <xdr:row>58</xdr:row>
      <xdr:rowOff>71051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10004874"/>
          <a:ext cx="889000" cy="1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14678</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61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60774</xdr:rowOff>
    </xdr:from>
    <xdr:to>
      <xdr:col>45</xdr:col>
      <xdr:colOff>177800</xdr:colOff>
      <xdr:row>58</xdr:row>
      <xdr:rowOff>72656</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10004874"/>
          <a:ext cx="889000" cy="1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25738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62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72656</xdr:rowOff>
    </xdr:from>
    <xdr:to>
      <xdr:col>41</xdr:col>
      <xdr:colOff>50800</xdr:colOff>
      <xdr:row>58</xdr:row>
      <xdr:rowOff>83017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10016756"/>
          <a:ext cx="889000" cy="10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25541</xdr:rowOff>
    </xdr:from>
    <xdr:to>
      <xdr:col>55</xdr:col>
      <xdr:colOff>50800</xdr:colOff>
      <xdr:row>58</xdr:row>
      <xdr:rowOff>127141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96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111918</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88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20251</xdr:rowOff>
    </xdr:from>
    <xdr:to>
      <xdr:col>50</xdr:col>
      <xdr:colOff>165100</xdr:colOff>
      <xdr:row>58</xdr:row>
      <xdr:rowOff>121851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9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112978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100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9974</xdr:rowOff>
    </xdr:from>
    <xdr:to>
      <xdr:col>46</xdr:col>
      <xdr:colOff>38100</xdr:colOff>
      <xdr:row>58</xdr:row>
      <xdr:rowOff>111574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95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102701</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100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21856</xdr:rowOff>
    </xdr:from>
    <xdr:to>
      <xdr:col>41</xdr:col>
      <xdr:colOff>101600</xdr:colOff>
      <xdr:row>58</xdr:row>
      <xdr:rowOff>123456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96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114583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94111" y="100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32217</xdr:rowOff>
    </xdr:from>
    <xdr:to>
      <xdr:col>36</xdr:col>
      <xdr:colOff>165100</xdr:colOff>
      <xdr:row>58</xdr:row>
      <xdr:rowOff>133817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9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124944</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05111" y="1006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33096</xdr:rowOff>
    </xdr:from>
    <xdr:to>
      <xdr:col>55</xdr:col>
      <xdr:colOff>0</xdr:colOff>
      <xdr:row>76</xdr:row>
      <xdr:rowOff>50279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063296"/>
          <a:ext cx="838200" cy="1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133166</xdr:rowOff>
    </xdr:from>
    <xdr:to>
      <xdr:col>50</xdr:col>
      <xdr:colOff>114300</xdr:colOff>
      <xdr:row>76</xdr:row>
      <xdr:rowOff>50279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91916"/>
          <a:ext cx="889000" cy="8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151032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8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133166</xdr:rowOff>
    </xdr:from>
    <xdr:to>
      <xdr:col>45</xdr:col>
      <xdr:colOff>177800</xdr:colOff>
      <xdr:row>76</xdr:row>
      <xdr:rowOff>93332</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91916"/>
          <a:ext cx="889000" cy="13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9186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0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104553</xdr:rowOff>
    </xdr:from>
    <xdr:to>
      <xdr:col>41</xdr:col>
      <xdr:colOff>50800</xdr:colOff>
      <xdr:row>76</xdr:row>
      <xdr:rowOff>93332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791853"/>
          <a:ext cx="889000" cy="33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6290</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153746</xdr:rowOff>
    </xdr:from>
    <xdr:to>
      <xdr:col>55</xdr:col>
      <xdr:colOff>50800</xdr:colOff>
      <xdr:row>76</xdr:row>
      <xdr:rowOff>83896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01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5173</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863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170929</xdr:rowOff>
    </xdr:from>
    <xdr:to>
      <xdr:col>50</xdr:col>
      <xdr:colOff>165100</xdr:colOff>
      <xdr:row>76</xdr:row>
      <xdr:rowOff>101079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0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117606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8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82366</xdr:rowOff>
    </xdr:from>
    <xdr:to>
      <xdr:col>46</xdr:col>
      <xdr:colOff>38100</xdr:colOff>
      <xdr:row>76</xdr:row>
      <xdr:rowOff>12516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4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29043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1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42532</xdr:rowOff>
    </xdr:from>
    <xdr:to>
      <xdr:col>41</xdr:col>
      <xdr:colOff>101600</xdr:colOff>
      <xdr:row>76</xdr:row>
      <xdr:rowOff>144132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7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135259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316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53753</xdr:rowOff>
    </xdr:from>
    <xdr:to>
      <xdr:col>36</xdr:col>
      <xdr:colOff>165100</xdr:colOff>
      <xdr:row>74</xdr:row>
      <xdr:rowOff>155353</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7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430</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51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105259</xdr:rowOff>
    </xdr:from>
    <xdr:to>
      <xdr:col>55</xdr:col>
      <xdr:colOff>0</xdr:colOff>
      <xdr:row>97</xdr:row>
      <xdr:rowOff>105514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35909"/>
          <a:ext cx="838200" cy="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92392</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80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75870</xdr:rowOff>
    </xdr:from>
    <xdr:to>
      <xdr:col>50</xdr:col>
      <xdr:colOff>114300</xdr:colOff>
      <xdr:row>97</xdr:row>
      <xdr:rowOff>105259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706520"/>
          <a:ext cx="889000" cy="2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56133</xdr:rowOff>
    </xdr:from>
    <xdr:to>
      <xdr:col>45</xdr:col>
      <xdr:colOff>177800</xdr:colOff>
      <xdr:row>97</xdr:row>
      <xdr:rowOff>75870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86783"/>
          <a:ext cx="889000" cy="19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127913</xdr:rowOff>
    </xdr:from>
    <xdr:to>
      <xdr:col>41</xdr:col>
      <xdr:colOff>50800</xdr:colOff>
      <xdr:row>97</xdr:row>
      <xdr:rowOff>56133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7113"/>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54714</xdr:rowOff>
    </xdr:from>
    <xdr:to>
      <xdr:col>55</xdr:col>
      <xdr:colOff>50800</xdr:colOff>
      <xdr:row>97</xdr:row>
      <xdr:rowOff>156314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8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141091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0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54459</xdr:rowOff>
    </xdr:from>
    <xdr:to>
      <xdr:col>50</xdr:col>
      <xdr:colOff>165100</xdr:colOff>
      <xdr:row>97</xdr:row>
      <xdr:rowOff>156059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8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147186</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7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25070</xdr:rowOff>
    </xdr:from>
    <xdr:to>
      <xdr:col>46</xdr:col>
      <xdr:colOff>38100</xdr:colOff>
      <xdr:row>97</xdr:row>
      <xdr:rowOff>126670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117797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5333</xdr:rowOff>
    </xdr:from>
    <xdr:to>
      <xdr:col>41</xdr:col>
      <xdr:colOff>101600</xdr:colOff>
      <xdr:row>97</xdr:row>
      <xdr:rowOff>106933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3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98060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77113</xdr:rowOff>
    </xdr:from>
    <xdr:to>
      <xdr:col>36</xdr:col>
      <xdr:colOff>165100</xdr:colOff>
      <xdr:row>97</xdr:row>
      <xdr:rowOff>7263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23790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1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165436</xdr:rowOff>
    </xdr:from>
    <xdr:to>
      <xdr:col>85</xdr:col>
      <xdr:colOff>127000</xdr:colOff>
      <xdr:row>38</xdr:row>
      <xdr:rowOff>63138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6509086"/>
          <a:ext cx="838200" cy="6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115316</xdr:rowOff>
    </xdr:from>
    <xdr:to>
      <xdr:col>81</xdr:col>
      <xdr:colOff>50800</xdr:colOff>
      <xdr:row>37</xdr:row>
      <xdr:rowOff>165436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4592300" y="6458966"/>
          <a:ext cx="889000" cy="5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115316</xdr:rowOff>
    </xdr:from>
    <xdr:to>
      <xdr:col>76</xdr:col>
      <xdr:colOff>114300</xdr:colOff>
      <xdr:row>38</xdr:row>
      <xdr:rowOff>166027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58966"/>
          <a:ext cx="889000" cy="22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110056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62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130099</xdr:rowOff>
    </xdr:from>
    <xdr:to>
      <xdr:col>71</xdr:col>
      <xdr:colOff>177800</xdr:colOff>
      <xdr:row>38</xdr:row>
      <xdr:rowOff>166027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5199"/>
          <a:ext cx="889000" cy="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79563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12338</xdr:rowOff>
    </xdr:from>
    <xdr:to>
      <xdr:col>85</xdr:col>
      <xdr:colOff>177800</xdr:colOff>
      <xdr:row>38</xdr:row>
      <xdr:rowOff>113938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52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162215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50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114636</xdr:rowOff>
    </xdr:from>
    <xdr:to>
      <xdr:col>81</xdr:col>
      <xdr:colOff>101600</xdr:colOff>
      <xdr:row>38</xdr:row>
      <xdr:rowOff>44786</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45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61313</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23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64516</xdr:rowOff>
    </xdr:from>
    <xdr:to>
      <xdr:col>76</xdr:col>
      <xdr:colOff>165100</xdr:colOff>
      <xdr:row>37</xdr:row>
      <xdr:rowOff>166115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081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11193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8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115227</xdr:rowOff>
    </xdr:from>
    <xdr:to>
      <xdr:col>72</xdr:col>
      <xdr:colOff>38100</xdr:colOff>
      <xdr:row>39</xdr:row>
      <xdr:rowOff>45377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3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36504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72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79299</xdr:rowOff>
    </xdr:from>
    <xdr:to>
      <xdr:col>67</xdr:col>
      <xdr:colOff>101600</xdr:colOff>
      <xdr:row>39</xdr:row>
      <xdr:rowOff>9449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114735</xdr:rowOff>
    </xdr:from>
    <xdr:to>
      <xdr:col>85</xdr:col>
      <xdr:colOff>127000</xdr:colOff>
      <xdr:row>58</xdr:row>
      <xdr:rowOff>119616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10058835"/>
          <a:ext cx="838200" cy="4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163185</xdr:rowOff>
    </xdr:from>
    <xdr:ext cx="599010"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64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119616</xdr:rowOff>
    </xdr:from>
    <xdr:to>
      <xdr:col>81</xdr:col>
      <xdr:colOff>50800</xdr:colOff>
      <xdr:row>58</xdr:row>
      <xdr:rowOff>124609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10063716"/>
          <a:ext cx="889000" cy="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121782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72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124609</xdr:rowOff>
    </xdr:from>
    <xdr:to>
      <xdr:col>76</xdr:col>
      <xdr:colOff>114300</xdr:colOff>
      <xdr:row>58</xdr:row>
      <xdr:rowOff>124630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10068709"/>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107639</xdr:rowOff>
    </xdr:from>
    <xdr:to>
      <xdr:col>71</xdr:col>
      <xdr:colOff>177800</xdr:colOff>
      <xdr:row>58</xdr:row>
      <xdr:rowOff>124630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10051739"/>
          <a:ext cx="889000" cy="16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154815</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75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146052</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63935</xdr:rowOff>
    </xdr:from>
    <xdr:to>
      <xdr:col>85</xdr:col>
      <xdr:colOff>177800</xdr:colOff>
      <xdr:row>58</xdr:row>
      <xdr:rowOff>165535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1000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150312</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92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68816</xdr:rowOff>
    </xdr:from>
    <xdr:to>
      <xdr:col>81</xdr:col>
      <xdr:colOff>101600</xdr:colOff>
      <xdr:row>58</xdr:row>
      <xdr:rowOff>170416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1001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161543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101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73809</xdr:rowOff>
    </xdr:from>
    <xdr:to>
      <xdr:col>76</xdr:col>
      <xdr:colOff>165100</xdr:colOff>
      <xdr:row>59</xdr:row>
      <xdr:rowOff>3959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10017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166536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10110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73830</xdr:rowOff>
    </xdr:from>
    <xdr:to>
      <xdr:col>72</xdr:col>
      <xdr:colOff>38100</xdr:colOff>
      <xdr:row>59</xdr:row>
      <xdr:rowOff>3980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1001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166557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1011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56839</xdr:rowOff>
    </xdr:from>
    <xdr:to>
      <xdr:col>67</xdr:col>
      <xdr:colOff>101600</xdr:colOff>
      <xdr:row>58</xdr:row>
      <xdr:rowOff>158439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1000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149566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1009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25336</xdr:rowOff>
    </xdr:from>
    <xdr:to>
      <xdr:col>85</xdr:col>
      <xdr:colOff>127000</xdr:colOff>
      <xdr:row>78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398436"/>
          <a:ext cx="838200" cy="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7272</xdr:rowOff>
    </xdr:from>
    <xdr:to>
      <xdr:col>81</xdr:col>
      <xdr:colOff>50800</xdr:colOff>
      <xdr:row>78</xdr:row>
      <xdr:rowOff>25336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380372"/>
          <a:ext cx="889000" cy="1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171396</xdr:rowOff>
    </xdr:from>
    <xdr:to>
      <xdr:col>76</xdr:col>
      <xdr:colOff>114300</xdr:colOff>
      <xdr:row>78</xdr:row>
      <xdr:rowOff>7272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373046"/>
          <a:ext cx="889000" cy="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160068</xdr:rowOff>
    </xdr:from>
    <xdr:to>
      <xdr:col>71</xdr:col>
      <xdr:colOff>177800</xdr:colOff>
      <xdr:row>77</xdr:row>
      <xdr:rowOff>171396</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361718"/>
          <a:ext cx="889000" cy="1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145986</xdr:rowOff>
    </xdr:from>
    <xdr:to>
      <xdr:col>81</xdr:col>
      <xdr:colOff>101600</xdr:colOff>
      <xdr:row>78</xdr:row>
      <xdr:rowOff>76136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4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67263</xdr:rowOff>
    </xdr:from>
    <xdr:ext cx="313932"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24333" y="134403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127922</xdr:rowOff>
    </xdr:from>
    <xdr:to>
      <xdr:col>76</xdr:col>
      <xdr:colOff>165100</xdr:colOff>
      <xdr:row>78</xdr:row>
      <xdr:rowOff>58072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32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49199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357428" y="1342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120596</xdr:rowOff>
    </xdr:from>
    <xdr:to>
      <xdr:col>72</xdr:col>
      <xdr:colOff>38100</xdr:colOff>
      <xdr:row>78</xdr:row>
      <xdr:rowOff>50746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32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41873</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468428" y="13414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109268</xdr:rowOff>
    </xdr:from>
    <xdr:to>
      <xdr:col>67</xdr:col>
      <xdr:colOff>101600</xdr:colOff>
      <xdr:row>78</xdr:row>
      <xdr:rowOff>39418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31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30545</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579428" y="13403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30404</xdr:rowOff>
    </xdr:from>
    <xdr:to>
      <xdr:col>85</xdr:col>
      <xdr:colOff>127000</xdr:colOff>
      <xdr:row>98</xdr:row>
      <xdr:rowOff>56490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2504"/>
          <a:ext cx="838200" cy="2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10680</xdr:rowOff>
    </xdr:from>
    <xdr:to>
      <xdr:col>81</xdr:col>
      <xdr:colOff>50800</xdr:colOff>
      <xdr:row>98</xdr:row>
      <xdr:rowOff>30404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12780"/>
          <a:ext cx="889000" cy="1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10680</xdr:rowOff>
    </xdr:from>
    <xdr:to>
      <xdr:col>76</xdr:col>
      <xdr:colOff>114300</xdr:colOff>
      <xdr:row>98</xdr:row>
      <xdr:rowOff>24561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12780"/>
          <a:ext cx="889000" cy="13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15787</xdr:rowOff>
    </xdr:from>
    <xdr:to>
      <xdr:col>71</xdr:col>
      <xdr:colOff>177800</xdr:colOff>
      <xdr:row>98</xdr:row>
      <xdr:rowOff>24561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817887"/>
          <a:ext cx="889000" cy="8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5690</xdr:rowOff>
    </xdr:from>
    <xdr:to>
      <xdr:col>85</xdr:col>
      <xdr:colOff>177800</xdr:colOff>
      <xdr:row>98</xdr:row>
      <xdr:rowOff>107290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80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155567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8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151054</xdr:rowOff>
    </xdr:from>
    <xdr:to>
      <xdr:col>81</xdr:col>
      <xdr:colOff>101600</xdr:colOff>
      <xdr:row>98</xdr:row>
      <xdr:rowOff>81204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72331</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7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131330</xdr:rowOff>
    </xdr:from>
    <xdr:to>
      <xdr:col>76</xdr:col>
      <xdr:colOff>165100</xdr:colOff>
      <xdr:row>98</xdr:row>
      <xdr:rowOff>61480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52607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54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145211</xdr:rowOff>
    </xdr:from>
    <xdr:to>
      <xdr:col>72</xdr:col>
      <xdr:colOff>38100</xdr:colOff>
      <xdr:row>98</xdr:row>
      <xdr:rowOff>75361</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77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66488</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86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136437</xdr:rowOff>
    </xdr:from>
    <xdr:to>
      <xdr:col>67</xdr:col>
      <xdr:colOff>101600</xdr:colOff>
      <xdr:row>98</xdr:row>
      <xdr:rowOff>66587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76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57714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859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歳出決算総額は、住民一人当たり</a:t>
          </a:r>
          <a:r>
            <a:rPr kumimoji="1" lang="en-US" altLang="ja-JP" sz="1100" b="0" i="0" baseline="0">
              <a:solidFill>
                <a:schemeClr val="dk1"/>
              </a:solidFill>
              <a:effectLst/>
              <a:latin typeface="+mn-lt"/>
              <a:ea typeface="+mn-ea"/>
              <a:cs typeface="+mn-cs"/>
            </a:rPr>
            <a:t>540,122</a:t>
          </a:r>
          <a:r>
            <a:rPr kumimoji="1" lang="ja-JP" altLang="ja-JP" sz="1100" b="0" i="0" baseline="0">
              <a:solidFill>
                <a:schemeClr val="dk1"/>
              </a:solidFill>
              <a:effectLst/>
              <a:latin typeface="+mn-lt"/>
              <a:ea typeface="+mn-ea"/>
              <a:cs typeface="+mn-cs"/>
            </a:rPr>
            <a:t>円となっている。主な構成項目である民生費は住民一人当たり</a:t>
          </a:r>
          <a:r>
            <a:rPr kumimoji="1" lang="en-US" altLang="ja-JP" sz="1100" b="0" i="0" baseline="0">
              <a:solidFill>
                <a:schemeClr val="dk1"/>
              </a:solidFill>
              <a:effectLst/>
              <a:latin typeface="+mn-lt"/>
              <a:ea typeface="+mn-ea"/>
              <a:cs typeface="+mn-cs"/>
            </a:rPr>
            <a:t>172,726</a:t>
          </a:r>
          <a:r>
            <a:rPr kumimoji="1" lang="ja-JP" altLang="ja-JP" sz="1100" b="0" i="0" baseline="0">
              <a:solidFill>
                <a:schemeClr val="dk1"/>
              </a:solidFill>
              <a:effectLst/>
              <a:latin typeface="+mn-lt"/>
              <a:ea typeface="+mn-ea"/>
              <a:cs typeface="+mn-cs"/>
            </a:rPr>
            <a:t>円であり、</a:t>
          </a:r>
          <a:r>
            <a:rPr kumimoji="1" lang="ja-JP" altLang="en-US" sz="1100" b="0" i="0" baseline="0">
              <a:solidFill>
                <a:schemeClr val="dk1"/>
              </a:solidFill>
              <a:effectLst/>
              <a:latin typeface="+mn-lt"/>
              <a:ea typeface="+mn-ea"/>
              <a:cs typeface="+mn-cs"/>
            </a:rPr>
            <a:t>物価高騰対応重点支援地方創生臨時交付金を活用し実施した住民税非課税世帯等に対する臨時特別給付金事業や定額減税補足給付金給付事業の影響により扶助費が大きく増額となったほか、なかやま保育園空調設備改修工事やなかやま保育園照明器具ＬＥＤ化改修工事</a:t>
          </a:r>
          <a:r>
            <a:rPr kumimoji="1" lang="ja-JP" altLang="ja-JP" sz="1100" b="0" i="0" baseline="0">
              <a:solidFill>
                <a:schemeClr val="dk1"/>
              </a:solidFill>
              <a:effectLst/>
              <a:latin typeface="+mn-lt"/>
              <a:ea typeface="+mn-ea"/>
              <a:cs typeface="+mn-cs"/>
            </a:rPr>
            <a:t>の実施などにより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前年比</a:t>
          </a:r>
          <a:r>
            <a:rPr kumimoji="1" lang="en-US" altLang="ja-JP" sz="1100" b="0" i="0" baseline="0">
              <a:solidFill>
                <a:schemeClr val="dk1"/>
              </a:solidFill>
              <a:effectLst/>
              <a:latin typeface="+mn-lt"/>
              <a:ea typeface="+mn-ea"/>
              <a:cs typeface="+mn-cs"/>
            </a:rPr>
            <a:t>23,876</a:t>
          </a:r>
          <a:r>
            <a:rPr kumimoji="1" lang="ja-JP" altLang="ja-JP" sz="1100" b="0" i="0" baseline="0">
              <a:solidFill>
                <a:schemeClr val="dk1"/>
              </a:solidFill>
              <a:effectLst/>
              <a:latin typeface="+mn-lt"/>
              <a:ea typeface="+mn-ea"/>
              <a:cs typeface="+mn-cs"/>
            </a:rPr>
            <a:t>円</a:t>
          </a:r>
          <a:r>
            <a:rPr kumimoji="1" lang="ja-JP" altLang="en-US" sz="1100" b="0" i="0" baseline="0">
              <a:solidFill>
                <a:schemeClr val="dk1"/>
              </a:solidFill>
              <a:effectLst/>
              <a:latin typeface="+mn-lt"/>
              <a:ea typeface="+mn-ea"/>
              <a:cs typeface="+mn-cs"/>
            </a:rPr>
            <a:t>の</a:t>
          </a:r>
          <a:r>
            <a:rPr kumimoji="1" lang="ja-JP" altLang="ja-JP" sz="1100" b="0" i="0" baseline="0">
              <a:solidFill>
                <a:schemeClr val="dk1"/>
              </a:solidFill>
              <a:effectLst/>
              <a:latin typeface="+mn-lt"/>
              <a:ea typeface="+mn-ea"/>
              <a:cs typeface="+mn-cs"/>
            </a:rPr>
            <a:t>増額となった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衛生費</a:t>
          </a:r>
          <a:r>
            <a:rPr kumimoji="1" lang="ja-JP" altLang="ja-JP" sz="1100" b="0" i="0" baseline="0">
              <a:solidFill>
                <a:schemeClr val="dk1"/>
              </a:solidFill>
              <a:effectLst/>
              <a:latin typeface="+mn-lt"/>
              <a:ea typeface="+mn-ea"/>
              <a:cs typeface="+mn-cs"/>
            </a:rPr>
            <a:t>は、</a:t>
          </a:r>
          <a:r>
            <a:rPr kumimoji="1" lang="ja-JP" altLang="en-US" sz="1100" b="0" i="0" baseline="0">
              <a:solidFill>
                <a:schemeClr val="dk1"/>
              </a:solidFill>
              <a:effectLst/>
              <a:latin typeface="+mn-lt"/>
              <a:ea typeface="+mn-ea"/>
              <a:cs typeface="+mn-cs"/>
            </a:rPr>
            <a:t>保健福祉センター空調設備等改修工事の実施による影響が大きく</a:t>
          </a:r>
          <a:r>
            <a:rPr kumimoji="1" lang="ja-JP" altLang="ja-JP" sz="1100" b="0" i="0" baseline="0">
              <a:solidFill>
                <a:schemeClr val="dk1"/>
              </a:solidFill>
              <a:effectLst/>
              <a:latin typeface="+mn-lt"/>
              <a:ea typeface="+mn-ea"/>
              <a:cs typeface="+mn-cs"/>
            </a:rPr>
            <a:t>、住民一人当たり前年比で</a:t>
          </a:r>
          <a:r>
            <a:rPr kumimoji="1" lang="en-US" altLang="ja-JP" sz="1100" b="0" i="0" baseline="0">
              <a:solidFill>
                <a:schemeClr val="dk1"/>
              </a:solidFill>
              <a:effectLst/>
              <a:latin typeface="+mn-lt"/>
              <a:ea typeface="+mn-ea"/>
              <a:cs typeface="+mn-cs"/>
            </a:rPr>
            <a:t>14,670</a:t>
          </a:r>
          <a:r>
            <a:rPr kumimoji="1" lang="ja-JP" altLang="ja-JP" sz="1100" b="0" i="0" baseline="0">
              <a:solidFill>
                <a:schemeClr val="dk1"/>
              </a:solidFill>
              <a:effectLst/>
              <a:latin typeface="+mn-lt"/>
              <a:ea typeface="+mn-ea"/>
              <a:cs typeface="+mn-cs"/>
            </a:rPr>
            <a:t>円増加し</a:t>
          </a:r>
          <a:r>
            <a:rPr kumimoji="1" lang="en-US" altLang="ja-JP" sz="1100" b="0" i="0" baseline="0">
              <a:solidFill>
                <a:schemeClr val="dk1"/>
              </a:solidFill>
              <a:effectLst/>
              <a:latin typeface="+mn-lt"/>
              <a:ea typeface="+mn-ea"/>
              <a:cs typeface="+mn-cs"/>
            </a:rPr>
            <a:t>47,093</a:t>
          </a:r>
          <a:r>
            <a:rPr kumimoji="1" lang="ja-JP" altLang="ja-JP" sz="1100" b="0" i="0" baseline="0">
              <a:solidFill>
                <a:schemeClr val="dk1"/>
              </a:solidFill>
              <a:effectLst/>
              <a:latin typeface="+mn-lt"/>
              <a:ea typeface="+mn-ea"/>
              <a:cs typeface="+mn-cs"/>
            </a:rPr>
            <a:t>円となった</a:t>
          </a:r>
          <a:r>
            <a:rPr kumimoji="1" lang="ja-JP" altLang="en-US" sz="1100" b="0" i="0" baseline="0">
              <a:solidFill>
                <a:schemeClr val="dk1"/>
              </a:solidFill>
              <a:effectLst/>
              <a:latin typeface="+mn-lt"/>
              <a:ea typeface="+mn-ea"/>
              <a:cs typeface="+mn-cs"/>
            </a:rPr>
            <a:t>。</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消防費は、</a:t>
          </a:r>
          <a:r>
            <a:rPr kumimoji="1" lang="en-US" altLang="ja-JP" sz="1100" b="0" i="0" baseline="0">
              <a:solidFill>
                <a:schemeClr val="dk1"/>
              </a:solidFill>
              <a:effectLst/>
              <a:latin typeface="+mn-lt"/>
              <a:ea typeface="+mn-ea"/>
              <a:cs typeface="+mn-cs"/>
            </a:rPr>
            <a:t>R5</a:t>
          </a:r>
          <a:r>
            <a:rPr kumimoji="1" lang="ja-JP" altLang="en-US" sz="1100" b="0" i="0" baseline="0">
              <a:solidFill>
                <a:schemeClr val="dk1"/>
              </a:solidFill>
              <a:effectLst/>
              <a:latin typeface="+mn-lt"/>
              <a:ea typeface="+mn-ea"/>
              <a:cs typeface="+mn-cs"/>
            </a:rPr>
            <a:t>年度に実施した消防団拠点施設建設工事や防災行政無線（同報系）多様化サーバー改修の事業完了により</a:t>
          </a:r>
          <a:r>
            <a:rPr kumimoji="1" lang="en-US" altLang="ja-JP" sz="1100" b="0" i="0" baseline="0">
              <a:solidFill>
                <a:schemeClr val="dk1"/>
              </a:solidFill>
              <a:effectLst/>
              <a:latin typeface="+mn-lt"/>
              <a:ea typeface="+mn-ea"/>
              <a:cs typeface="+mn-cs"/>
            </a:rPr>
            <a:t>3,630</a:t>
          </a:r>
          <a:r>
            <a:rPr kumimoji="1" lang="ja-JP" altLang="en-US" sz="1100" b="0" i="0" baseline="0">
              <a:solidFill>
                <a:schemeClr val="dk1"/>
              </a:solidFill>
              <a:effectLst/>
              <a:latin typeface="+mn-lt"/>
              <a:ea typeface="+mn-ea"/>
              <a:cs typeface="+mn-cs"/>
            </a:rPr>
            <a:t>円の減となったが、比較的類似団体内順位が高いのは消防事務委託費による影響が大きい。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実質収支額は昨年度比で</a:t>
          </a:r>
          <a:r>
            <a:rPr kumimoji="1" lang="en-US" altLang="ja-JP" sz="1100" b="0" i="0" baseline="0">
              <a:solidFill>
                <a:schemeClr val="dk1"/>
              </a:solidFill>
              <a:effectLst/>
              <a:latin typeface="+mn-lt"/>
              <a:ea typeface="+mn-ea"/>
              <a:cs typeface="+mn-cs"/>
            </a:rPr>
            <a:t>0.52</a:t>
          </a:r>
          <a:r>
            <a:rPr kumimoji="1" lang="ja-JP" altLang="en-US"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7.61</a:t>
          </a:r>
          <a:r>
            <a:rPr kumimoji="1" lang="ja-JP" altLang="en-US" sz="1100" b="0" i="0" baseline="0">
              <a:solidFill>
                <a:schemeClr val="dk1"/>
              </a:solidFill>
              <a:effectLst/>
              <a:latin typeface="+mn-lt"/>
              <a:ea typeface="+mn-ea"/>
              <a:cs typeface="+mn-cs"/>
            </a:rPr>
            <a:t>％、実質単年度収支は昨年度比で</a:t>
          </a:r>
          <a:r>
            <a:rPr kumimoji="1" lang="en-US" altLang="ja-JP" sz="1100" b="0" i="0" baseline="0">
              <a:solidFill>
                <a:schemeClr val="dk1"/>
              </a:solidFill>
              <a:effectLst/>
              <a:latin typeface="+mn-lt"/>
              <a:ea typeface="+mn-ea"/>
              <a:cs typeface="+mn-cs"/>
            </a:rPr>
            <a:t>2.59</a:t>
          </a:r>
          <a:r>
            <a:rPr kumimoji="1" lang="ja-JP" altLang="en-US" sz="1100" b="0" i="0" baseline="0">
              <a:solidFill>
                <a:schemeClr val="dk1"/>
              </a:solidFill>
              <a:effectLst/>
              <a:latin typeface="+mn-lt"/>
              <a:ea typeface="+mn-ea"/>
              <a:cs typeface="+mn-cs"/>
            </a:rPr>
            <a:t>ポイント減の▲</a:t>
          </a:r>
          <a:r>
            <a:rPr kumimoji="1" lang="en-US" altLang="ja-JP" sz="1100" b="0" i="0" baseline="0">
              <a:solidFill>
                <a:schemeClr val="dk1"/>
              </a:solidFill>
              <a:effectLst/>
              <a:latin typeface="+mn-lt"/>
              <a:ea typeface="+mn-ea"/>
              <a:cs typeface="+mn-cs"/>
            </a:rPr>
            <a:t>1.49</a:t>
          </a:r>
          <a:r>
            <a:rPr kumimoji="1" lang="ja-JP" altLang="en-US" sz="1100" b="0" i="0" baseline="0">
              <a:solidFill>
                <a:schemeClr val="dk1"/>
              </a:solidFill>
              <a:effectLst/>
              <a:latin typeface="+mn-lt"/>
              <a:ea typeface="+mn-ea"/>
              <a:cs typeface="+mn-cs"/>
            </a:rPr>
            <a:t>％となった。財政調整基金残高は取崩しにより減少し標準財政規模比で</a:t>
          </a:r>
          <a:r>
            <a:rPr kumimoji="1" lang="en-US" altLang="ja-JP" sz="1100" b="0" i="0" baseline="0">
              <a:solidFill>
                <a:schemeClr val="dk1"/>
              </a:solidFill>
              <a:effectLst/>
              <a:latin typeface="+mn-lt"/>
              <a:ea typeface="+mn-ea"/>
              <a:cs typeface="+mn-cs"/>
            </a:rPr>
            <a:t>1.42</a:t>
          </a:r>
          <a:r>
            <a:rPr kumimoji="1" lang="ja-JP" altLang="en-US" sz="1100" b="0" i="0" baseline="0">
              <a:solidFill>
                <a:schemeClr val="dk1"/>
              </a:solidFill>
              <a:effectLst/>
              <a:latin typeface="+mn-lt"/>
              <a:ea typeface="+mn-ea"/>
              <a:cs typeface="+mn-cs"/>
            </a:rPr>
            <a:t>ポイント減となっている。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令和</a:t>
          </a:r>
          <a:r>
            <a:rPr kumimoji="1" lang="en-US" altLang="ja-JP" sz="1100" b="0" i="0" baseline="0">
              <a:solidFill>
                <a:schemeClr val="dk1"/>
              </a:solidFill>
              <a:effectLst/>
              <a:latin typeface="+mn-lt"/>
              <a:ea typeface="+mn-ea"/>
              <a:cs typeface="+mn-cs"/>
            </a:rPr>
            <a:t>6</a:t>
          </a:r>
          <a:r>
            <a:rPr kumimoji="1" lang="ja-JP" altLang="en-US" sz="1100" b="0" i="0" baseline="0">
              <a:solidFill>
                <a:schemeClr val="dk1"/>
              </a:solidFill>
              <a:effectLst/>
              <a:latin typeface="+mn-lt"/>
              <a:ea typeface="+mn-ea"/>
              <a:cs typeface="+mn-cs"/>
            </a:rPr>
            <a:t>年度はデジタル田園都市国家構想交付金を活用し実施した</a:t>
          </a:r>
          <a:r>
            <a:rPr kumimoji="1" lang="en-US" altLang="ja-JP" sz="1100" b="0" i="0" baseline="0">
              <a:solidFill>
                <a:schemeClr val="dk1"/>
              </a:solidFill>
              <a:effectLst/>
              <a:latin typeface="+mn-lt"/>
              <a:ea typeface="+mn-ea"/>
              <a:cs typeface="+mn-cs"/>
            </a:rPr>
            <a:t>DX</a:t>
          </a:r>
          <a:r>
            <a:rPr kumimoji="1" lang="ja-JP" altLang="en-US" sz="1100" b="0" i="0" baseline="0">
              <a:solidFill>
                <a:schemeClr val="dk1"/>
              </a:solidFill>
              <a:effectLst/>
              <a:latin typeface="+mn-lt"/>
              <a:ea typeface="+mn-ea"/>
              <a:cs typeface="+mn-cs"/>
            </a:rPr>
            <a:t>関係事業等の臨時的な財政需要があったことにより実質単年度収支がマイナスとなった。財政調整基金残高は若干の減となったが、</a:t>
          </a:r>
          <a:r>
            <a:rPr kumimoji="1" lang="ja-JP" altLang="ja-JP" sz="1100">
              <a:solidFill>
                <a:schemeClr val="dk1"/>
              </a:solidFill>
              <a:effectLst/>
              <a:latin typeface="+mn-lt"/>
              <a:ea typeface="+mn-ea"/>
              <a:cs typeface="+mn-cs"/>
            </a:rPr>
            <a:t>今後も不測の事態への対応及び財政健全化の観点から、適正な水準の確保に努める。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山形県中山町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全ての会計が黒字決算のため、連結実質赤字比率はなく、黒字額が表示されている。</a:t>
          </a:r>
          <a:endParaRPr lang="ja-JP" altLang="ja-JP" sz="1400">
            <a:effectLst/>
          </a:endParaRPr>
        </a:p>
        <a:p>
          <a:r>
            <a:rPr kumimoji="1" lang="ja-JP" altLang="ja-JP" sz="1100">
              <a:solidFill>
                <a:schemeClr val="dk1"/>
              </a:solidFill>
              <a:effectLst/>
              <a:latin typeface="+mn-lt"/>
              <a:ea typeface="+mn-ea"/>
              <a:cs typeface="+mn-cs"/>
            </a:rPr>
            <a:t>　一般会計においては、単年度において収支が均衡するように努めているため、大規模で緊急的かつ突発的な状況が発生しない限り、赤字にはならないと考えている。</a:t>
          </a:r>
          <a:endParaRPr lang="ja-JP" altLang="ja-JP" sz="1400">
            <a:effectLst/>
          </a:endParaRPr>
        </a:p>
        <a:p>
          <a:r>
            <a:rPr kumimoji="1" lang="ja-JP" altLang="ja-JP" sz="1100" b="0" i="0" baseline="0">
              <a:solidFill>
                <a:schemeClr val="dk1"/>
              </a:solidFill>
              <a:effectLst/>
              <a:latin typeface="+mn-lt"/>
              <a:ea typeface="+mn-ea"/>
              <a:cs typeface="+mn-cs"/>
            </a:rPr>
            <a:t>　各特別会計においては、人口減少により医療サービス等の受給者や下水道利用者が減少していく見込みであることから、保険料や使用料金の見直しにより料金体制の適正化を図ること等により今後も赤字額を出さないよう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53" customWidth="1"/>
    <col min="12" max="12" width="2.25" style="153" customWidth="1"/>
    <col min="13" max="17" width="2.375" style="153" customWidth="1"/>
    <col min="18" max="119" width="2.125" style="153" customWidth="1"/>
    <col min="120" max="16384" width="0" style="153"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54"/>
      <c r="DK1" s="154"/>
      <c r="DL1" s="154"/>
      <c r="DM1" s="154"/>
      <c r="DN1" s="154"/>
      <c r="DO1" s="154"/>
    </row>
    <row r="2" spans="1:119" ht="24.75" thickBot="1" x14ac:dyDescent="0.2">
      <c r="B2" s="155" t="s">
        <v>77</v>
      </c>
      <c r="C2" s="155"/>
      <c r="D2" s="156"/>
    </row>
    <row r="3" spans="1:119" ht="18.75" customHeight="1" thickBot="1" x14ac:dyDescent="0.2">
      <c r="A3" s="154"/>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54"/>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5953737</v>
      </c>
      <c r="BO4" s="436"/>
      <c r="BP4" s="436"/>
      <c r="BQ4" s="436"/>
      <c r="BR4" s="436"/>
      <c r="BS4" s="436"/>
      <c r="BT4" s="436"/>
      <c r="BU4" s="437"/>
      <c r="BV4" s="435">
        <v>5452958</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7.6</v>
      </c>
      <c r="CU4" s="576"/>
      <c r="CV4" s="576"/>
      <c r="CW4" s="576"/>
      <c r="CX4" s="576"/>
      <c r="CY4" s="576"/>
      <c r="CZ4" s="576"/>
      <c r="DA4" s="577"/>
      <c r="DB4" s="575">
        <v>8.1</v>
      </c>
      <c r="DC4" s="576"/>
      <c r="DD4" s="576"/>
      <c r="DE4" s="576"/>
      <c r="DF4" s="576"/>
      <c r="DG4" s="576"/>
      <c r="DH4" s="576"/>
      <c r="DI4" s="577"/>
    </row>
    <row r="5" spans="1:119" ht="18.75" customHeight="1" x14ac:dyDescent="0.15">
      <c r="A5" s="154"/>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5646971</v>
      </c>
      <c r="BO5" s="407"/>
      <c r="BP5" s="407"/>
      <c r="BQ5" s="407"/>
      <c r="BR5" s="407"/>
      <c r="BS5" s="407"/>
      <c r="BT5" s="407"/>
      <c r="BU5" s="408"/>
      <c r="BV5" s="406">
        <v>5144650</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91.5</v>
      </c>
      <c r="CU5" s="404"/>
      <c r="CV5" s="404"/>
      <c r="CW5" s="404"/>
      <c r="CX5" s="404"/>
      <c r="CY5" s="404"/>
      <c r="CZ5" s="404"/>
      <c r="DA5" s="405"/>
      <c r="DB5" s="403">
        <v>94.9</v>
      </c>
      <c r="DC5" s="404"/>
      <c r="DD5" s="404"/>
      <c r="DE5" s="404"/>
      <c r="DF5" s="404"/>
      <c r="DG5" s="404"/>
      <c r="DH5" s="404"/>
      <c r="DI5" s="405"/>
    </row>
    <row r="6" spans="1:119" ht="18.75" customHeight="1" x14ac:dyDescent="0.15">
      <c r="A6" s="154"/>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306766</v>
      </c>
      <c r="BO6" s="407"/>
      <c r="BP6" s="407"/>
      <c r="BQ6" s="407"/>
      <c r="BR6" s="407"/>
      <c r="BS6" s="407"/>
      <c r="BT6" s="407"/>
      <c r="BU6" s="408"/>
      <c r="BV6" s="406">
        <v>308308</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91.7</v>
      </c>
      <c r="CU6" s="550"/>
      <c r="CV6" s="550"/>
      <c r="CW6" s="550"/>
      <c r="CX6" s="550"/>
      <c r="CY6" s="550"/>
      <c r="CZ6" s="550"/>
      <c r="DA6" s="551"/>
      <c r="DB6" s="549">
        <v>95.5</v>
      </c>
      <c r="DC6" s="550"/>
      <c r="DD6" s="550"/>
      <c r="DE6" s="550"/>
      <c r="DF6" s="550"/>
      <c r="DG6" s="550"/>
      <c r="DH6" s="550"/>
      <c r="DI6" s="551"/>
    </row>
    <row r="7" spans="1:119" ht="18.75" customHeight="1" x14ac:dyDescent="0.15">
      <c r="A7" s="154"/>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47633</v>
      </c>
      <c r="BO7" s="407"/>
      <c r="BP7" s="407"/>
      <c r="BQ7" s="407"/>
      <c r="BR7" s="407"/>
      <c r="BS7" s="407"/>
      <c r="BT7" s="407"/>
      <c r="BU7" s="408"/>
      <c r="BV7" s="406">
        <v>34521</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3404548</v>
      </c>
      <c r="CU7" s="407"/>
      <c r="CV7" s="407"/>
      <c r="CW7" s="407"/>
      <c r="CX7" s="407"/>
      <c r="CY7" s="407"/>
      <c r="CZ7" s="407"/>
      <c r="DA7" s="408"/>
      <c r="DB7" s="406">
        <v>3369486</v>
      </c>
      <c r="DC7" s="407"/>
      <c r="DD7" s="407"/>
      <c r="DE7" s="407"/>
      <c r="DF7" s="407"/>
      <c r="DG7" s="407"/>
      <c r="DH7" s="407"/>
      <c r="DI7" s="408"/>
    </row>
    <row r="8" spans="1:119" ht="18.75" customHeight="1" thickBot="1" x14ac:dyDescent="0.2">
      <c r="A8" s="154"/>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259133</v>
      </c>
      <c r="BO8" s="407"/>
      <c r="BP8" s="407"/>
      <c r="BQ8" s="407"/>
      <c r="BR8" s="407"/>
      <c r="BS8" s="407"/>
      <c r="BT8" s="407"/>
      <c r="BU8" s="408"/>
      <c r="BV8" s="406">
        <v>273787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0.35</v>
      </c>
      <c r="CU8" s="510"/>
      <c r="CV8" s="510"/>
      <c r="CW8" s="510"/>
      <c r="CX8" s="510"/>
      <c r="CY8" s="510"/>
      <c r="CZ8" s="510"/>
      <c r="DA8" s="511"/>
      <c r="DB8" s="509">
        <v>0.35</v>
      </c>
      <c r="DC8" s="510"/>
      <c r="DD8" s="510"/>
      <c r="DE8" s="510"/>
      <c r="DF8" s="510"/>
      <c r="DG8" s="510"/>
      <c r="DH8" s="510"/>
      <c r="DI8" s="511"/>
    </row>
    <row r="9" spans="1:119" ht="18.75" customHeight="1" thickBot="1" x14ac:dyDescent="0.2">
      <c r="A9" s="154"/>
      <c r="B9" s="538" t="s">
        <v>106</v>
      </c>
      <c r="C9" s="539"/>
      <c r="D9" s="539"/>
      <c r="E9" s="539"/>
      <c r="F9" s="539"/>
      <c r="G9" s="539"/>
      <c r="H9" s="539"/>
      <c r="I9" s="539"/>
      <c r="J9" s="539"/>
      <c r="K9" s="457"/>
      <c r="L9" s="540" t="s">
        <v>107</v>
      </c>
      <c r="M9" s="541"/>
      <c r="N9" s="541"/>
      <c r="O9" s="541"/>
      <c r="P9" s="541"/>
      <c r="Q9" s="542"/>
      <c r="R9" s="543">
        <v>10746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-14654</v>
      </c>
      <c r="BO9" s="407"/>
      <c r="BP9" s="407"/>
      <c r="BQ9" s="407"/>
      <c r="BR9" s="407"/>
      <c r="BS9" s="407"/>
      <c r="BT9" s="407"/>
      <c r="BU9" s="408"/>
      <c r="BV9" s="406">
        <v>4166</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10.7</v>
      </c>
      <c r="CU9" s="404"/>
      <c r="CV9" s="404"/>
      <c r="CW9" s="404"/>
      <c r="CX9" s="404"/>
      <c r="CY9" s="404"/>
      <c r="CZ9" s="404"/>
      <c r="DA9" s="405"/>
      <c r="DB9" s="403">
        <v>12</v>
      </c>
      <c r="DC9" s="404"/>
      <c r="DD9" s="404"/>
      <c r="DE9" s="404"/>
      <c r="DF9" s="404"/>
      <c r="DG9" s="404"/>
      <c r="DH9" s="404"/>
      <c r="DI9" s="405"/>
    </row>
    <row r="10" spans="1:119" ht="18.75" customHeight="1" thickBot="1" x14ac:dyDescent="0.2">
      <c r="A10" s="154"/>
      <c r="B10" s="538"/>
      <c r="C10" s="539"/>
      <c r="D10" s="539"/>
      <c r="E10" s="539"/>
      <c r="F10" s="539"/>
      <c r="G10" s="539"/>
      <c r="H10" s="539"/>
      <c r="I10" s="539"/>
      <c r="J10" s="539"/>
      <c r="K10" s="457"/>
      <c r="L10" s="362" t="s">
        <v>112</v>
      </c>
      <c r="M10" s="363"/>
      <c r="N10" s="363"/>
      <c r="O10" s="363"/>
      <c r="P10" s="363"/>
      <c r="Q10" s="364"/>
      <c r="R10" s="359">
        <v>11363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29</v>
      </c>
      <c r="BO10" s="407"/>
      <c r="BP10" s="407"/>
      <c r="BQ10" s="407"/>
      <c r="BR10" s="407"/>
      <c r="BS10" s="407"/>
      <c r="BT10" s="407"/>
      <c r="BU10" s="408"/>
      <c r="BV10" s="406">
        <v>32930</v>
      </c>
      <c r="BW10" s="407"/>
      <c r="BX10" s="407"/>
      <c r="BY10" s="407"/>
      <c r="BZ10" s="407"/>
      <c r="CA10" s="407"/>
      <c r="CB10" s="407"/>
      <c r="CC10" s="408"/>
      <c r="CD10" s="157" t="s">
        <v>115</v>
      </c>
      <c r="CE10" s="158"/>
      <c r="CF10" s="158"/>
      <c r="CG10" s="158"/>
      <c r="CH10" s="158"/>
      <c r="CI10" s="158"/>
      <c r="CJ10" s="158"/>
      <c r="CK10" s="158"/>
      <c r="CL10" s="158"/>
      <c r="CM10" s="158"/>
      <c r="CN10" s="158"/>
      <c r="CO10" s="158"/>
      <c r="CP10" s="158"/>
      <c r="CQ10" s="158"/>
      <c r="CR10" s="158"/>
      <c r="CS10" s="159"/>
      <c r="CT10" s="160"/>
      <c r="CU10" s="161"/>
      <c r="CV10" s="161"/>
      <c r="CW10" s="161"/>
      <c r="CX10" s="161"/>
      <c r="CY10" s="161"/>
      <c r="CZ10" s="161"/>
      <c r="DA10" s="162"/>
      <c r="DB10" s="160"/>
      <c r="DC10" s="161"/>
      <c r="DD10" s="161"/>
      <c r="DE10" s="161"/>
      <c r="DF10" s="161"/>
      <c r="DG10" s="161"/>
      <c r="DH10" s="161"/>
      <c r="DI10" s="162"/>
    </row>
    <row r="11" spans="1:119" ht="18.75" customHeight="1" thickBot="1" x14ac:dyDescent="0.2">
      <c r="A11" s="154"/>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15">
      <c r="A12" s="154"/>
      <c r="B12" s="512" t="s">
        <v>122</v>
      </c>
      <c r="C12" s="513"/>
      <c r="D12" s="513"/>
      <c r="E12" s="513"/>
      <c r="F12" s="513"/>
      <c r="G12" s="513"/>
      <c r="H12" s="513"/>
      <c r="I12" s="513"/>
      <c r="J12" s="513"/>
      <c r="K12" s="514"/>
      <c r="L12" s="521" t="s">
        <v>123</v>
      </c>
      <c r="M12" s="522"/>
      <c r="N12" s="522"/>
      <c r="O12" s="522"/>
      <c r="P12" s="522"/>
      <c r="Q12" s="523"/>
      <c r="R12" s="524">
        <v>10455</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36141</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15">
      <c r="A13" s="154"/>
      <c r="B13" s="515"/>
      <c r="C13" s="516"/>
      <c r="D13" s="516"/>
      <c r="E13" s="516"/>
      <c r="F13" s="516"/>
      <c r="G13" s="516"/>
      <c r="H13" s="516"/>
      <c r="I13" s="516"/>
      <c r="J13" s="516"/>
      <c r="K13" s="517"/>
      <c r="L13" s="163"/>
      <c r="M13" s="490" t="s">
        <v>130</v>
      </c>
      <c r="N13" s="491"/>
      <c r="O13" s="491"/>
      <c r="P13" s="491"/>
      <c r="Q13" s="492"/>
      <c r="R13" s="493">
        <v>10353</v>
      </c>
      <c r="S13" s="494"/>
      <c r="T13" s="494"/>
      <c r="U13" s="494"/>
      <c r="V13" s="495"/>
      <c r="W13" s="496" t="s">
        <v>131</v>
      </c>
      <c r="X13" s="392"/>
      <c r="Y13" s="392"/>
      <c r="Z13" s="392"/>
      <c r="AA13" s="392"/>
      <c r="AB13" s="393"/>
      <c r="AC13" s="359">
        <v>498</v>
      </c>
      <c r="AD13" s="360"/>
      <c r="AE13" s="360"/>
      <c r="AF13" s="360"/>
      <c r="AG13" s="361"/>
      <c r="AH13" s="359">
        <v>651</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-50766</v>
      </c>
      <c r="BO13" s="407"/>
      <c r="BP13" s="407"/>
      <c r="BQ13" s="407"/>
      <c r="BR13" s="407"/>
      <c r="BS13" s="407"/>
      <c r="BT13" s="407"/>
      <c r="BU13" s="408"/>
      <c r="BV13" s="406">
        <v>37096</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10.9</v>
      </c>
      <c r="CU13" s="404"/>
      <c r="CV13" s="404"/>
      <c r="CW13" s="404"/>
      <c r="CX13" s="404"/>
      <c r="CY13" s="404"/>
      <c r="CZ13" s="404"/>
      <c r="DA13" s="405"/>
      <c r="DB13" s="403">
        <v>11.7</v>
      </c>
      <c r="DC13" s="404"/>
      <c r="DD13" s="404"/>
      <c r="DE13" s="404"/>
      <c r="DF13" s="404"/>
      <c r="DG13" s="404"/>
      <c r="DH13" s="404"/>
      <c r="DI13" s="405"/>
    </row>
    <row r="14" spans="1:119" ht="18.75" customHeight="1" thickBot="1" x14ac:dyDescent="0.2">
      <c r="A14" s="154"/>
      <c r="B14" s="515"/>
      <c r="C14" s="516"/>
      <c r="D14" s="516"/>
      <c r="E14" s="516"/>
      <c r="F14" s="516"/>
      <c r="G14" s="516"/>
      <c r="H14" s="516"/>
      <c r="I14" s="516"/>
      <c r="J14" s="516"/>
      <c r="K14" s="517"/>
      <c r="L14" s="480" t="s">
        <v>135</v>
      </c>
      <c r="M14" s="533"/>
      <c r="N14" s="533"/>
      <c r="O14" s="533"/>
      <c r="P14" s="533"/>
      <c r="Q14" s="534"/>
      <c r="R14" s="493">
        <v>10590</v>
      </c>
      <c r="S14" s="494"/>
      <c r="T14" s="494"/>
      <c r="U14" s="494"/>
      <c r="V14" s="495"/>
      <c r="W14" s="497"/>
      <c r="X14" s="395"/>
      <c r="Y14" s="395"/>
      <c r="Z14" s="395"/>
      <c r="AA14" s="395"/>
      <c r="AB14" s="396"/>
      <c r="AC14" s="486">
        <v>9.1999999999999993</v>
      </c>
      <c r="AD14" s="487"/>
      <c r="AE14" s="487"/>
      <c r="AF14" s="487"/>
      <c r="AG14" s="488"/>
      <c r="AH14" s="486">
        <v>11.2</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16.5</v>
      </c>
      <c r="CU14" s="504"/>
      <c r="CV14" s="504"/>
      <c r="CW14" s="504"/>
      <c r="CX14" s="504"/>
      <c r="CY14" s="504"/>
      <c r="CZ14" s="504"/>
      <c r="DA14" s="505"/>
      <c r="DB14" s="503">
        <v>28</v>
      </c>
      <c r="DC14" s="504"/>
      <c r="DD14" s="504"/>
      <c r="DE14" s="504"/>
      <c r="DF14" s="504"/>
      <c r="DG14" s="504"/>
      <c r="DH14" s="504"/>
      <c r="DI14" s="505"/>
    </row>
    <row r="15" spans="1:119" ht="18.75" customHeight="1" x14ac:dyDescent="0.15">
      <c r="A15" s="154"/>
      <c r="B15" s="515"/>
      <c r="C15" s="516"/>
      <c r="D15" s="516"/>
      <c r="E15" s="516"/>
      <c r="F15" s="516"/>
      <c r="G15" s="516"/>
      <c r="H15" s="516"/>
      <c r="I15" s="516"/>
      <c r="J15" s="516"/>
      <c r="K15" s="517"/>
      <c r="L15" s="163"/>
      <c r="M15" s="490" t="s">
        <v>130</v>
      </c>
      <c r="N15" s="491"/>
      <c r="O15" s="491"/>
      <c r="P15" s="491"/>
      <c r="Q15" s="492"/>
      <c r="R15" s="493">
        <v>10516</v>
      </c>
      <c r="S15" s="494"/>
      <c r="T15" s="494"/>
      <c r="U15" s="494"/>
      <c r="V15" s="495"/>
      <c r="W15" s="496" t="s">
        <v>137</v>
      </c>
      <c r="X15" s="392"/>
      <c r="Y15" s="392"/>
      <c r="Z15" s="392"/>
      <c r="AA15" s="392"/>
      <c r="AB15" s="393"/>
      <c r="AC15" s="359">
        <v>1662</v>
      </c>
      <c r="AD15" s="360"/>
      <c r="AE15" s="360"/>
      <c r="AF15" s="360"/>
      <c r="AG15" s="361"/>
      <c r="AH15" s="359">
        <v>1772</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1090452</v>
      </c>
      <c r="BO15" s="436"/>
      <c r="BP15" s="436"/>
      <c r="BQ15" s="436"/>
      <c r="BR15" s="436"/>
      <c r="BS15" s="436"/>
      <c r="BT15" s="436"/>
      <c r="BU15" s="437"/>
      <c r="BV15" s="435">
        <v>1089217</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64"/>
      <c r="CU15" s="165"/>
      <c r="CV15" s="165"/>
      <c r="CW15" s="165"/>
      <c r="CX15" s="165"/>
      <c r="CY15" s="165"/>
      <c r="CZ15" s="165"/>
      <c r="DA15" s="166"/>
      <c r="DB15" s="164"/>
      <c r="DC15" s="165"/>
      <c r="DD15" s="165"/>
      <c r="DE15" s="165"/>
      <c r="DF15" s="165"/>
      <c r="DG15" s="165"/>
      <c r="DH15" s="165"/>
      <c r="DI15" s="166"/>
    </row>
    <row r="16" spans="1:119" ht="18.75" customHeight="1" x14ac:dyDescent="0.15">
      <c r="A16" s="154"/>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30.6</v>
      </c>
      <c r="AD16" s="487"/>
      <c r="AE16" s="487"/>
      <c r="AF16" s="487"/>
      <c r="AG16" s="488"/>
      <c r="AH16" s="486">
        <v>30.6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3134067</v>
      </c>
      <c r="BO16" s="407"/>
      <c r="BP16" s="407"/>
      <c r="BQ16" s="407"/>
      <c r="BR16" s="407"/>
      <c r="BS16" s="407"/>
      <c r="BT16" s="407"/>
      <c r="BU16" s="408"/>
      <c r="BV16" s="406">
        <v>3091375</v>
      </c>
      <c r="BW16" s="407"/>
      <c r="BX16" s="407"/>
      <c r="BY16" s="407"/>
      <c r="BZ16" s="407"/>
      <c r="CA16" s="407"/>
      <c r="CB16" s="407"/>
      <c r="CC16" s="408"/>
      <c r="CD16" s="167"/>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54"/>
      <c r="B17" s="518"/>
      <c r="C17" s="519"/>
      <c r="D17" s="519"/>
      <c r="E17" s="519"/>
      <c r="F17" s="519"/>
      <c r="G17" s="519"/>
      <c r="H17" s="519"/>
      <c r="I17" s="519"/>
      <c r="J17" s="519"/>
      <c r="K17" s="520"/>
      <c r="L17" s="168"/>
      <c r="M17" s="499" t="s">
        <v>143</v>
      </c>
      <c r="N17" s="500"/>
      <c r="O17" s="500"/>
      <c r="P17" s="500"/>
      <c r="Q17" s="501"/>
      <c r="R17" s="483" t="s">
        <v>144</v>
      </c>
      <c r="S17" s="484"/>
      <c r="T17" s="484"/>
      <c r="U17" s="484"/>
      <c r="V17" s="485"/>
      <c r="W17" s="496" t="s">
        <v>145</v>
      </c>
      <c r="X17" s="392"/>
      <c r="Y17" s="392"/>
      <c r="Z17" s="392"/>
      <c r="AA17" s="392"/>
      <c r="AB17" s="393"/>
      <c r="AC17" s="359">
        <v>3278</v>
      </c>
      <c r="AD17" s="360"/>
      <c r="AE17" s="360"/>
      <c r="AF17" s="360"/>
      <c r="AG17" s="361"/>
      <c r="AH17" s="359">
        <v>3371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1352238</v>
      </c>
      <c r="BO17" s="407"/>
      <c r="BP17" s="407"/>
      <c r="BQ17" s="407"/>
      <c r="BR17" s="407"/>
      <c r="BS17" s="407"/>
      <c r="BT17" s="407"/>
      <c r="BU17" s="408"/>
      <c r="BV17" s="406">
        <v>1348842</v>
      </c>
      <c r="BW17" s="407"/>
      <c r="BX17" s="407"/>
      <c r="BY17" s="407"/>
      <c r="BZ17" s="407"/>
      <c r="CA17" s="407"/>
      <c r="CB17" s="407"/>
      <c r="CC17" s="408"/>
      <c r="CD17" s="167"/>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54"/>
      <c r="B18" s="456" t="s">
        <v>147</v>
      </c>
      <c r="C18" s="457"/>
      <c r="D18" s="457"/>
      <c r="E18" s="458"/>
      <c r="F18" s="458"/>
      <c r="G18" s="458"/>
      <c r="H18" s="458"/>
      <c r="I18" s="458"/>
      <c r="J18" s="458"/>
      <c r="K18" s="458"/>
      <c r="L18" s="459">
        <v>31.15</v>
      </c>
      <c r="M18" s="459"/>
      <c r="N18" s="459"/>
      <c r="O18" s="459"/>
      <c r="P18" s="459"/>
      <c r="Q18" s="459"/>
      <c r="R18" s="460"/>
      <c r="S18" s="460"/>
      <c r="T18" s="460"/>
      <c r="U18" s="460"/>
      <c r="V18" s="461"/>
      <c r="W18" s="477"/>
      <c r="X18" s="478"/>
      <c r="Y18" s="478"/>
      <c r="Z18" s="478"/>
      <c r="AA18" s="478"/>
      <c r="AB18" s="502"/>
      <c r="AC18" s="376">
        <v>60.3</v>
      </c>
      <c r="AD18" s="377"/>
      <c r="AE18" s="377"/>
      <c r="AF18" s="377"/>
      <c r="AG18" s="462"/>
      <c r="AH18" s="376">
        <v>58.2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3124566</v>
      </c>
      <c r="BO18" s="407"/>
      <c r="BP18" s="407"/>
      <c r="BQ18" s="407"/>
      <c r="BR18" s="407"/>
      <c r="BS18" s="407"/>
      <c r="BT18" s="407"/>
      <c r="BU18" s="408"/>
      <c r="BV18" s="406">
        <v>3205976</v>
      </c>
      <c r="BW18" s="407"/>
      <c r="BX18" s="407"/>
      <c r="BY18" s="407"/>
      <c r="BZ18" s="407"/>
      <c r="CA18" s="407"/>
      <c r="CB18" s="407"/>
      <c r="CC18" s="408"/>
      <c r="CD18" s="167"/>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54"/>
      <c r="B19" s="456" t="s">
        <v>149</v>
      </c>
      <c r="C19" s="457"/>
      <c r="D19" s="457"/>
      <c r="E19" s="458"/>
      <c r="F19" s="458"/>
      <c r="G19" s="458"/>
      <c r="H19" s="458"/>
      <c r="I19" s="458"/>
      <c r="J19" s="458"/>
      <c r="K19" s="458"/>
      <c r="L19" s="466">
        <v>345</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4160168</v>
      </c>
      <c r="BO19" s="407"/>
      <c r="BP19" s="407"/>
      <c r="BQ19" s="407"/>
      <c r="BR19" s="407"/>
      <c r="BS19" s="407"/>
      <c r="BT19" s="407"/>
      <c r="BU19" s="408"/>
      <c r="BV19" s="406">
        <v>3951322</v>
      </c>
      <c r="BW19" s="407"/>
      <c r="BX19" s="407"/>
      <c r="BY19" s="407"/>
      <c r="BZ19" s="407"/>
      <c r="CA19" s="407"/>
      <c r="CB19" s="407"/>
      <c r="CC19" s="408"/>
      <c r="CD19" s="167"/>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54"/>
      <c r="B20" s="456" t="s">
        <v>151</v>
      </c>
      <c r="C20" s="457"/>
      <c r="D20" s="457"/>
      <c r="E20" s="458"/>
      <c r="F20" s="458"/>
      <c r="G20" s="458"/>
      <c r="H20" s="458"/>
      <c r="I20" s="458"/>
      <c r="J20" s="458"/>
      <c r="K20" s="458"/>
      <c r="L20" s="466">
        <v>3515</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67"/>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54"/>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67"/>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54"/>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4419143</v>
      </c>
      <c r="BO22" s="436"/>
      <c r="BP22" s="436"/>
      <c r="BQ22" s="436"/>
      <c r="BR22" s="436"/>
      <c r="BS22" s="436"/>
      <c r="BT22" s="436"/>
      <c r="BU22" s="437"/>
      <c r="BV22" s="435">
        <v>4618200</v>
      </c>
      <c r="BW22" s="436"/>
      <c r="BX22" s="436"/>
      <c r="BY22" s="436"/>
      <c r="BZ22" s="436"/>
      <c r="CA22" s="436"/>
      <c r="CB22" s="436"/>
      <c r="CC22" s="437"/>
      <c r="CD22" s="167"/>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54"/>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4125978</v>
      </c>
      <c r="BO23" s="407"/>
      <c r="BP23" s="407"/>
      <c r="BQ23" s="407"/>
      <c r="BR23" s="407"/>
      <c r="BS23" s="407"/>
      <c r="BT23" s="407"/>
      <c r="BU23" s="408"/>
      <c r="BV23" s="406">
        <v>4225654</v>
      </c>
      <c r="BW23" s="407"/>
      <c r="BX23" s="407"/>
      <c r="BY23" s="407"/>
      <c r="BZ23" s="407"/>
      <c r="CA23" s="407"/>
      <c r="CB23" s="407"/>
      <c r="CC23" s="408"/>
      <c r="CD23" s="167"/>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54"/>
      <c r="B24" s="385"/>
      <c r="C24" s="386"/>
      <c r="D24" s="387"/>
      <c r="E24" s="362" t="s">
        <v>161</v>
      </c>
      <c r="F24" s="363"/>
      <c r="G24" s="363"/>
      <c r="H24" s="363"/>
      <c r="I24" s="363"/>
      <c r="J24" s="363"/>
      <c r="K24" s="364"/>
      <c r="L24" s="359">
        <v>1</v>
      </c>
      <c r="M24" s="360"/>
      <c r="N24" s="360"/>
      <c r="O24" s="360"/>
      <c r="P24" s="361"/>
      <c r="Q24" s="359">
        <v>7380</v>
      </c>
      <c r="R24" s="360"/>
      <c r="S24" s="360"/>
      <c r="T24" s="360"/>
      <c r="U24" s="360"/>
      <c r="V24" s="361"/>
      <c r="W24" s="449"/>
      <c r="X24" s="386"/>
      <c r="Y24" s="387"/>
      <c r="Z24" s="362" t="s">
        <v>162</v>
      </c>
      <c r="AA24" s="363"/>
      <c r="AB24" s="363"/>
      <c r="AC24" s="363"/>
      <c r="AD24" s="363"/>
      <c r="AE24" s="363"/>
      <c r="AF24" s="363"/>
      <c r="AG24" s="364"/>
      <c r="AH24" s="359">
        <v>87</v>
      </c>
      <c r="AI24" s="360"/>
      <c r="AJ24" s="360"/>
      <c r="AK24" s="360"/>
      <c r="AL24" s="361"/>
      <c r="AM24" s="359">
        <v>273267</v>
      </c>
      <c r="AN24" s="360"/>
      <c r="AO24" s="360"/>
      <c r="AP24" s="360"/>
      <c r="AQ24" s="360"/>
      <c r="AR24" s="361"/>
      <c r="AS24" s="359">
        <v>3141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2923909</v>
      </c>
      <c r="BO24" s="407"/>
      <c r="BP24" s="407"/>
      <c r="BQ24" s="407"/>
      <c r="BR24" s="407"/>
      <c r="BS24" s="407"/>
      <c r="BT24" s="407"/>
      <c r="BU24" s="408"/>
      <c r="BV24" s="406">
        <v>2934765</v>
      </c>
      <c r="BW24" s="407"/>
      <c r="BX24" s="407"/>
      <c r="BY24" s="407"/>
      <c r="BZ24" s="407"/>
      <c r="CA24" s="407"/>
      <c r="CB24" s="407"/>
      <c r="CC24" s="408"/>
      <c r="CD24" s="167"/>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54"/>
      <c r="B25" s="385"/>
      <c r="C25" s="386"/>
      <c r="D25" s="387"/>
      <c r="E25" s="362" t="s">
        <v>164</v>
      </c>
      <c r="F25" s="363"/>
      <c r="G25" s="363"/>
      <c r="H25" s="363"/>
      <c r="I25" s="363"/>
      <c r="J25" s="363"/>
      <c r="K25" s="364"/>
      <c r="L25" s="359">
        <v>1</v>
      </c>
      <c r="M25" s="360"/>
      <c r="N25" s="360"/>
      <c r="O25" s="360"/>
      <c r="P25" s="361"/>
      <c r="Q25" s="359">
        <v>6033</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357885</v>
      </c>
      <c r="BO25" s="436"/>
      <c r="BP25" s="436"/>
      <c r="BQ25" s="436"/>
      <c r="BR25" s="436"/>
      <c r="BS25" s="436"/>
      <c r="BT25" s="436"/>
      <c r="BU25" s="437"/>
      <c r="BV25" s="435">
        <v>322494</v>
      </c>
      <c r="BW25" s="436"/>
      <c r="BX25" s="436"/>
      <c r="BY25" s="436"/>
      <c r="BZ25" s="436"/>
      <c r="CA25" s="436"/>
      <c r="CB25" s="436"/>
      <c r="CC25" s="437"/>
      <c r="CD25" s="167"/>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54"/>
      <c r="B26" s="385"/>
      <c r="C26" s="386"/>
      <c r="D26" s="387"/>
      <c r="E26" s="362" t="s">
        <v>167</v>
      </c>
      <c r="F26" s="363"/>
      <c r="G26" s="363"/>
      <c r="H26" s="363"/>
      <c r="I26" s="363"/>
      <c r="J26" s="363"/>
      <c r="K26" s="364"/>
      <c r="L26" s="359">
        <v>1</v>
      </c>
      <c r="M26" s="360"/>
      <c r="N26" s="360"/>
      <c r="O26" s="360"/>
      <c r="P26" s="361"/>
      <c r="Q26" s="359">
        <v>5675</v>
      </c>
      <c r="R26" s="360"/>
      <c r="S26" s="360"/>
      <c r="T26" s="360"/>
      <c r="U26" s="360"/>
      <c r="V26" s="361"/>
      <c r="W26" s="449"/>
      <c r="X26" s="386"/>
      <c r="Y26" s="387"/>
      <c r="Z26" s="362" t="s">
        <v>168</v>
      </c>
      <c r="AA26" s="417"/>
      <c r="AB26" s="417"/>
      <c r="AC26" s="417"/>
      <c r="AD26" s="417"/>
      <c r="AE26" s="417"/>
      <c r="AF26" s="417"/>
      <c r="AG26" s="418"/>
      <c r="AH26" s="359">
        <v>4</v>
      </c>
      <c r="AI26" s="360"/>
      <c r="AJ26" s="360"/>
      <c r="AK26" s="360"/>
      <c r="AL26" s="361"/>
      <c r="AM26" s="359">
        <v>14532</v>
      </c>
      <c r="AN26" s="360"/>
      <c r="AO26" s="360"/>
      <c r="AP26" s="360"/>
      <c r="AQ26" s="360"/>
      <c r="AR26" s="361"/>
      <c r="AS26" s="359">
        <v>3633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67"/>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54"/>
      <c r="B27" s="385"/>
      <c r="C27" s="386"/>
      <c r="D27" s="387"/>
      <c r="E27" s="362" t="s">
        <v>170</v>
      </c>
      <c r="F27" s="363"/>
      <c r="G27" s="363"/>
      <c r="H27" s="363"/>
      <c r="I27" s="363"/>
      <c r="J27" s="363"/>
      <c r="K27" s="364"/>
      <c r="L27" s="359">
        <v>1</v>
      </c>
      <c r="M27" s="360"/>
      <c r="N27" s="360"/>
      <c r="O27" s="360"/>
      <c r="P27" s="361"/>
      <c r="Q27" s="359">
        <v>3100</v>
      </c>
      <c r="R27" s="360"/>
      <c r="S27" s="360"/>
      <c r="T27" s="360"/>
      <c r="U27" s="360"/>
      <c r="V27" s="361"/>
      <c r="W27" s="449"/>
      <c r="X27" s="386"/>
      <c r="Y27" s="387"/>
      <c r="Z27" s="362" t="s">
        <v>171</v>
      </c>
      <c r="AA27" s="363"/>
      <c r="AB27" s="363"/>
      <c r="AC27" s="363"/>
      <c r="AD27" s="363"/>
      <c r="AE27" s="363"/>
      <c r="AF27" s="363"/>
      <c r="AG27" s="364"/>
      <c r="AH27" s="359">
        <v>1</v>
      </c>
      <c r="AI27" s="360"/>
      <c r="AJ27" s="360"/>
      <c r="AK27" s="360"/>
      <c r="AL27" s="361"/>
      <c r="AM27" s="359" t="s">
        <v>172</v>
      </c>
      <c r="AN27" s="360"/>
      <c r="AO27" s="360"/>
      <c r="AP27" s="360"/>
      <c r="AQ27" s="360"/>
      <c r="AR27" s="361"/>
      <c r="AS27" s="359" t="s">
        <v>172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121</v>
      </c>
      <c r="BO27" s="441"/>
      <c r="BP27" s="441"/>
      <c r="BQ27" s="441"/>
      <c r="BR27" s="441"/>
      <c r="BS27" s="441"/>
      <c r="BT27" s="441"/>
      <c r="BU27" s="442"/>
      <c r="BV27" s="440" t="s">
        <v>121</v>
      </c>
      <c r="BW27" s="441"/>
      <c r="BX27" s="441"/>
      <c r="BY27" s="441"/>
      <c r="BZ27" s="441"/>
      <c r="CA27" s="441"/>
      <c r="CB27" s="441"/>
      <c r="CC27" s="442"/>
      <c r="CD27" s="169"/>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54"/>
      <c r="B28" s="385"/>
      <c r="C28" s="386"/>
      <c r="D28" s="387"/>
      <c r="E28" s="362" t="s">
        <v>174</v>
      </c>
      <c r="F28" s="363"/>
      <c r="G28" s="363"/>
      <c r="H28" s="363"/>
      <c r="I28" s="363"/>
      <c r="J28" s="363"/>
      <c r="K28" s="364"/>
      <c r="L28" s="359">
        <v>1</v>
      </c>
      <c r="M28" s="360"/>
      <c r="N28" s="360"/>
      <c r="O28" s="360"/>
      <c r="P28" s="361"/>
      <c r="Q28" s="359">
        <v>2550</v>
      </c>
      <c r="R28" s="360"/>
      <c r="S28" s="360"/>
      <c r="T28" s="360"/>
      <c r="U28" s="360"/>
      <c r="V28" s="361"/>
      <c r="W28" s="449"/>
      <c r="X28" s="386"/>
      <c r="Y28" s="387"/>
      <c r="Z28" s="362" t="s">
        <v>175</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1155363</v>
      </c>
      <c r="BO28" s="436"/>
      <c r="BP28" s="436"/>
      <c r="BQ28" s="436"/>
      <c r="BR28" s="436"/>
      <c r="BS28" s="436"/>
      <c r="BT28" s="436"/>
      <c r="BU28" s="437"/>
      <c r="BV28" s="435">
        <v>1191475</v>
      </c>
      <c r="BW28" s="436"/>
      <c r="BX28" s="436"/>
      <c r="BY28" s="436"/>
      <c r="BZ28" s="436"/>
      <c r="CA28" s="436"/>
      <c r="CB28" s="436"/>
      <c r="CC28" s="437"/>
      <c r="CD28" s="167"/>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54"/>
      <c r="B29" s="385"/>
      <c r="C29" s="386"/>
      <c r="D29" s="387"/>
      <c r="E29" s="362" t="s">
        <v>177</v>
      </c>
      <c r="F29" s="363"/>
      <c r="G29" s="363"/>
      <c r="H29" s="363"/>
      <c r="I29" s="363"/>
      <c r="J29" s="363"/>
      <c r="K29" s="364"/>
      <c r="L29" s="359">
        <v>8</v>
      </c>
      <c r="M29" s="360"/>
      <c r="N29" s="360"/>
      <c r="O29" s="360"/>
      <c r="P29" s="361"/>
      <c r="Q29" s="359">
        <v>2400</v>
      </c>
      <c r="R29" s="360"/>
      <c r="S29" s="360"/>
      <c r="T29" s="360"/>
      <c r="U29" s="360"/>
      <c r="V29" s="361"/>
      <c r="W29" s="450"/>
      <c r="X29" s="451"/>
      <c r="Y29" s="452"/>
      <c r="Z29" s="362" t="s">
        <v>178</v>
      </c>
      <c r="AA29" s="363"/>
      <c r="AB29" s="363"/>
      <c r="AC29" s="363"/>
      <c r="AD29" s="363"/>
      <c r="AE29" s="363"/>
      <c r="AF29" s="363"/>
      <c r="AG29" s="364"/>
      <c r="AH29" s="359">
        <v>88</v>
      </c>
      <c r="AI29" s="360"/>
      <c r="AJ29" s="360"/>
      <c r="AK29" s="360"/>
      <c r="AL29" s="361"/>
      <c r="AM29" s="359">
        <v>277460</v>
      </c>
      <c r="AN29" s="360"/>
      <c r="AO29" s="360"/>
      <c r="AP29" s="360"/>
      <c r="AQ29" s="360"/>
      <c r="AR29" s="361"/>
      <c r="AS29" s="359">
        <v>3153</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257676</v>
      </c>
      <c r="BO29" s="407"/>
      <c r="BP29" s="407"/>
      <c r="BQ29" s="407"/>
      <c r="BR29" s="407"/>
      <c r="BS29" s="407"/>
      <c r="BT29" s="407"/>
      <c r="BU29" s="408"/>
      <c r="BV29" s="406">
        <v>230275</v>
      </c>
      <c r="BW29" s="407"/>
      <c r="BX29" s="407"/>
      <c r="BY29" s="407"/>
      <c r="BZ29" s="407"/>
      <c r="CA29" s="407"/>
      <c r="CB29" s="407"/>
      <c r="CC29" s="408"/>
      <c r="CD29" s="169"/>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54"/>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99.2</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778024</v>
      </c>
      <c r="BO30" s="441"/>
      <c r="BP30" s="441"/>
      <c r="BQ30" s="441"/>
      <c r="BR30" s="441"/>
      <c r="BS30" s="441"/>
      <c r="BT30" s="441"/>
      <c r="BU30" s="442"/>
      <c r="BV30" s="440">
        <v>744061</v>
      </c>
      <c r="BW30" s="441"/>
      <c r="BX30" s="441"/>
      <c r="BY30" s="441"/>
      <c r="BZ30" s="441"/>
      <c r="CA30" s="441"/>
      <c r="CB30" s="441"/>
      <c r="CC30" s="442"/>
      <c r="CD30" s="170"/>
      <c r="CE30" s="171"/>
      <c r="CF30" s="171"/>
      <c r="CG30" s="171"/>
      <c r="CH30" s="171"/>
      <c r="CI30" s="171"/>
      <c r="CJ30" s="171"/>
      <c r="CK30" s="171"/>
      <c r="CL30" s="171"/>
      <c r="CM30" s="171"/>
      <c r="CN30" s="171"/>
      <c r="CO30" s="171"/>
      <c r="CP30" s="171"/>
      <c r="CQ30" s="171"/>
      <c r="CR30" s="171"/>
      <c r="CS30" s="172"/>
      <c r="CT30" s="173"/>
      <c r="CU30" s="174"/>
      <c r="CV30" s="174"/>
      <c r="CW30" s="174"/>
      <c r="CX30" s="174"/>
      <c r="CY30" s="174"/>
      <c r="CZ30" s="174"/>
      <c r="DA30" s="175"/>
      <c r="DB30" s="173"/>
      <c r="DC30" s="174"/>
      <c r="DD30" s="174"/>
      <c r="DE30" s="174"/>
      <c r="DF30" s="174"/>
      <c r="DG30" s="174"/>
      <c r="DH30" s="174"/>
      <c r="DI30" s="175"/>
    </row>
    <row r="31" spans="1:113" ht="13.5" customHeight="1" x14ac:dyDescent="0.15">
      <c r="A31" s="154"/>
      <c r="B31" s="176"/>
      <c r="DI31" s="177"/>
    </row>
    <row r="32" spans="1:113" ht="13.5" customHeight="1" x14ac:dyDescent="0.15">
      <c r="A32" s="154"/>
      <c r="B32" s="178"/>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77"/>
    </row>
    <row r="33" spans="1:113" ht="13.5" customHeight="1" x14ac:dyDescent="0.15">
      <c r="A33" s="154"/>
      <c r="B33" s="178"/>
      <c r="C33" s="358" t="s">
        <v>187</v>
      </c>
      <c r="D33" s="358"/>
      <c r="E33" s="357" t="s">
        <v>188</v>
      </c>
      <c r="F33" s="357"/>
      <c r="G33" s="357"/>
      <c r="H33" s="357"/>
      <c r="I33" s="357"/>
      <c r="J33" s="357"/>
      <c r="K33" s="357"/>
      <c r="L33" s="357"/>
      <c r="M33" s="357"/>
      <c r="N33" s="357"/>
      <c r="O33" s="357"/>
      <c r="P33" s="357"/>
      <c r="Q33" s="357"/>
      <c r="R33" s="357"/>
      <c r="S33" s="357"/>
      <c r="T33" s="179"/>
      <c r="U33" s="358" t="s">
        <v>187</v>
      </c>
      <c r="V33" s="358"/>
      <c r="W33" s="357" t="s">
        <v>188</v>
      </c>
      <c r="X33" s="357"/>
      <c r="Y33" s="357"/>
      <c r="Z33" s="357"/>
      <c r="AA33" s="357"/>
      <c r="AB33" s="357"/>
      <c r="AC33" s="357"/>
      <c r="AD33" s="357"/>
      <c r="AE33" s="357"/>
      <c r="AF33" s="357"/>
      <c r="AG33" s="357"/>
      <c r="AH33" s="357"/>
      <c r="AI33" s="357"/>
      <c r="AJ33" s="357"/>
      <c r="AK33" s="357"/>
      <c r="AL33" s="179"/>
      <c r="AM33" s="358" t="s">
        <v>187</v>
      </c>
      <c r="AN33" s="358"/>
      <c r="AO33" s="357" t="s">
        <v>188</v>
      </c>
      <c r="AP33" s="357"/>
      <c r="AQ33" s="357"/>
      <c r="AR33" s="357"/>
      <c r="AS33" s="357"/>
      <c r="AT33" s="357"/>
      <c r="AU33" s="357"/>
      <c r="AV33" s="357"/>
      <c r="AW33" s="357"/>
      <c r="AX33" s="357"/>
      <c r="AY33" s="357"/>
      <c r="AZ33" s="357"/>
      <c r="BA33" s="357"/>
      <c r="BB33" s="357"/>
      <c r="BC33" s="357"/>
      <c r="BD33" s="180"/>
      <c r="BE33" s="357" t="s">
        <v>189</v>
      </c>
      <c r="BF33" s="357"/>
      <c r="BG33" s="357" t="s">
        <v>190</v>
      </c>
      <c r="BH33" s="357"/>
      <c r="BI33" s="357"/>
      <c r="BJ33" s="357"/>
      <c r="BK33" s="357"/>
      <c r="BL33" s="357"/>
      <c r="BM33" s="357"/>
      <c r="BN33" s="357"/>
      <c r="BO33" s="357"/>
      <c r="BP33" s="357"/>
      <c r="BQ33" s="357"/>
      <c r="BR33" s="357"/>
      <c r="BS33" s="357"/>
      <c r="BT33" s="357"/>
      <c r="BU33" s="357"/>
      <c r="BV33" s="180"/>
      <c r="BW33" s="358" t="s">
        <v>189</v>
      </c>
      <c r="BX33" s="358"/>
      <c r="BY33" s="357" t="s">
        <v>191</v>
      </c>
      <c r="BZ33" s="357"/>
      <c r="CA33" s="357"/>
      <c r="CB33" s="357"/>
      <c r="CC33" s="357"/>
      <c r="CD33" s="357"/>
      <c r="CE33" s="357"/>
      <c r="CF33" s="357"/>
      <c r="CG33" s="357"/>
      <c r="CH33" s="357"/>
      <c r="CI33" s="357"/>
      <c r="CJ33" s="357"/>
      <c r="CK33" s="357"/>
      <c r="CL33" s="357"/>
      <c r="CM33" s="357"/>
      <c r="CN33" s="179"/>
      <c r="CO33" s="358" t="s">
        <v>187</v>
      </c>
      <c r="CP33" s="358"/>
      <c r="CQ33" s="357" t="s">
        <v>192</v>
      </c>
      <c r="CR33" s="357"/>
      <c r="CS33" s="357"/>
      <c r="CT33" s="357"/>
      <c r="CU33" s="357"/>
      <c r="CV33" s="357"/>
      <c r="CW33" s="357"/>
      <c r="CX33" s="357"/>
      <c r="CY33" s="357"/>
      <c r="CZ33" s="357"/>
      <c r="DA33" s="357"/>
      <c r="DB33" s="357"/>
      <c r="DC33" s="357"/>
      <c r="DD33" s="357"/>
      <c r="DE33" s="357"/>
      <c r="DF33" s="179"/>
      <c r="DG33" s="356" t="s">
        <v>193</v>
      </c>
      <c r="DH33" s="356"/>
      <c r="DI33" s="181"/>
    </row>
    <row r="34" spans="1:113" ht="32.25" customHeight="1" x14ac:dyDescent="0.15">
      <c r="A34" s="154"/>
      <c r="B34" s="178"/>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54"/>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54"/>
      <c r="AM34" s="354">
        <f>IF(AO34="","",MAX(C34:D43,U34:V43)+1)</f>
        <v>5</v>
      </c>
      <c r="AN34" s="354"/>
      <c r="AO34" s="355" t="str">
        <f>IF('各会計、関係団体の財政状況及び健全化判断比率'!B31="","",'各会計、関係団体の財政状況及び健全化判断比率'!B31)</f>
        <v>下水道事業会計</v>
      </c>
      <c r="AP34" s="355"/>
      <c r="AQ34" s="355"/>
      <c r="AR34" s="355"/>
      <c r="AS34" s="355"/>
      <c r="AT34" s="355"/>
      <c r="AU34" s="355"/>
      <c r="AV34" s="355"/>
      <c r="AW34" s="355"/>
      <c r="AX34" s="355"/>
      <c r="AY34" s="355"/>
      <c r="AZ34" s="355"/>
      <c r="BA34" s="355"/>
      <c r="BB34" s="355"/>
      <c r="BC34" s="355"/>
      <c r="BD34" s="154"/>
      <c r="BE34" s="354" t="str">
        <f>IF(BG34="","",MAX(C34:D43,U34:V43,AM34:AN43)+1)</f>
        <v/>
      </c>
      <c r="BF34" s="354"/>
      <c r="BG34" s="355"/>
      <c r="BH34" s="355"/>
      <c r="BI34" s="355"/>
      <c r="BJ34" s="355"/>
      <c r="BK34" s="355"/>
      <c r="BL34" s="355"/>
      <c r="BM34" s="355"/>
      <c r="BN34" s="355"/>
      <c r="BO34" s="355"/>
      <c r="BP34" s="355"/>
      <c r="BQ34" s="355"/>
      <c r="BR34" s="355"/>
      <c r="BS34" s="355"/>
      <c r="BT34" s="355"/>
      <c r="BU34" s="355"/>
      <c r="BV34" s="154"/>
      <c r="BW34" s="354">
        <f>IF(BY34="","",MAX(C34:D43,U34:V43,AM34:AN43,BE34:BF43)+1)</f>
        <v>6</v>
      </c>
      <c r="BX34" s="354"/>
      <c r="BY34" s="355" t="str">
        <f>IF('各会計、関係団体の財政状況及び健全化判断比率'!B68="","",'各会計、関係団体の財政状況及び健全化判断比率'!B68)</f>
        <v>山形県消防補償等組合</v>
      </c>
      <c r="BZ34" s="355"/>
      <c r="CA34" s="355"/>
      <c r="CB34" s="355"/>
      <c r="CC34" s="355"/>
      <c r="CD34" s="355"/>
      <c r="CE34" s="355"/>
      <c r="CF34" s="355"/>
      <c r="CG34" s="355"/>
      <c r="CH34" s="355"/>
      <c r="CI34" s="355"/>
      <c r="CJ34" s="355"/>
      <c r="CK34" s="355"/>
      <c r="CL34" s="355"/>
      <c r="CM34" s="355"/>
      <c r="CN34" s="154"/>
      <c r="CO34" s="354">
        <f>IF(CQ34="","",MAX(C34:D43,U34:V43,AM34:AN43,BE34:BF43,BW34:BX43)+1)</f>
        <v>13</v>
      </c>
      <c r="CP34" s="354"/>
      <c r="CQ34" s="355" t="str">
        <f>IF('各会計、関係団体の財政状況及び健全化判断比率'!BS7="","",'各会計、関係団体の財政状況及び健全化判断比率'!BS7)</f>
        <v>中山町振興公社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1"/>
    </row>
    <row r="35" spans="1:113" ht="32.25" customHeight="1" x14ac:dyDescent="0.15">
      <c r="A35" s="154"/>
      <c r="B35" s="178"/>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54"/>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54"/>
      <c r="AM35" s="354" t="str">
        <f t="shared" ref="AM35:AM43" si="0">IF(AO35="","",AM34+1)</f>
        <v/>
      </c>
      <c r="AN35" s="354"/>
      <c r="AO35" s="355"/>
      <c r="AP35" s="355"/>
      <c r="AQ35" s="355"/>
      <c r="AR35" s="355"/>
      <c r="AS35" s="355"/>
      <c r="AT35" s="355"/>
      <c r="AU35" s="355"/>
      <c r="AV35" s="355"/>
      <c r="AW35" s="355"/>
      <c r="AX35" s="355"/>
      <c r="AY35" s="355"/>
      <c r="AZ35" s="355"/>
      <c r="BA35" s="355"/>
      <c r="BB35" s="355"/>
      <c r="BC35" s="355"/>
      <c r="BD35" s="154"/>
      <c r="BE35" s="354" t="str">
        <f t="shared" ref="BE35:BE43" si="1">IF(BG35="","",BE34+1)</f>
        <v/>
      </c>
      <c r="BF35" s="354"/>
      <c r="BG35" s="355"/>
      <c r="BH35" s="355"/>
      <c r="BI35" s="355"/>
      <c r="BJ35" s="355"/>
      <c r="BK35" s="355"/>
      <c r="BL35" s="355"/>
      <c r="BM35" s="355"/>
      <c r="BN35" s="355"/>
      <c r="BO35" s="355"/>
      <c r="BP35" s="355"/>
      <c r="BQ35" s="355"/>
      <c r="BR35" s="355"/>
      <c r="BS35" s="355"/>
      <c r="BT35" s="355"/>
      <c r="BU35" s="355"/>
      <c r="BV35" s="154"/>
      <c r="BW35" s="354">
        <f t="shared" ref="BW35:BW43" si="2">IF(BY35="","",BW34+1)</f>
        <v>7</v>
      </c>
      <c r="BX35" s="354"/>
      <c r="BY35" s="355" t="str">
        <f>IF('各会計、関係団体の財政状況及び健全化判断比率'!B69="","",'各会計、関係団体の財政状況及び健全化判断比率'!B69)</f>
        <v>山形県自治会館管理組合</v>
      </c>
      <c r="BZ35" s="355"/>
      <c r="CA35" s="355"/>
      <c r="CB35" s="355"/>
      <c r="CC35" s="355"/>
      <c r="CD35" s="355"/>
      <c r="CE35" s="355"/>
      <c r="CF35" s="355"/>
      <c r="CG35" s="355"/>
      <c r="CH35" s="355"/>
      <c r="CI35" s="355"/>
      <c r="CJ35" s="355"/>
      <c r="CK35" s="355"/>
      <c r="CL35" s="355"/>
      <c r="CM35" s="355"/>
      <c r="CN35" s="154"/>
      <c r="CO35" s="354">
        <f t="shared" ref="CO35:CO43" si="3">IF(CQ35="","",CO34+1)</f>
        <v>14</v>
      </c>
      <c r="CP35" s="354"/>
      <c r="CQ35" s="355" t="str">
        <f>IF('各会計、関係団体の財政状況及び健全化判断比率'!BS8="","",'各会計、関係団体の財政状況及び健全化判断比率'!BS8)</f>
        <v>中山町商工観光公社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1"/>
    </row>
    <row r="36" spans="1:113" ht="32.25" customHeight="1" x14ac:dyDescent="0.15">
      <c r="A36" s="154"/>
      <c r="B36" s="178"/>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54"/>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54"/>
      <c r="AM36" s="354" t="str">
        <f t="shared" si="0"/>
        <v/>
      </c>
      <c r="AN36" s="354"/>
      <c r="AO36" s="355"/>
      <c r="AP36" s="355"/>
      <c r="AQ36" s="355"/>
      <c r="AR36" s="355"/>
      <c r="AS36" s="355"/>
      <c r="AT36" s="355"/>
      <c r="AU36" s="355"/>
      <c r="AV36" s="355"/>
      <c r="AW36" s="355"/>
      <c r="AX36" s="355"/>
      <c r="AY36" s="355"/>
      <c r="AZ36" s="355"/>
      <c r="BA36" s="355"/>
      <c r="BB36" s="355"/>
      <c r="BC36" s="355"/>
      <c r="BD36" s="154"/>
      <c r="BE36" s="354" t="str">
        <f t="shared" si="1"/>
        <v/>
      </c>
      <c r="BF36" s="354"/>
      <c r="BG36" s="355"/>
      <c r="BH36" s="355"/>
      <c r="BI36" s="355"/>
      <c r="BJ36" s="355"/>
      <c r="BK36" s="355"/>
      <c r="BL36" s="355"/>
      <c r="BM36" s="355"/>
      <c r="BN36" s="355"/>
      <c r="BO36" s="355"/>
      <c r="BP36" s="355"/>
      <c r="BQ36" s="355"/>
      <c r="BR36" s="355"/>
      <c r="BS36" s="355"/>
      <c r="BT36" s="355"/>
      <c r="BU36" s="355"/>
      <c r="BV36" s="154"/>
      <c r="BW36" s="354">
        <f t="shared" si="2"/>
        <v>8</v>
      </c>
      <c r="BX36" s="354"/>
      <c r="BY36" s="355" t="str">
        <f>IF('各会計、関係団体の財政状況及び健全化判断比率'!B70="","",'各会計、関係団体の財政状況及び健全化判断比率'!B70)</f>
        <v>山形県市町村職員退職手当組合</v>
      </c>
      <c r="BZ36" s="355"/>
      <c r="CA36" s="355"/>
      <c r="CB36" s="355"/>
      <c r="CC36" s="355"/>
      <c r="CD36" s="355"/>
      <c r="CE36" s="355"/>
      <c r="CF36" s="355"/>
      <c r="CG36" s="355"/>
      <c r="CH36" s="355"/>
      <c r="CI36" s="355"/>
      <c r="CJ36" s="355"/>
      <c r="CK36" s="355"/>
      <c r="CL36" s="355"/>
      <c r="CM36" s="355"/>
      <c r="CN36" s="154"/>
      <c r="CO36" s="354">
        <f t="shared" si="3"/>
        <v>15</v>
      </c>
      <c r="CP36" s="354"/>
      <c r="CQ36" s="355" t="str">
        <f>IF('各会計、関係団体の財政状況及び健全化判断比率'!BS9="","",'各会計、関係団体の財政状況及び健全化判断比率'!BS9)</f>
        <v>山形県東村山郡中山町土地開発公社</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v>
      </c>
      <c r="DH36" s="352"/>
      <c r="DI36" s="181"/>
    </row>
    <row r="37" spans="1:113" ht="32.25" customHeight="1" x14ac:dyDescent="0.15">
      <c r="A37" s="154"/>
      <c r="B37" s="178"/>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54"/>
      <c r="U37" s="354" t="str">
        <f t="shared" si="4"/>
        <v/>
      </c>
      <c r="V37" s="354"/>
      <c r="W37" s="355"/>
      <c r="X37" s="355"/>
      <c r="Y37" s="355"/>
      <c r="Z37" s="355"/>
      <c r="AA37" s="355"/>
      <c r="AB37" s="355"/>
      <c r="AC37" s="355"/>
      <c r="AD37" s="355"/>
      <c r="AE37" s="355"/>
      <c r="AF37" s="355"/>
      <c r="AG37" s="355"/>
      <c r="AH37" s="355"/>
      <c r="AI37" s="355"/>
      <c r="AJ37" s="355"/>
      <c r="AK37" s="355"/>
      <c r="AL37" s="154"/>
      <c r="AM37" s="354" t="str">
        <f t="shared" si="0"/>
        <v/>
      </c>
      <c r="AN37" s="354"/>
      <c r="AO37" s="355"/>
      <c r="AP37" s="355"/>
      <c r="AQ37" s="355"/>
      <c r="AR37" s="355"/>
      <c r="AS37" s="355"/>
      <c r="AT37" s="355"/>
      <c r="AU37" s="355"/>
      <c r="AV37" s="355"/>
      <c r="AW37" s="355"/>
      <c r="AX37" s="355"/>
      <c r="AY37" s="355"/>
      <c r="AZ37" s="355"/>
      <c r="BA37" s="355"/>
      <c r="BB37" s="355"/>
      <c r="BC37" s="355"/>
      <c r="BD37" s="154"/>
      <c r="BE37" s="354" t="str">
        <f t="shared" si="1"/>
        <v/>
      </c>
      <c r="BF37" s="354"/>
      <c r="BG37" s="355"/>
      <c r="BH37" s="355"/>
      <c r="BI37" s="355"/>
      <c r="BJ37" s="355"/>
      <c r="BK37" s="355"/>
      <c r="BL37" s="355"/>
      <c r="BM37" s="355"/>
      <c r="BN37" s="355"/>
      <c r="BO37" s="355"/>
      <c r="BP37" s="355"/>
      <c r="BQ37" s="355"/>
      <c r="BR37" s="355"/>
      <c r="BS37" s="355"/>
      <c r="BT37" s="355"/>
      <c r="BU37" s="355"/>
      <c r="BV37" s="154"/>
      <c r="BW37" s="354">
        <f t="shared" si="2"/>
        <v>9</v>
      </c>
      <c r="BX37" s="354"/>
      <c r="BY37" s="355" t="str">
        <f>IF('各会計、関係団体の財政状況及び健全化判断比率'!B71="","",'各会計、関係団体の財政状況及び健全化判断比率'!B71)</f>
        <v>山形広域環境事務組合</v>
      </c>
      <c r="BZ37" s="355"/>
      <c r="CA37" s="355"/>
      <c r="CB37" s="355"/>
      <c r="CC37" s="355"/>
      <c r="CD37" s="355"/>
      <c r="CE37" s="355"/>
      <c r="CF37" s="355"/>
      <c r="CG37" s="355"/>
      <c r="CH37" s="355"/>
      <c r="CI37" s="355"/>
      <c r="CJ37" s="355"/>
      <c r="CK37" s="355"/>
      <c r="CL37" s="355"/>
      <c r="CM37" s="355"/>
      <c r="CN37" s="154"/>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1"/>
    </row>
    <row r="38" spans="1:113" ht="32.25" customHeight="1" x14ac:dyDescent="0.15">
      <c r="A38" s="154"/>
      <c r="B38" s="178"/>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54"/>
      <c r="U38" s="354" t="str">
        <f t="shared" si="4"/>
        <v/>
      </c>
      <c r="V38" s="354"/>
      <c r="W38" s="355"/>
      <c r="X38" s="355"/>
      <c r="Y38" s="355"/>
      <c r="Z38" s="355"/>
      <c r="AA38" s="355"/>
      <c r="AB38" s="355"/>
      <c r="AC38" s="355"/>
      <c r="AD38" s="355"/>
      <c r="AE38" s="355"/>
      <c r="AF38" s="355"/>
      <c r="AG38" s="355"/>
      <c r="AH38" s="355"/>
      <c r="AI38" s="355"/>
      <c r="AJ38" s="355"/>
      <c r="AK38" s="355"/>
      <c r="AL38" s="154"/>
      <c r="AM38" s="354" t="str">
        <f t="shared" si="0"/>
        <v/>
      </c>
      <c r="AN38" s="354"/>
      <c r="AO38" s="355"/>
      <c r="AP38" s="355"/>
      <c r="AQ38" s="355"/>
      <c r="AR38" s="355"/>
      <c r="AS38" s="355"/>
      <c r="AT38" s="355"/>
      <c r="AU38" s="355"/>
      <c r="AV38" s="355"/>
      <c r="AW38" s="355"/>
      <c r="AX38" s="355"/>
      <c r="AY38" s="355"/>
      <c r="AZ38" s="355"/>
      <c r="BA38" s="355"/>
      <c r="BB38" s="355"/>
      <c r="BC38" s="355"/>
      <c r="BD38" s="154"/>
      <c r="BE38" s="354" t="str">
        <f t="shared" si="1"/>
        <v/>
      </c>
      <c r="BF38" s="354"/>
      <c r="BG38" s="355"/>
      <c r="BH38" s="355"/>
      <c r="BI38" s="355"/>
      <c r="BJ38" s="355"/>
      <c r="BK38" s="355"/>
      <c r="BL38" s="355"/>
      <c r="BM38" s="355"/>
      <c r="BN38" s="355"/>
      <c r="BO38" s="355"/>
      <c r="BP38" s="355"/>
      <c r="BQ38" s="355"/>
      <c r="BR38" s="355"/>
      <c r="BS38" s="355"/>
      <c r="BT38" s="355"/>
      <c r="BU38" s="355"/>
      <c r="BV38" s="154"/>
      <c r="BW38" s="354">
        <f t="shared" si="2"/>
        <v>10</v>
      </c>
      <c r="BX38" s="354"/>
      <c r="BY38" s="355" t="str">
        <f>IF('各会計、関係団体の財政状況及び健全化判断比率'!B72="","",'各会計、関係団体の財政状況及び健全化判断比率'!B72)</f>
        <v>山形県後期高齢者医療広域連合（普通会計分）</v>
      </c>
      <c r="BZ38" s="355"/>
      <c r="CA38" s="355"/>
      <c r="CB38" s="355"/>
      <c r="CC38" s="355"/>
      <c r="CD38" s="355"/>
      <c r="CE38" s="355"/>
      <c r="CF38" s="355"/>
      <c r="CG38" s="355"/>
      <c r="CH38" s="355"/>
      <c r="CI38" s="355"/>
      <c r="CJ38" s="355"/>
      <c r="CK38" s="355"/>
      <c r="CL38" s="355"/>
      <c r="CM38" s="355"/>
      <c r="CN38" s="154"/>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1"/>
    </row>
    <row r="39" spans="1:113" ht="32.25" customHeight="1" x14ac:dyDescent="0.15">
      <c r="A39" s="154"/>
      <c r="B39" s="178"/>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54"/>
      <c r="U39" s="354" t="str">
        <f t="shared" si="4"/>
        <v/>
      </c>
      <c r="V39" s="354"/>
      <c r="W39" s="355"/>
      <c r="X39" s="355"/>
      <c r="Y39" s="355"/>
      <c r="Z39" s="355"/>
      <c r="AA39" s="355"/>
      <c r="AB39" s="355"/>
      <c r="AC39" s="355"/>
      <c r="AD39" s="355"/>
      <c r="AE39" s="355"/>
      <c r="AF39" s="355"/>
      <c r="AG39" s="355"/>
      <c r="AH39" s="355"/>
      <c r="AI39" s="355"/>
      <c r="AJ39" s="355"/>
      <c r="AK39" s="355"/>
      <c r="AL39" s="154"/>
      <c r="AM39" s="354" t="str">
        <f t="shared" si="0"/>
        <v/>
      </c>
      <c r="AN39" s="354"/>
      <c r="AO39" s="355"/>
      <c r="AP39" s="355"/>
      <c r="AQ39" s="355"/>
      <c r="AR39" s="355"/>
      <c r="AS39" s="355"/>
      <c r="AT39" s="355"/>
      <c r="AU39" s="355"/>
      <c r="AV39" s="355"/>
      <c r="AW39" s="355"/>
      <c r="AX39" s="355"/>
      <c r="AY39" s="355"/>
      <c r="AZ39" s="355"/>
      <c r="BA39" s="355"/>
      <c r="BB39" s="355"/>
      <c r="BC39" s="355"/>
      <c r="BD39" s="154"/>
      <c r="BE39" s="354" t="str">
        <f t="shared" si="1"/>
        <v/>
      </c>
      <c r="BF39" s="354"/>
      <c r="BG39" s="355"/>
      <c r="BH39" s="355"/>
      <c r="BI39" s="355"/>
      <c r="BJ39" s="355"/>
      <c r="BK39" s="355"/>
      <c r="BL39" s="355"/>
      <c r="BM39" s="355"/>
      <c r="BN39" s="355"/>
      <c r="BO39" s="355"/>
      <c r="BP39" s="355"/>
      <c r="BQ39" s="355"/>
      <c r="BR39" s="355"/>
      <c r="BS39" s="355"/>
      <c r="BT39" s="355"/>
      <c r="BU39" s="355"/>
      <c r="BV39" s="154"/>
      <c r="BW39" s="354">
        <f t="shared" si="2"/>
        <v>11</v>
      </c>
      <c r="BX39" s="354"/>
      <c r="BY39" s="355" t="str">
        <f>IF('各会計、関係団体の財政状況及び健全化判断比率'!B73="","",'各会計、関係団体の財政状況及び健全化判断比率'!B73)</f>
        <v>山形県後期高齢者医療広域連合（事業会計分）</v>
      </c>
      <c r="BZ39" s="355"/>
      <c r="CA39" s="355"/>
      <c r="CB39" s="355"/>
      <c r="CC39" s="355"/>
      <c r="CD39" s="355"/>
      <c r="CE39" s="355"/>
      <c r="CF39" s="355"/>
      <c r="CG39" s="355"/>
      <c r="CH39" s="355"/>
      <c r="CI39" s="355"/>
      <c r="CJ39" s="355"/>
      <c r="CK39" s="355"/>
      <c r="CL39" s="355"/>
      <c r="CM39" s="355"/>
      <c r="CN39" s="154"/>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1"/>
    </row>
    <row r="40" spans="1:113" ht="32.25" customHeight="1" x14ac:dyDescent="0.15">
      <c r="A40" s="154"/>
      <c r="B40" s="178"/>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54"/>
      <c r="U40" s="354" t="str">
        <f t="shared" si="4"/>
        <v/>
      </c>
      <c r="V40" s="354"/>
      <c r="W40" s="355"/>
      <c r="X40" s="355"/>
      <c r="Y40" s="355"/>
      <c r="Z40" s="355"/>
      <c r="AA40" s="355"/>
      <c r="AB40" s="355"/>
      <c r="AC40" s="355"/>
      <c r="AD40" s="355"/>
      <c r="AE40" s="355"/>
      <c r="AF40" s="355"/>
      <c r="AG40" s="355"/>
      <c r="AH40" s="355"/>
      <c r="AI40" s="355"/>
      <c r="AJ40" s="355"/>
      <c r="AK40" s="355"/>
      <c r="AL40" s="154"/>
      <c r="AM40" s="354" t="str">
        <f t="shared" si="0"/>
        <v/>
      </c>
      <c r="AN40" s="354"/>
      <c r="AO40" s="355"/>
      <c r="AP40" s="355"/>
      <c r="AQ40" s="355"/>
      <c r="AR40" s="355"/>
      <c r="AS40" s="355"/>
      <c r="AT40" s="355"/>
      <c r="AU40" s="355"/>
      <c r="AV40" s="355"/>
      <c r="AW40" s="355"/>
      <c r="AX40" s="355"/>
      <c r="AY40" s="355"/>
      <c r="AZ40" s="355"/>
      <c r="BA40" s="355"/>
      <c r="BB40" s="355"/>
      <c r="BC40" s="355"/>
      <c r="BD40" s="154"/>
      <c r="BE40" s="354" t="str">
        <f t="shared" si="1"/>
        <v/>
      </c>
      <c r="BF40" s="354"/>
      <c r="BG40" s="355"/>
      <c r="BH40" s="355"/>
      <c r="BI40" s="355"/>
      <c r="BJ40" s="355"/>
      <c r="BK40" s="355"/>
      <c r="BL40" s="355"/>
      <c r="BM40" s="355"/>
      <c r="BN40" s="355"/>
      <c r="BO40" s="355"/>
      <c r="BP40" s="355"/>
      <c r="BQ40" s="355"/>
      <c r="BR40" s="355"/>
      <c r="BS40" s="355"/>
      <c r="BT40" s="355"/>
      <c r="BU40" s="355"/>
      <c r="BV40" s="154"/>
      <c r="BW40" s="354">
        <f t="shared" si="2"/>
        <v>12</v>
      </c>
      <c r="BX40" s="354"/>
      <c r="BY40" s="355" t="str">
        <f>IF('各会計、関係団体の財政状況及び健全化判断比率'!B74="","",'各会計、関係団体の財政状況及び健全化判断比率'!B74)</f>
        <v>最上川中部水道企業団</v>
      </c>
      <c r="BZ40" s="355"/>
      <c r="CA40" s="355"/>
      <c r="CB40" s="355"/>
      <c r="CC40" s="355"/>
      <c r="CD40" s="355"/>
      <c r="CE40" s="355"/>
      <c r="CF40" s="355"/>
      <c r="CG40" s="355"/>
      <c r="CH40" s="355"/>
      <c r="CI40" s="355"/>
      <c r="CJ40" s="355"/>
      <c r="CK40" s="355"/>
      <c r="CL40" s="355"/>
      <c r="CM40" s="355"/>
      <c r="CN40" s="154"/>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1"/>
    </row>
    <row r="41" spans="1:113" ht="32.25" customHeight="1" x14ac:dyDescent="0.15">
      <c r="A41" s="154"/>
      <c r="B41" s="178"/>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54"/>
      <c r="U41" s="354" t="str">
        <f t="shared" si="4"/>
        <v/>
      </c>
      <c r="V41" s="354"/>
      <c r="W41" s="355"/>
      <c r="X41" s="355"/>
      <c r="Y41" s="355"/>
      <c r="Z41" s="355"/>
      <c r="AA41" s="355"/>
      <c r="AB41" s="355"/>
      <c r="AC41" s="355"/>
      <c r="AD41" s="355"/>
      <c r="AE41" s="355"/>
      <c r="AF41" s="355"/>
      <c r="AG41" s="355"/>
      <c r="AH41" s="355"/>
      <c r="AI41" s="355"/>
      <c r="AJ41" s="355"/>
      <c r="AK41" s="355"/>
      <c r="AL41" s="154"/>
      <c r="AM41" s="354" t="str">
        <f t="shared" si="0"/>
        <v/>
      </c>
      <c r="AN41" s="354"/>
      <c r="AO41" s="355"/>
      <c r="AP41" s="355"/>
      <c r="AQ41" s="355"/>
      <c r="AR41" s="355"/>
      <c r="AS41" s="355"/>
      <c r="AT41" s="355"/>
      <c r="AU41" s="355"/>
      <c r="AV41" s="355"/>
      <c r="AW41" s="355"/>
      <c r="AX41" s="355"/>
      <c r="AY41" s="355"/>
      <c r="AZ41" s="355"/>
      <c r="BA41" s="355"/>
      <c r="BB41" s="355"/>
      <c r="BC41" s="355"/>
      <c r="BD41" s="154"/>
      <c r="BE41" s="354" t="str">
        <f t="shared" si="1"/>
        <v/>
      </c>
      <c r="BF41" s="354"/>
      <c r="BG41" s="355"/>
      <c r="BH41" s="355"/>
      <c r="BI41" s="355"/>
      <c r="BJ41" s="355"/>
      <c r="BK41" s="355"/>
      <c r="BL41" s="355"/>
      <c r="BM41" s="355"/>
      <c r="BN41" s="355"/>
      <c r="BO41" s="355"/>
      <c r="BP41" s="355"/>
      <c r="BQ41" s="355"/>
      <c r="BR41" s="355"/>
      <c r="BS41" s="355"/>
      <c r="BT41" s="355"/>
      <c r="BU41" s="355"/>
      <c r="BV41" s="154"/>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54"/>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1"/>
    </row>
    <row r="42" spans="1:113" ht="32.25" customHeight="1" x14ac:dyDescent="0.15">
      <c r="B42" s="178"/>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54"/>
      <c r="U42" s="354" t="str">
        <f t="shared" si="4"/>
        <v/>
      </c>
      <c r="V42" s="354"/>
      <c r="W42" s="355"/>
      <c r="X42" s="355"/>
      <c r="Y42" s="355"/>
      <c r="Z42" s="355"/>
      <c r="AA42" s="355"/>
      <c r="AB42" s="355"/>
      <c r="AC42" s="355"/>
      <c r="AD42" s="355"/>
      <c r="AE42" s="355"/>
      <c r="AF42" s="355"/>
      <c r="AG42" s="355"/>
      <c r="AH42" s="355"/>
      <c r="AI42" s="355"/>
      <c r="AJ42" s="355"/>
      <c r="AK42" s="355"/>
      <c r="AL42" s="154"/>
      <c r="AM42" s="354" t="str">
        <f t="shared" si="0"/>
        <v/>
      </c>
      <c r="AN42" s="354"/>
      <c r="AO42" s="355"/>
      <c r="AP42" s="355"/>
      <c r="AQ42" s="355"/>
      <c r="AR42" s="355"/>
      <c r="AS42" s="355"/>
      <c r="AT42" s="355"/>
      <c r="AU42" s="355"/>
      <c r="AV42" s="355"/>
      <c r="AW42" s="355"/>
      <c r="AX42" s="355"/>
      <c r="AY42" s="355"/>
      <c r="AZ42" s="355"/>
      <c r="BA42" s="355"/>
      <c r="BB42" s="355"/>
      <c r="BC42" s="355"/>
      <c r="BD42" s="154"/>
      <c r="BE42" s="354" t="str">
        <f t="shared" si="1"/>
        <v/>
      </c>
      <c r="BF42" s="354"/>
      <c r="BG42" s="355"/>
      <c r="BH42" s="355"/>
      <c r="BI42" s="355"/>
      <c r="BJ42" s="355"/>
      <c r="BK42" s="355"/>
      <c r="BL42" s="355"/>
      <c r="BM42" s="355"/>
      <c r="BN42" s="355"/>
      <c r="BO42" s="355"/>
      <c r="BP42" s="355"/>
      <c r="BQ42" s="355"/>
      <c r="BR42" s="355"/>
      <c r="BS42" s="355"/>
      <c r="BT42" s="355"/>
      <c r="BU42" s="355"/>
      <c r="BV42" s="154"/>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54"/>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1"/>
    </row>
    <row r="43" spans="1:113" ht="32.25" customHeight="1" x14ac:dyDescent="0.15">
      <c r="B43" s="178"/>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54"/>
      <c r="U43" s="354" t="str">
        <f t="shared" si="4"/>
        <v/>
      </c>
      <c r="V43" s="354"/>
      <c r="W43" s="355"/>
      <c r="X43" s="355"/>
      <c r="Y43" s="355"/>
      <c r="Z43" s="355"/>
      <c r="AA43" s="355"/>
      <c r="AB43" s="355"/>
      <c r="AC43" s="355"/>
      <c r="AD43" s="355"/>
      <c r="AE43" s="355"/>
      <c r="AF43" s="355"/>
      <c r="AG43" s="355"/>
      <c r="AH43" s="355"/>
      <c r="AI43" s="355"/>
      <c r="AJ43" s="355"/>
      <c r="AK43" s="355"/>
      <c r="AL43" s="154"/>
      <c r="AM43" s="354" t="str">
        <f t="shared" si="0"/>
        <v/>
      </c>
      <c r="AN43" s="354"/>
      <c r="AO43" s="355"/>
      <c r="AP43" s="355"/>
      <c r="AQ43" s="355"/>
      <c r="AR43" s="355"/>
      <c r="AS43" s="355"/>
      <c r="AT43" s="355"/>
      <c r="AU43" s="355"/>
      <c r="AV43" s="355"/>
      <c r="AW43" s="355"/>
      <c r="AX43" s="355"/>
      <c r="AY43" s="355"/>
      <c r="AZ43" s="355"/>
      <c r="BA43" s="355"/>
      <c r="BB43" s="355"/>
      <c r="BC43" s="355"/>
      <c r="BD43" s="154"/>
      <c r="BE43" s="354" t="str">
        <f t="shared" si="1"/>
        <v/>
      </c>
      <c r="BF43" s="354"/>
      <c r="BG43" s="355"/>
      <c r="BH43" s="355"/>
      <c r="BI43" s="355"/>
      <c r="BJ43" s="355"/>
      <c r="BK43" s="355"/>
      <c r="BL43" s="355"/>
      <c r="BM43" s="355"/>
      <c r="BN43" s="355"/>
      <c r="BO43" s="355"/>
      <c r="BP43" s="355"/>
      <c r="BQ43" s="355"/>
      <c r="BR43" s="355"/>
      <c r="BS43" s="355"/>
      <c r="BT43" s="355"/>
      <c r="BU43" s="355"/>
      <c r="BV43" s="154"/>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54"/>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1"/>
    </row>
    <row r="44" spans="1:113" ht="13.5" customHeight="1" thickBot="1" x14ac:dyDescent="0.2">
      <c r="B44" s="182"/>
      <c r="C44" s="183"/>
      <c r="D44" s="183"/>
      <c r="E44" s="183"/>
      <c r="F44" s="183"/>
      <c r="G44" s="183"/>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3"/>
      <c r="AY44" s="183"/>
      <c r="AZ44" s="183"/>
      <c r="BA44" s="183"/>
      <c r="BB44" s="183"/>
      <c r="BC44" s="183"/>
      <c r="BD44" s="183"/>
      <c r="BE44" s="183"/>
      <c r="BF44" s="183"/>
      <c r="BG44" s="183"/>
      <c r="BH44" s="183"/>
      <c r="BI44" s="183"/>
      <c r="BJ44" s="183"/>
      <c r="BK44" s="183"/>
      <c r="BL44" s="183"/>
      <c r="BM44" s="183"/>
      <c r="BN44" s="183"/>
      <c r="BO44" s="183"/>
      <c r="BP44" s="183"/>
      <c r="BQ44" s="183"/>
      <c r="BR44" s="183"/>
      <c r="BS44" s="183"/>
      <c r="BT44" s="183"/>
      <c r="BU44" s="183"/>
      <c r="BV44" s="183"/>
      <c r="BW44" s="183"/>
      <c r="BX44" s="183"/>
      <c r="BY44" s="183"/>
      <c r="BZ44" s="183"/>
      <c r="CA44" s="183"/>
      <c r="CB44" s="183"/>
      <c r="CC44" s="183"/>
      <c r="CD44" s="183"/>
      <c r="CE44" s="183"/>
      <c r="CF44" s="183"/>
      <c r="CG44" s="183"/>
      <c r="CH44" s="183"/>
      <c r="CI44" s="183"/>
      <c r="CJ44" s="183"/>
      <c r="CK44" s="183"/>
      <c r="CL44" s="183"/>
      <c r="CM44" s="183"/>
      <c r="CN44" s="183"/>
      <c r="CO44" s="183"/>
      <c r="CP44" s="183"/>
      <c r="CQ44" s="183"/>
      <c r="CR44" s="183"/>
      <c r="CS44" s="183"/>
      <c r="CT44" s="183"/>
      <c r="CU44" s="183"/>
      <c r="CV44" s="183"/>
      <c r="CW44" s="183"/>
      <c r="CX44" s="183"/>
      <c r="CY44" s="183"/>
      <c r="CZ44" s="183"/>
      <c r="DA44" s="183"/>
      <c r="DB44" s="183"/>
      <c r="DC44" s="183"/>
      <c r="DD44" s="183"/>
      <c r="DE44" s="183"/>
      <c r="DF44" s="183"/>
      <c r="DG44" s="183"/>
      <c r="DH44" s="183"/>
      <c r="DI44" s="184"/>
    </row>
    <row r="45" spans="1:113" x14ac:dyDescent="0.15"/>
    <row r="46" spans="1:113" x14ac:dyDescent="0.15">
      <c r="B46" s="153"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mHpa3Td2Rv56j5Qn3nu0EIfkNis2YoZUziU8iohah54EFX0chDA1ragRj5Z6VDIdTp4RW+mt63LSAd73j0MtCQ==" saltValue="EXQLru5VO2igTCW0xvvY3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39" t="s">
        <v>531</v>
      </c>
      <c r="D34" s="1139"/>
      <c r="E34" s="1140"/>
      <c r="F34" s="32">
        <v>12.41</v>
      </c>
      <c r="G34" s="33">
        <v>9.34</v>
      </c>
      <c r="H34" s="33">
        <v>8.1300000000000008</v>
      </c>
      <c r="I34" s="33">
        <v>8.1199999999999992</v>
      </c>
      <c r="J34" s="34">
        <v>7.61</v>
      </c>
      <c r="K34" s="22"/>
      <c r="L34" s="22"/>
      <c r="M34" s="22"/>
      <c r="N34" s="22"/>
      <c r="O34" s="22"/>
      <c r="P34" s="22"/>
    </row>
    <row r="35" spans="1:16" ht="39" customHeight="1" x14ac:dyDescent="0.15">
      <c r="A35" s="22"/>
      <c r="B35" s="35"/>
      <c r="C35" s="1135" t="s">
        <v>532</v>
      </c>
      <c r="D35" s="1135"/>
      <c r="E35" s="1136"/>
      <c r="F35" s="36">
        <v>0.69</v>
      </c>
      <c r="G35" s="37">
        <v>0.7</v>
      </c>
      <c r="H35" s="37">
        <v>2.14</v>
      </c>
      <c r="I35" s="37">
        <v>1.87</v>
      </c>
      <c r="J35" s="38">
        <v>1.95</v>
      </c>
      <c r="K35" s="22"/>
      <c r="L35" s="22"/>
      <c r="M35" s="22"/>
      <c r="N35" s="22"/>
      <c r="O35" s="22"/>
      <c r="P35" s="22"/>
    </row>
    <row r="36" spans="1:16" ht="39" customHeight="1" x14ac:dyDescent="0.15">
      <c r="A36" s="22"/>
      <c r="B36" s="35"/>
      <c r="C36" s="1135" t="s">
        <v>533</v>
      </c>
      <c r="D36" s="1135"/>
      <c r="E36" s="1136"/>
      <c r="F36" s="36" t="s">
        <v>485</v>
      </c>
      <c r="G36" s="37" t="s">
        <v>485</v>
      </c>
      <c r="H36" s="37" t="s">
        <v>485</v>
      </c>
      <c r="I36" s="37" t="s">
        <v>485</v>
      </c>
      <c r="J36" s="38">
        <v>1.21</v>
      </c>
      <c r="K36" s="22"/>
      <c r="L36" s="22"/>
      <c r="M36" s="22"/>
      <c r="N36" s="22"/>
      <c r="O36" s="22"/>
      <c r="P36" s="22"/>
    </row>
    <row r="37" spans="1:16" ht="39" customHeight="1" x14ac:dyDescent="0.15">
      <c r="A37" s="22"/>
      <c r="B37" s="35"/>
      <c r="C37" s="1135" t="s">
        <v>534</v>
      </c>
      <c r="D37" s="1135"/>
      <c r="E37" s="1136"/>
      <c r="F37" s="36">
        <v>0.96</v>
      </c>
      <c r="G37" s="37">
        <v>1</v>
      </c>
      <c r="H37" s="37">
        <v>0.96</v>
      </c>
      <c r="I37" s="37">
        <v>1.18</v>
      </c>
      <c r="J37" s="38">
        <v>0.89</v>
      </c>
      <c r="K37" s="22"/>
      <c r="L37" s="22"/>
      <c r="M37" s="22"/>
      <c r="N37" s="22"/>
      <c r="O37" s="22"/>
      <c r="P37" s="22"/>
    </row>
    <row r="38" spans="1:16" ht="39" customHeight="1" x14ac:dyDescent="0.15">
      <c r="A38" s="22"/>
      <c r="B38" s="35"/>
      <c r="C38" s="1135" t="s">
        <v>535</v>
      </c>
      <c r="D38" s="1135"/>
      <c r="E38" s="1136"/>
      <c r="F38" s="36">
        <v>0.03</v>
      </c>
      <c r="G38" s="37">
        <v>0.01</v>
      </c>
      <c r="H38" s="37">
        <v>0.01</v>
      </c>
      <c r="I38" s="37">
        <v>0.03</v>
      </c>
      <c r="J38" s="38">
        <v>0.05</v>
      </c>
      <c r="K38" s="22"/>
      <c r="L38" s="22"/>
      <c r="M38" s="22"/>
      <c r="N38" s="22"/>
      <c r="O38" s="22"/>
      <c r="P38" s="22"/>
    </row>
    <row r="39" spans="1:16" ht="39" customHeight="1" x14ac:dyDescent="0.15">
      <c r="A39" s="22"/>
      <c r="B39" s="35"/>
      <c r="C39" s="1135"/>
      <c r="D39" s="1135"/>
      <c r="E39" s="1136"/>
      <c r="F39" s="36"/>
      <c r="G39" s="37"/>
      <c r="H39" s="37"/>
      <c r="I39" s="37"/>
      <c r="J39" s="38"/>
      <c r="K39" s="22"/>
      <c r="L39" s="22"/>
      <c r="M39" s="22"/>
      <c r="N39" s="22"/>
      <c r="O39" s="22"/>
      <c r="P39" s="22"/>
    </row>
    <row r="40" spans="1:16" ht="39" customHeight="1" x14ac:dyDescent="0.15">
      <c r="A40" s="22"/>
      <c r="B40" s="35"/>
      <c r="C40" s="1135"/>
      <c r="D40" s="1135"/>
      <c r="E40" s="1136"/>
      <c r="F40" s="36"/>
      <c r="G40" s="37"/>
      <c r="H40" s="37"/>
      <c r="I40" s="37"/>
      <c r="J40" s="38"/>
      <c r="K40" s="22"/>
      <c r="L40" s="22"/>
      <c r="M40" s="22"/>
      <c r="N40" s="22"/>
      <c r="O40" s="22"/>
      <c r="P40" s="22"/>
    </row>
    <row r="41" spans="1:16" ht="39" customHeight="1" x14ac:dyDescent="0.15">
      <c r="A41" s="22"/>
      <c r="B41" s="35"/>
      <c r="C41" s="1135"/>
      <c r="D41" s="1135"/>
      <c r="E41" s="1136"/>
      <c r="F41" s="36"/>
      <c r="G41" s="37"/>
      <c r="H41" s="37"/>
      <c r="I41" s="37"/>
      <c r="J41" s="38"/>
      <c r="K41" s="22"/>
      <c r="L41" s="22"/>
      <c r="M41" s="22"/>
      <c r="N41" s="22"/>
      <c r="O41" s="22"/>
      <c r="P41" s="22"/>
    </row>
    <row r="42" spans="1:16" ht="39" customHeight="1" x14ac:dyDescent="0.15">
      <c r="A42" s="22"/>
      <c r="B42" s="39"/>
      <c r="C42" s="1135" t="s">
        <v>536</v>
      </c>
      <c r="D42" s="1135"/>
      <c r="E42" s="1136"/>
      <c r="F42" s="36" t="s">
        <v>485</v>
      </c>
      <c r="G42" s="37" t="s">
        <v>485</v>
      </c>
      <c r="H42" s="37" t="s">
        <v>485</v>
      </c>
      <c r="I42" s="37" t="s">
        <v>485</v>
      </c>
      <c r="J42" s="38" t="s">
        <v>485</v>
      </c>
      <c r="K42" s="22"/>
      <c r="L42" s="22"/>
      <c r="M42" s="22"/>
      <c r="N42" s="22"/>
      <c r="O42" s="22"/>
      <c r="P42" s="22"/>
    </row>
    <row r="43" spans="1:16" ht="39" customHeight="1" thickBot="1" x14ac:dyDescent="0.2">
      <c r="A43" s="22"/>
      <c r="B43" s="40"/>
      <c r="C43" s="1137" t="s">
        <v>537</v>
      </c>
      <c r="D43" s="1137"/>
      <c r="E43" s="1138"/>
      <c r="F43" s="41">
        <v>0.24</v>
      </c>
      <c r="G43" s="42">
        <v>0.44</v>
      </c>
      <c r="H43" s="42">
        <v>0.36</v>
      </c>
      <c r="I43" s="42">
        <v>0.73</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m/n2SeQU2ATKgogbr3NZcdCcIZ1ioivTjwN4J2JwqXume2vIDs+Ho/Ale9ltOmSgeXEqzy1en0QhMTE//z9tg==" saltValue="muipYqxEDw8cJbjU4FKSd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524</v>
      </c>
      <c r="L44" s="54" t="s">
        <v>525</v>
      </c>
      <c r="M44" s="54" t="s">
        <v>526</v>
      </c>
      <c r="N44" s="54" t="s">
        <v>527</v>
      </c>
      <c r="O44" s="55" t="s">
        <v>528</v>
      </c>
      <c r="P44" s="46"/>
      <c r="Q44" s="46"/>
      <c r="R44" s="46"/>
      <c r="S44" s="46"/>
      <c r="T44" s="46"/>
      <c r="U44" s="46"/>
    </row>
    <row r="45" spans="1:21" ht="30.75" customHeight="1" x14ac:dyDescent="0.15">
      <c r="A45" s="46"/>
      <c r="B45" s="1164" t="s">
        <v>9</v>
      </c>
      <c r="C45" s="1165"/>
      <c r="D45" s="56"/>
      <c r="E45" s="1170" t="s">
        <v>10</v>
      </c>
      <c r="F45" s="1170"/>
      <c r="G45" s="1170"/>
      <c r="H45" s="1170"/>
      <c r="I45" s="1170"/>
      <c r="J45" s="1171"/>
      <c r="K45" s="57">
        <v>504</v>
      </c>
      <c r="L45" s="58">
        <v>491</v>
      </c>
      <c r="M45" s="58">
        <v>495</v>
      </c>
      <c r="N45" s="58">
        <v>472</v>
      </c>
      <c r="O45" s="59">
        <v>445</v>
      </c>
      <c r="P45" s="46"/>
      <c r="Q45" s="46"/>
      <c r="R45" s="46"/>
      <c r="S45" s="46"/>
      <c r="T45" s="46"/>
      <c r="U45" s="46"/>
    </row>
    <row r="46" spans="1:21" ht="30.75" customHeight="1" x14ac:dyDescent="0.15">
      <c r="A46" s="46"/>
      <c r="B46" s="1166"/>
      <c r="C46" s="1167"/>
      <c r="D46" s="60"/>
      <c r="E46" s="1143" t="s">
        <v>11</v>
      </c>
      <c r="F46" s="1143"/>
      <c r="G46" s="1143"/>
      <c r="H46" s="1143"/>
      <c r="I46" s="1143"/>
      <c r="J46" s="1144"/>
      <c r="K46" s="61" t="s">
        <v>485</v>
      </c>
      <c r="L46" s="62" t="s">
        <v>485</v>
      </c>
      <c r="M46" s="62" t="s">
        <v>485</v>
      </c>
      <c r="N46" s="62" t="s">
        <v>485</v>
      </c>
      <c r="O46" s="63" t="s">
        <v>485</v>
      </c>
      <c r="P46" s="46"/>
      <c r="Q46" s="46"/>
      <c r="R46" s="46"/>
      <c r="S46" s="46"/>
      <c r="T46" s="46"/>
      <c r="U46" s="46"/>
    </row>
    <row r="47" spans="1:21" ht="30.75" customHeight="1" x14ac:dyDescent="0.15">
      <c r="A47" s="46"/>
      <c r="B47" s="1166"/>
      <c r="C47" s="1167"/>
      <c r="D47" s="60"/>
      <c r="E47" s="1143" t="s">
        <v>12</v>
      </c>
      <c r="F47" s="1143"/>
      <c r="G47" s="1143"/>
      <c r="H47" s="1143"/>
      <c r="I47" s="1143"/>
      <c r="J47" s="1144"/>
      <c r="K47" s="61" t="s">
        <v>485</v>
      </c>
      <c r="L47" s="62" t="s">
        <v>485</v>
      </c>
      <c r="M47" s="62" t="s">
        <v>485</v>
      </c>
      <c r="N47" s="62" t="s">
        <v>485</v>
      </c>
      <c r="O47" s="63" t="s">
        <v>485</v>
      </c>
      <c r="P47" s="46"/>
      <c r="Q47" s="46"/>
      <c r="R47" s="46"/>
      <c r="S47" s="46"/>
      <c r="T47" s="46"/>
      <c r="U47" s="46"/>
    </row>
    <row r="48" spans="1:21" ht="30.75" customHeight="1" x14ac:dyDescent="0.15">
      <c r="A48" s="46"/>
      <c r="B48" s="1166"/>
      <c r="C48" s="1167"/>
      <c r="D48" s="60"/>
      <c r="E48" s="1143" t="s">
        <v>13</v>
      </c>
      <c r="F48" s="1143"/>
      <c r="G48" s="1143"/>
      <c r="H48" s="1143"/>
      <c r="I48" s="1143"/>
      <c r="J48" s="1144"/>
      <c r="K48" s="61">
        <v>254</v>
      </c>
      <c r="L48" s="62">
        <v>243</v>
      </c>
      <c r="M48" s="62">
        <v>240</v>
      </c>
      <c r="N48" s="62">
        <v>234</v>
      </c>
      <c r="O48" s="63">
        <v>122</v>
      </c>
      <c r="P48" s="46"/>
      <c r="Q48" s="46"/>
      <c r="R48" s="46"/>
      <c r="S48" s="46"/>
      <c r="T48" s="46"/>
      <c r="U48" s="46"/>
    </row>
    <row r="49" spans="1:21" ht="30.75" customHeight="1" x14ac:dyDescent="0.15">
      <c r="A49" s="46"/>
      <c r="B49" s="1166"/>
      <c r="C49" s="1167"/>
      <c r="D49" s="60"/>
      <c r="E49" s="1143" t="s">
        <v>14</v>
      </c>
      <c r="F49" s="1143"/>
      <c r="G49" s="1143"/>
      <c r="H49" s="1143"/>
      <c r="I49" s="1143"/>
      <c r="J49" s="1144"/>
      <c r="K49" s="61">
        <v>17</v>
      </c>
      <c r="L49" s="62">
        <v>31</v>
      </c>
      <c r="M49" s="62">
        <v>40</v>
      </c>
      <c r="N49" s="62">
        <v>39</v>
      </c>
      <c r="O49" s="63">
        <v>43</v>
      </c>
      <c r="P49" s="46"/>
      <c r="Q49" s="46"/>
      <c r="R49" s="46"/>
      <c r="S49" s="46"/>
      <c r="T49" s="46"/>
      <c r="U49" s="46"/>
    </row>
    <row r="50" spans="1:21" ht="30.75" customHeight="1" x14ac:dyDescent="0.15">
      <c r="A50" s="46"/>
      <c r="B50" s="1166"/>
      <c r="C50" s="1167"/>
      <c r="D50" s="60"/>
      <c r="E50" s="1143" t="s">
        <v>15</v>
      </c>
      <c r="F50" s="1143"/>
      <c r="G50" s="1143"/>
      <c r="H50" s="1143"/>
      <c r="I50" s="1143"/>
      <c r="J50" s="1144"/>
      <c r="K50" s="61" t="s">
        <v>485</v>
      </c>
      <c r="L50" s="62" t="s">
        <v>485</v>
      </c>
      <c r="M50" s="62" t="s">
        <v>485</v>
      </c>
      <c r="N50" s="62" t="s">
        <v>485</v>
      </c>
      <c r="O50" s="63" t="s">
        <v>485</v>
      </c>
      <c r="P50" s="46"/>
      <c r="Q50" s="46"/>
      <c r="R50" s="46"/>
      <c r="S50" s="46"/>
      <c r="T50" s="46"/>
      <c r="U50" s="46"/>
    </row>
    <row r="51" spans="1:21" ht="30.75" customHeight="1" x14ac:dyDescent="0.15">
      <c r="A51" s="46"/>
      <c r="B51" s="1168"/>
      <c r="C51" s="1169"/>
      <c r="D51" s="64"/>
      <c r="E51" s="1143" t="s">
        <v>16</v>
      </c>
      <c r="F51" s="1143"/>
      <c r="G51" s="1143"/>
      <c r="H51" s="1143"/>
      <c r="I51" s="1143"/>
      <c r="J51" s="1144"/>
      <c r="K51" s="61" t="s">
        <v>485</v>
      </c>
      <c r="L51" s="62" t="s">
        <v>485</v>
      </c>
      <c r="M51" s="62" t="s">
        <v>485</v>
      </c>
      <c r="N51" s="62" t="s">
        <v>485</v>
      </c>
      <c r="O51" s="63" t="s">
        <v>485</v>
      </c>
      <c r="P51" s="46"/>
      <c r="Q51" s="46"/>
      <c r="R51" s="46"/>
      <c r="S51" s="46"/>
      <c r="T51" s="46"/>
      <c r="U51" s="46"/>
    </row>
    <row r="52" spans="1:21" ht="30.75" customHeight="1" x14ac:dyDescent="0.15">
      <c r="A52" s="46"/>
      <c r="B52" s="1141" t="s">
        <v>17</v>
      </c>
      <c r="C52" s="1142"/>
      <c r="D52" s="64"/>
      <c r="E52" s="1143" t="s">
        <v>18</v>
      </c>
      <c r="F52" s="1143"/>
      <c r="G52" s="1143"/>
      <c r="H52" s="1143"/>
      <c r="I52" s="1143"/>
      <c r="J52" s="1144"/>
      <c r="K52" s="61">
        <v>430</v>
      </c>
      <c r="L52" s="62">
        <v>428</v>
      </c>
      <c r="M52" s="62">
        <v>409</v>
      </c>
      <c r="N52" s="62">
        <v>409</v>
      </c>
      <c r="O52" s="63">
        <v>341</v>
      </c>
      <c r="P52" s="46"/>
      <c r="Q52" s="46"/>
      <c r="R52" s="46"/>
      <c r="S52" s="46"/>
      <c r="T52" s="46"/>
      <c r="U52" s="46"/>
    </row>
    <row r="53" spans="1:21" ht="30.75" customHeight="1" thickBot="1" x14ac:dyDescent="0.2">
      <c r="A53" s="46"/>
      <c r="B53" s="1145" t="s">
        <v>19</v>
      </c>
      <c r="C53" s="1146"/>
      <c r="D53" s="65"/>
      <c r="E53" s="1147" t="s">
        <v>20</v>
      </c>
      <c r="F53" s="1147"/>
      <c r="G53" s="1147"/>
      <c r="H53" s="1147"/>
      <c r="I53" s="1147"/>
      <c r="J53" s="1148"/>
      <c r="K53" s="66">
        <v>345</v>
      </c>
      <c r="L53" s="67">
        <v>337</v>
      </c>
      <c r="M53" s="67">
        <v>366</v>
      </c>
      <c r="N53" s="67">
        <v>336</v>
      </c>
      <c r="O53" s="68">
        <v>269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538</v>
      </c>
      <c r="L57" s="79" t="s">
        <v>539</v>
      </c>
      <c r="M57" s="79" t="s">
        <v>540</v>
      </c>
      <c r="N57" s="79" t="s">
        <v>541</v>
      </c>
      <c r="O57" s="80" t="s">
        <v>542</v>
      </c>
      <c r="P57" s="46"/>
      <c r="Q57" s="46"/>
      <c r="R57" s="46"/>
      <c r="S57" s="46"/>
      <c r="T57" s="46"/>
      <c r="U57" s="46"/>
    </row>
    <row r="58" spans="1:21" ht="31.5" customHeight="1" x14ac:dyDescent="0.15">
      <c r="B58" s="1149" t="s">
        <v>24</v>
      </c>
      <c r="C58" s="1150"/>
      <c r="D58" s="1155" t="s">
        <v>25</v>
      </c>
      <c r="E58" s="1156"/>
      <c r="F58" s="1156"/>
      <c r="G58" s="1156"/>
      <c r="H58" s="1156"/>
      <c r="I58" s="1156"/>
      <c r="J58" s="1157"/>
      <c r="K58" s="342" t="s">
        <v>485</v>
      </c>
      <c r="L58" s="343" t="s">
        <v>485</v>
      </c>
      <c r="M58" s="343" t="s">
        <v>485</v>
      </c>
      <c r="N58" s="343" t="s">
        <v>485</v>
      </c>
      <c r="O58" s="344" t="s">
        <v>485</v>
      </c>
    </row>
    <row r="59" spans="1:21" ht="31.5" customHeight="1" x14ac:dyDescent="0.15">
      <c r="B59" s="1151"/>
      <c r="C59" s="1152"/>
      <c r="D59" s="1158" t="s">
        <v>26</v>
      </c>
      <c r="E59" s="1159"/>
      <c r="F59" s="1159"/>
      <c r="G59" s="1159"/>
      <c r="H59" s="1159"/>
      <c r="I59" s="1159"/>
      <c r="J59" s="1160"/>
      <c r="K59" s="345" t="s">
        <v>485</v>
      </c>
      <c r="L59" s="346" t="s">
        <v>485</v>
      </c>
      <c r="M59" s="346" t="s">
        <v>485</v>
      </c>
      <c r="N59" s="346" t="s">
        <v>485</v>
      </c>
      <c r="O59" s="347" t="s">
        <v>485</v>
      </c>
    </row>
    <row r="60" spans="1:21" ht="31.5" customHeight="1" thickBot="1" x14ac:dyDescent="0.2">
      <c r="B60" s="1153"/>
      <c r="C60" s="1154"/>
      <c r="D60" s="1161" t="s">
        <v>27</v>
      </c>
      <c r="E60" s="1162"/>
      <c r="F60" s="1162"/>
      <c r="G60" s="1162"/>
      <c r="H60" s="1162"/>
      <c r="I60" s="1162"/>
      <c r="J60" s="1163"/>
      <c r="K60" s="348" t="s">
        <v>485</v>
      </c>
      <c r="L60" s="349" t="s">
        <v>485</v>
      </c>
      <c r="M60" s="349" t="s">
        <v>485</v>
      </c>
      <c r="N60" s="349" t="s">
        <v>485</v>
      </c>
      <c r="O60" s="350" t="s">
        <v>485</v>
      </c>
    </row>
    <row r="61" spans="1:21" ht="24" customHeight="1" x14ac:dyDescent="0.15">
      <c r="B61" s="81"/>
      <c r="C61" s="81"/>
      <c r="D61" s="82" t="s">
        <v>28</v>
      </c>
      <c r="E61" s="83"/>
      <c r="F61" s="83"/>
      <c r="G61" s="83"/>
      <c r="H61" s="83"/>
      <c r="I61" s="83"/>
      <c r="J61" s="83"/>
      <c r="K61" s="83"/>
      <c r="L61" s="83"/>
      <c r="M61" s="83"/>
      <c r="N61" s="83"/>
      <c r="O61" s="83"/>
    </row>
    <row r="62" spans="1:21" ht="24" customHeight="1" x14ac:dyDescent="0.15">
      <c r="B62" s="84"/>
      <c r="C62" s="84"/>
      <c r="D62" s="82" t="s">
        <v>29</v>
      </c>
      <c r="E62" s="83"/>
      <c r="F62" s="83"/>
      <c r="G62" s="83"/>
      <c r="H62" s="83"/>
      <c r="I62" s="83"/>
      <c r="J62" s="83"/>
      <c r="K62" s="83"/>
      <c r="L62" s="83"/>
      <c r="M62" s="83"/>
      <c r="N62" s="83"/>
      <c r="O62" s="83"/>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TFuOx8jCfmZPUEhePNIQSfYXpAJfNGsW/HpxFdmTONv+87MFBEW7oje/jMc9mGRU9lVGqUmSLE61E8Pdk4cpg==" saltValue="kJACZbkNwc1DG2U0HvFJ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85" customWidth="1"/>
    <col min="2" max="3" width="12.625" style="85" customWidth="1"/>
    <col min="4" max="4" width="11.625" style="85" customWidth="1"/>
    <col min="5" max="8" width="10.375" style="85" customWidth="1"/>
    <col min="9" max="13" width="16.375" style="85" customWidth="1"/>
    <col min="14" max="19" width="12.625" style="85" customWidth="1"/>
    <col min="20" max="16384" width="0" style="85"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6" t="s">
        <v>7</v>
      </c>
    </row>
    <row r="40" spans="2:13" ht="27.75" customHeight="1" thickBot="1" x14ac:dyDescent="0.2">
      <c r="B40" s="87" t="s">
        <v>8</v>
      </c>
      <c r="C40" s="88"/>
      <c r="D40" s="88"/>
      <c r="E40" s="89"/>
      <c r="F40" s="89"/>
      <c r="G40" s="89"/>
      <c r="H40" s="90" t="s">
        <v>2</v>
      </c>
      <c r="I40" s="91" t="s">
        <v>524</v>
      </c>
      <c r="J40" s="92" t="s">
        <v>525</v>
      </c>
      <c r="K40" s="92" t="s">
        <v>526</v>
      </c>
      <c r="L40" s="92" t="s">
        <v>527</v>
      </c>
      <c r="M40" s="93" t="s">
        <v>528</v>
      </c>
    </row>
    <row r="41" spans="2:13" ht="27.75" customHeight="1" x14ac:dyDescent="0.15">
      <c r="B41" s="1184" t="s">
        <v>30</v>
      </c>
      <c r="C41" s="1185"/>
      <c r="D41" s="94"/>
      <c r="E41" s="1186" t="s">
        <v>31</v>
      </c>
      <c r="F41" s="1186"/>
      <c r="G41" s="1186"/>
      <c r="H41" s="1187"/>
      <c r="I41" s="321">
        <v>5501</v>
      </c>
      <c r="J41" s="322">
        <v>5234</v>
      </c>
      <c r="K41" s="322">
        <v>4954</v>
      </c>
      <c r="L41" s="322">
        <v>4618</v>
      </c>
      <c r="M41" s="323">
        <v>4419</v>
      </c>
    </row>
    <row r="42" spans="2:13" ht="27.75" customHeight="1" x14ac:dyDescent="0.15">
      <c r="B42" s="1174"/>
      <c r="C42" s="1175"/>
      <c r="D42" s="95"/>
      <c r="E42" s="1178" t="s">
        <v>32</v>
      </c>
      <c r="F42" s="1178"/>
      <c r="G42" s="1178"/>
      <c r="H42" s="1179"/>
      <c r="I42" s="324">
        <v>51</v>
      </c>
      <c r="J42" s="325">
        <v>25</v>
      </c>
      <c r="K42" s="325" t="s">
        <v>485</v>
      </c>
      <c r="L42" s="325" t="s">
        <v>485</v>
      </c>
      <c r="M42" s="326" t="s">
        <v>485</v>
      </c>
    </row>
    <row r="43" spans="2:13" ht="27.75" customHeight="1" x14ac:dyDescent="0.15">
      <c r="B43" s="1174"/>
      <c r="C43" s="1175"/>
      <c r="D43" s="95"/>
      <c r="E43" s="1178" t="s">
        <v>33</v>
      </c>
      <c r="F43" s="1178"/>
      <c r="G43" s="1178"/>
      <c r="H43" s="1179"/>
      <c r="I43" s="324">
        <v>2973</v>
      </c>
      <c r="J43" s="325">
        <v>2761</v>
      </c>
      <c r="K43" s="325">
        <v>2524</v>
      </c>
      <c r="L43" s="325">
        <v>2256</v>
      </c>
      <c r="M43" s="326">
        <v>2034</v>
      </c>
    </row>
    <row r="44" spans="2:13" ht="27.75" customHeight="1" x14ac:dyDescent="0.15">
      <c r="B44" s="1174"/>
      <c r="C44" s="1175"/>
      <c r="D44" s="95"/>
      <c r="E44" s="1178" t="s">
        <v>34</v>
      </c>
      <c r="F44" s="1178"/>
      <c r="G44" s="1178"/>
      <c r="H44" s="1179"/>
      <c r="I44" s="324">
        <v>468</v>
      </c>
      <c r="J44" s="325">
        <v>447</v>
      </c>
      <c r="K44" s="325">
        <v>419</v>
      </c>
      <c r="L44" s="325">
        <v>393</v>
      </c>
      <c r="M44" s="326">
        <v>354</v>
      </c>
    </row>
    <row r="45" spans="2:13" ht="27.75" customHeight="1" x14ac:dyDescent="0.15">
      <c r="B45" s="1174"/>
      <c r="C45" s="1175"/>
      <c r="D45" s="95"/>
      <c r="E45" s="1178" t="s">
        <v>35</v>
      </c>
      <c r="F45" s="1178"/>
      <c r="G45" s="1178"/>
      <c r="H45" s="1179"/>
      <c r="I45" s="324">
        <v>540</v>
      </c>
      <c r="J45" s="325">
        <v>509</v>
      </c>
      <c r="K45" s="325">
        <v>502</v>
      </c>
      <c r="L45" s="325">
        <v>502</v>
      </c>
      <c r="M45" s="326">
        <v>520</v>
      </c>
    </row>
    <row r="46" spans="2:13" ht="27.75" customHeight="1" x14ac:dyDescent="0.15">
      <c r="B46" s="1174"/>
      <c r="C46" s="1175"/>
      <c r="D46" s="96"/>
      <c r="E46" s="1178" t="s">
        <v>36</v>
      </c>
      <c r="F46" s="1178"/>
      <c r="G46" s="1178"/>
      <c r="H46" s="1179"/>
      <c r="I46" s="324" t="s">
        <v>485</v>
      </c>
      <c r="J46" s="325" t="s">
        <v>485</v>
      </c>
      <c r="K46" s="325" t="s">
        <v>485</v>
      </c>
      <c r="L46" s="325" t="s">
        <v>485</v>
      </c>
      <c r="M46" s="326" t="s">
        <v>485</v>
      </c>
    </row>
    <row r="47" spans="2:13" ht="27.75" customHeight="1" x14ac:dyDescent="0.15">
      <c r="B47" s="1174"/>
      <c r="C47" s="1175"/>
      <c r="D47" s="97"/>
      <c r="E47" s="1188" t="s">
        <v>37</v>
      </c>
      <c r="F47" s="1189"/>
      <c r="G47" s="1189"/>
      <c r="H47" s="1190"/>
      <c r="I47" s="324" t="s">
        <v>485</v>
      </c>
      <c r="J47" s="325" t="s">
        <v>485</v>
      </c>
      <c r="K47" s="325" t="s">
        <v>485</v>
      </c>
      <c r="L47" s="325" t="s">
        <v>485</v>
      </c>
      <c r="M47" s="326" t="s">
        <v>485</v>
      </c>
    </row>
    <row r="48" spans="2:13" ht="27.75" customHeight="1" x14ac:dyDescent="0.15">
      <c r="B48" s="1174"/>
      <c r="C48" s="1175"/>
      <c r="D48" s="95"/>
      <c r="E48" s="1178" t="s">
        <v>38</v>
      </c>
      <c r="F48" s="1178"/>
      <c r="G48" s="1178"/>
      <c r="H48" s="1179"/>
      <c r="I48" s="324" t="s">
        <v>485</v>
      </c>
      <c r="J48" s="325" t="s">
        <v>485</v>
      </c>
      <c r="K48" s="325" t="s">
        <v>485</v>
      </c>
      <c r="L48" s="325" t="s">
        <v>485</v>
      </c>
      <c r="M48" s="326" t="s">
        <v>485</v>
      </c>
    </row>
    <row r="49" spans="2:13" ht="27.75" customHeight="1" x14ac:dyDescent="0.15">
      <c r="B49" s="1176"/>
      <c r="C49" s="1177"/>
      <c r="D49" s="95"/>
      <c r="E49" s="1178" t="s">
        <v>39</v>
      </c>
      <c r="F49" s="1178"/>
      <c r="G49" s="1178"/>
      <c r="H49" s="1179"/>
      <c r="I49" s="324" t="s">
        <v>485</v>
      </c>
      <c r="J49" s="325" t="s">
        <v>485</v>
      </c>
      <c r="K49" s="325" t="s">
        <v>485</v>
      </c>
      <c r="L49" s="325" t="s">
        <v>485</v>
      </c>
      <c r="M49" s="326" t="s">
        <v>485</v>
      </c>
    </row>
    <row r="50" spans="2:13" ht="27.75" customHeight="1" x14ac:dyDescent="0.15">
      <c r="B50" s="1172" t="s">
        <v>40</v>
      </c>
      <c r="C50" s="1173"/>
      <c r="D50" s="98"/>
      <c r="E50" s="1178" t="s">
        <v>41</v>
      </c>
      <c r="F50" s="1178"/>
      <c r="G50" s="1178"/>
      <c r="H50" s="1179"/>
      <c r="I50" s="324">
        <v>1808</v>
      </c>
      <c r="J50" s="325">
        <v>2299</v>
      </c>
      <c r="K50" s="325">
        <v>2513</v>
      </c>
      <c r="L50" s="325">
        <v>2640</v>
      </c>
      <c r="M50" s="326">
        <v>2728</v>
      </c>
    </row>
    <row r="51" spans="2:13" ht="27.75" customHeight="1" x14ac:dyDescent="0.15">
      <c r="B51" s="1174"/>
      <c r="C51" s="1175"/>
      <c r="D51" s="95"/>
      <c r="E51" s="1178" t="s">
        <v>42</v>
      </c>
      <c r="F51" s="1178"/>
      <c r="G51" s="1178"/>
      <c r="H51" s="1179"/>
      <c r="I51" s="324">
        <v>69</v>
      </c>
      <c r="J51" s="325">
        <v>70</v>
      </c>
      <c r="K51" s="325">
        <v>57</v>
      </c>
      <c r="L51" s="325">
        <v>26</v>
      </c>
      <c r="M51" s="326">
        <v>10</v>
      </c>
    </row>
    <row r="52" spans="2:13" ht="27.75" customHeight="1" x14ac:dyDescent="0.15">
      <c r="B52" s="1176"/>
      <c r="C52" s="1177"/>
      <c r="D52" s="95"/>
      <c r="E52" s="1178" t="s">
        <v>43</v>
      </c>
      <c r="F52" s="1178"/>
      <c r="G52" s="1178"/>
      <c r="H52" s="1179"/>
      <c r="I52" s="324">
        <v>5056</v>
      </c>
      <c r="J52" s="325">
        <v>4792</v>
      </c>
      <c r="K52" s="325">
        <v>4566</v>
      </c>
      <c r="L52" s="325">
        <v>4271</v>
      </c>
      <c r="M52" s="326">
        <v>4082</v>
      </c>
    </row>
    <row r="53" spans="2:13" ht="27.75" customHeight="1" thickBot="1" x14ac:dyDescent="0.2">
      <c r="B53" s="1180" t="s">
        <v>19</v>
      </c>
      <c r="C53" s="1181"/>
      <c r="D53" s="99"/>
      <c r="E53" s="1182" t="s">
        <v>44</v>
      </c>
      <c r="F53" s="1182"/>
      <c r="G53" s="1182"/>
      <c r="H53" s="1183"/>
      <c r="I53" s="327">
        <v>2600</v>
      </c>
      <c r="J53" s="328">
        <v>1815</v>
      </c>
      <c r="K53" s="328">
        <v>1263</v>
      </c>
      <c r="L53" s="328">
        <v>831</v>
      </c>
      <c r="M53" s="329">
        <v>507</v>
      </c>
    </row>
    <row r="54" spans="2:13" ht="27.75" customHeight="1" x14ac:dyDescent="0.15">
      <c r="B54" s="100"/>
      <c r="C54" s="101"/>
      <c r="D54" s="101"/>
      <c r="E54" s="102"/>
      <c r="F54" s="102"/>
      <c r="G54" s="102"/>
      <c r="H54" s="102"/>
      <c r="I54" s="103"/>
      <c r="J54" s="103"/>
      <c r="K54" s="103"/>
      <c r="L54" s="103"/>
      <c r="M54" s="103"/>
    </row>
    <row r="55" spans="2:13" x14ac:dyDescent="0.15"/>
  </sheetData>
  <sheetProtection algorithmName="SHA-512" hashValue="EEqpWle6UVNzxHXmssOIhb+AWpXAAJlLsS5s5gFcEJjdCIrVk/W4oTiK1Aom7iagjmV2M+xlGK8LGcUjAJPXag==" saltValue="+TVT1t0Q753HR6mgsAxT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4" t="s">
        <v>45</v>
      </c>
    </row>
    <row r="54" spans="2:8" ht="29.25" customHeight="1" thickBot="1" x14ac:dyDescent="0.25">
      <c r="B54" s="105" t="s">
        <v>1</v>
      </c>
      <c r="C54" s="106"/>
      <c r="D54" s="106"/>
      <c r="E54" s="107" t="s">
        <v>2</v>
      </c>
      <c r="F54" s="108" t="s">
        <v>526</v>
      </c>
      <c r="G54" s="108" t="s">
        <v>527</v>
      </c>
      <c r="H54" s="109" t="s">
        <v>528</v>
      </c>
    </row>
    <row r="55" spans="2:8" ht="52.5" customHeight="1" x14ac:dyDescent="0.15">
      <c r="B55" s="110"/>
      <c r="C55" s="1199" t="s">
        <v>46</v>
      </c>
      <c r="D55" s="1199"/>
      <c r="E55" s="1200"/>
      <c r="F55" s="330">
        <v>1159</v>
      </c>
      <c r="G55" s="330">
        <v>1191</v>
      </c>
      <c r="H55" s="331">
        <v>1155</v>
      </c>
    </row>
    <row r="56" spans="2:8" ht="52.5" customHeight="1" x14ac:dyDescent="0.15">
      <c r="B56" s="111"/>
      <c r="C56" s="1201" t="s">
        <v>47</v>
      </c>
      <c r="D56" s="1201"/>
      <c r="E56" s="1202"/>
      <c r="F56" s="332">
        <v>221</v>
      </c>
      <c r="G56" s="332">
        <v>230</v>
      </c>
      <c r="H56" s="333">
        <v>258</v>
      </c>
    </row>
    <row r="57" spans="2:8" ht="53.25" customHeight="1" x14ac:dyDescent="0.15">
      <c r="B57" s="111"/>
      <c r="C57" s="1203" t="s">
        <v>48</v>
      </c>
      <c r="D57" s="1203"/>
      <c r="E57" s="1204"/>
      <c r="F57" s="334">
        <v>734</v>
      </c>
      <c r="G57" s="334">
        <v>744</v>
      </c>
      <c r="H57" s="335">
        <v>778</v>
      </c>
    </row>
    <row r="58" spans="2:8" ht="45.75" customHeight="1" x14ac:dyDescent="0.15">
      <c r="B58" s="112"/>
      <c r="C58" s="1191" t="s">
        <v>555</v>
      </c>
      <c r="D58" s="1192"/>
      <c r="E58" s="1193"/>
      <c r="F58" s="336">
        <v>326</v>
      </c>
      <c r="G58" s="337">
        <v>384</v>
      </c>
      <c r="H58" s="337">
        <v>451</v>
      </c>
    </row>
    <row r="59" spans="2:8" ht="45.75" customHeight="1" x14ac:dyDescent="0.15">
      <c r="B59" s="112"/>
      <c r="C59" s="1191" t="s">
        <v>556</v>
      </c>
      <c r="D59" s="1192"/>
      <c r="E59" s="1193"/>
      <c r="F59" s="336">
        <v>169</v>
      </c>
      <c r="G59" s="337">
        <v>169</v>
      </c>
      <c r="H59" s="337">
        <v>169</v>
      </c>
    </row>
    <row r="60" spans="2:8" ht="45.75" customHeight="1" x14ac:dyDescent="0.15">
      <c r="B60" s="112"/>
      <c r="C60" s="1191" t="s">
        <v>557</v>
      </c>
      <c r="D60" s="1192"/>
      <c r="E60" s="1193"/>
      <c r="F60" s="336">
        <v>107</v>
      </c>
      <c r="G60" s="337">
        <v>77</v>
      </c>
      <c r="H60" s="337">
        <v>74</v>
      </c>
    </row>
    <row r="61" spans="2:8" ht="45.75" customHeight="1" x14ac:dyDescent="0.15">
      <c r="B61" s="112"/>
      <c r="C61" s="1191" t="s">
        <v>558</v>
      </c>
      <c r="D61" s="1192"/>
      <c r="E61" s="1193"/>
      <c r="F61" s="336">
        <v>41</v>
      </c>
      <c r="G61" s="337">
        <v>41</v>
      </c>
      <c r="H61" s="337">
        <v>41</v>
      </c>
    </row>
    <row r="62" spans="2:8" ht="45.75" customHeight="1" thickBot="1" x14ac:dyDescent="0.2">
      <c r="B62" s="113"/>
      <c r="C62" s="1194" t="s">
        <v>559</v>
      </c>
      <c r="D62" s="1195"/>
      <c r="E62" s="1196"/>
      <c r="F62" s="338">
        <v>54</v>
      </c>
      <c r="G62" s="339">
        <v>37</v>
      </c>
      <c r="H62" s="339">
        <v>15</v>
      </c>
    </row>
    <row r="63" spans="2:8" ht="52.5" customHeight="1" thickBot="1" x14ac:dyDescent="0.2">
      <c r="B63" s="114"/>
      <c r="C63" s="1197" t="s">
        <v>49</v>
      </c>
      <c r="D63" s="1197"/>
      <c r="E63" s="1198"/>
      <c r="F63" s="340">
        <v>2113</v>
      </c>
      <c r="G63" s="340">
        <v>2166</v>
      </c>
      <c r="H63" s="341">
        <v>2191</v>
      </c>
    </row>
    <row r="64" spans="2:8" x14ac:dyDescent="0.15"/>
  </sheetData>
  <sheetProtection algorithmName="SHA-512" hashValue="dDsC5ljlJ3ed4fwqCaFYmnufaL2FV6FxnH7HTxN8KZQEcyvGu8+HmAzpbzPVJuVXJNcKw9sq5WDF4h7TbSL5Zw==" saltValue="zdSpFmXtIMf9flSGECk/G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21" customWidth="1"/>
    <col min="2" max="8" width="13.375" style="121" customWidth="1"/>
    <col min="9" max="16384" width="11.125" style="121"/>
  </cols>
  <sheetData>
    <row r="1" spans="1:8" x14ac:dyDescent="0.15">
      <c r="A1" s="115"/>
      <c r="B1" s="116"/>
      <c r="C1" s="117"/>
      <c r="D1" s="118"/>
      <c r="E1" s="119"/>
      <c r="F1" s="119"/>
      <c r="G1" s="119"/>
      <c r="H1" s="120"/>
    </row>
    <row r="2" spans="1:8" x14ac:dyDescent="0.15">
      <c r="A2" s="122"/>
      <c r="B2" s="123"/>
      <c r="C2" s="124"/>
      <c r="D2" s="125" t="s">
        <v>50</v>
      </c>
      <c r="E2" s="126"/>
      <c r="F2" s="127" t="s">
        <v>523</v>
      </c>
      <c r="G2" s="128"/>
      <c r="H2" s="129"/>
    </row>
    <row r="3" spans="1:8" x14ac:dyDescent="0.15">
      <c r="A3" s="125" t="s">
        <v>516</v>
      </c>
      <c r="B3" s="130"/>
      <c r="C3" s="131"/>
      <c r="D3" s="132">
        <v>22951</v>
      </c>
      <c r="E3" s="133"/>
      <c r="F3" s="134">
        <v>94796</v>
      </c>
      <c r="G3" s="135"/>
      <c r="H3" s="136"/>
    </row>
    <row r="4" spans="1:8" x14ac:dyDescent="0.15">
      <c r="A4" s="137"/>
      <c r="B4" s="138"/>
      <c r="C4" s="139"/>
      <c r="D4" s="140">
        <v>8834</v>
      </c>
      <c r="E4" s="141"/>
      <c r="F4" s="142">
        <v>55781</v>
      </c>
      <c r="G4" s="143"/>
      <c r="H4" s="144"/>
    </row>
    <row r="5" spans="1:8" x14ac:dyDescent="0.15">
      <c r="A5" s="125" t="s">
        <v>518</v>
      </c>
      <c r="B5" s="130"/>
      <c r="C5" s="131"/>
      <c r="D5" s="132">
        <v>14466</v>
      </c>
      <c r="E5" s="133"/>
      <c r="F5" s="134">
        <v>85942</v>
      </c>
      <c r="G5" s="135"/>
      <c r="H5" s="136"/>
    </row>
    <row r="6" spans="1:8" x14ac:dyDescent="0.15">
      <c r="A6" s="137"/>
      <c r="B6" s="138"/>
      <c r="C6" s="139"/>
      <c r="D6" s="140">
        <v>6790</v>
      </c>
      <c r="E6" s="141"/>
      <c r="F6" s="142">
        <v>48630</v>
      </c>
      <c r="G6" s="143"/>
      <c r="H6" s="144"/>
    </row>
    <row r="7" spans="1:8" x14ac:dyDescent="0.15">
      <c r="A7" s="125" t="s">
        <v>519</v>
      </c>
      <c r="B7" s="130"/>
      <c r="C7" s="131"/>
      <c r="D7" s="132">
        <v>24132</v>
      </c>
      <c r="E7" s="133"/>
      <c r="F7" s="134">
        <v>95007</v>
      </c>
      <c r="G7" s="135"/>
      <c r="H7" s="136"/>
    </row>
    <row r="8" spans="1:8" x14ac:dyDescent="0.15">
      <c r="A8" s="137"/>
      <c r="B8" s="138"/>
      <c r="C8" s="139"/>
      <c r="D8" s="140">
        <v>19679</v>
      </c>
      <c r="E8" s="141"/>
      <c r="F8" s="142">
        <v>48509</v>
      </c>
      <c r="G8" s="143"/>
      <c r="H8" s="144"/>
    </row>
    <row r="9" spans="1:8" x14ac:dyDescent="0.15">
      <c r="A9" s="125" t="s">
        <v>520</v>
      </c>
      <c r="B9" s="130"/>
      <c r="C9" s="131"/>
      <c r="D9" s="132">
        <v>19723</v>
      </c>
      <c r="E9" s="133"/>
      <c r="F9" s="134">
        <v>98176</v>
      </c>
      <c r="G9" s="135"/>
      <c r="H9" s="136"/>
    </row>
    <row r="10" spans="1:8" x14ac:dyDescent="0.15">
      <c r="A10" s="137"/>
      <c r="B10" s="138"/>
      <c r="C10" s="139"/>
      <c r="D10" s="140">
        <v>9976</v>
      </c>
      <c r="E10" s="141"/>
      <c r="F10" s="142">
        <v>58489</v>
      </c>
      <c r="G10" s="143"/>
      <c r="H10" s="144"/>
    </row>
    <row r="11" spans="1:8" x14ac:dyDescent="0.15">
      <c r="A11" s="125" t="s">
        <v>521</v>
      </c>
      <c r="B11" s="130"/>
      <c r="C11" s="131"/>
      <c r="D11" s="132">
        <v>31088</v>
      </c>
      <c r="E11" s="133"/>
      <c r="F11" s="134">
        <v>119283</v>
      </c>
      <c r="G11" s="135"/>
      <c r="H11" s="136"/>
    </row>
    <row r="12" spans="1:8" x14ac:dyDescent="0.15">
      <c r="A12" s="137"/>
      <c r="B12" s="138"/>
      <c r="C12" s="145"/>
      <c r="D12" s="140">
        <v>22770</v>
      </c>
      <c r="E12" s="141"/>
      <c r="F12" s="142">
        <v>64747</v>
      </c>
      <c r="G12" s="143"/>
      <c r="H12" s="144"/>
    </row>
    <row r="13" spans="1:8" x14ac:dyDescent="0.15">
      <c r="A13" s="125"/>
      <c r="B13" s="130"/>
      <c r="C13" s="131"/>
      <c r="D13" s="132">
        <v>22472</v>
      </c>
      <c r="E13" s="133"/>
      <c r="F13" s="134">
        <v>98641</v>
      </c>
      <c r="G13" s="146"/>
      <c r="H13" s="136"/>
    </row>
    <row r="14" spans="1:8" x14ac:dyDescent="0.15">
      <c r="A14" s="137"/>
      <c r="B14" s="138"/>
      <c r="C14" s="139"/>
      <c r="D14" s="140">
        <v>13610</v>
      </c>
      <c r="E14" s="141"/>
      <c r="F14" s="142">
        <v>55231</v>
      </c>
      <c r="G14" s="143"/>
      <c r="H14" s="144"/>
    </row>
    <row r="17" spans="1:11" x14ac:dyDescent="0.15">
      <c r="A17" s="121" t="s">
        <v>51</v>
      </c>
    </row>
    <row r="18" spans="1:11" x14ac:dyDescent="0.15">
      <c r="A18" s="147"/>
      <c r="B18" s="147" t="str">
        <f>実質収支比率等に係る経年分析!F$46</f>
        <v>R02</v>
      </c>
      <c r="C18" s="147" t="str">
        <f>実質収支比率等に係る経年分析!G$46</f>
        <v>R03</v>
      </c>
      <c r="D18" s="147" t="str">
        <f>実質収支比率等に係る経年分析!H$46</f>
        <v>R04</v>
      </c>
      <c r="E18" s="147" t="str">
        <f>実質収支比率等に係る経年分析!I$46</f>
        <v>R05</v>
      </c>
      <c r="F18" s="147" t="str">
        <f>実質収支比率等に係る経年分析!J$46</f>
        <v>R06</v>
      </c>
    </row>
    <row r="19" spans="1:11" x14ac:dyDescent="0.15">
      <c r="A19" s="147" t="s">
        <v>52</v>
      </c>
      <c r="B19" s="147">
        <f>ROUND(VALUE(SUBSTITUTE(実質収支比率等に係る経年分析!F$48,"▲","-")),2)</f>
        <v>12.41</v>
      </c>
      <c r="C19" s="147">
        <f>ROUND(VALUE(SUBSTITUTE(実質収支比率等に係る経年分析!G$48,"▲","-")),2)</f>
        <v>9.35</v>
      </c>
      <c r="D19" s="147">
        <f>ROUND(VALUE(SUBSTITUTE(実質収支比率等に係る経年分析!H$48,"▲","-")),2)</f>
        <v>8.1300000000000008</v>
      </c>
      <c r="E19" s="147">
        <f>ROUND(VALUE(SUBSTITUTE(実質収支比率等に係る経年分析!I$48,"▲","-")),2)</f>
        <v>8.1300000000000008</v>
      </c>
      <c r="F19" s="147">
        <f>ROUND(VALUE(SUBSTITUTE(実質収支比率等に係る経年分析!J$48,"▲","-")),2)</f>
        <v>7.61</v>
      </c>
    </row>
    <row r="20" spans="1:11" x14ac:dyDescent="0.15">
      <c r="A20" s="147" t="s">
        <v>53</v>
      </c>
      <c r="B20" s="147">
        <f>ROUND(VALUE(SUBSTITUTE(実質収支比率等に係る経年分析!F$47,"▲","-")),2)</f>
        <v>22.27</v>
      </c>
      <c r="C20" s="147">
        <f>ROUND(VALUE(SUBSTITUTE(実質収支比率等に係る経年分析!G$47,"▲","-")),2)</f>
        <v>31.15</v>
      </c>
      <c r="D20" s="147">
        <f>ROUND(VALUE(SUBSTITUTE(実質収支比率等に係る経年分析!H$47,"▲","-")),2)</f>
        <v>34.94</v>
      </c>
      <c r="E20" s="147">
        <f>ROUND(VALUE(SUBSTITUTE(実質収支比率等に係る経年分析!I$47,"▲","-")),2)</f>
        <v>35.36</v>
      </c>
      <c r="F20" s="147">
        <f>ROUND(VALUE(SUBSTITUTE(実質収支比率等に係る経年分析!J$47,"▲","-")),2)</f>
        <v>33.94</v>
      </c>
    </row>
    <row r="21" spans="1:11" x14ac:dyDescent="0.15">
      <c r="A21" s="147" t="s">
        <v>54</v>
      </c>
      <c r="B21" s="147">
        <f>IF(ISNUMBER(VALUE(SUBSTITUTE(実質収支比率等に係る経年分析!F$49,"▲","-"))),ROUND(VALUE(SUBSTITUTE(実質収支比率等に係る経年分析!F$49,"▲","-")),2),NA())</f>
        <v>-0.5</v>
      </c>
      <c r="C21" s="147">
        <f>IF(ISNUMBER(VALUE(SUBSTITUTE(実質収支比率等に係る経年分析!G$49,"▲","-"))),ROUND(VALUE(SUBSTITUTE(実質収支比率等に係る経年分析!G$49,"▲","-")),2),NA())</f>
        <v>8.23</v>
      </c>
      <c r="D21" s="147">
        <f>IF(ISNUMBER(VALUE(SUBSTITUTE(実質収支比率等に係る経年分析!H$49,"▲","-"))),ROUND(VALUE(SUBSTITUTE(実質収支比率等に係る経年分析!H$49,"▲","-")),2),NA())</f>
        <v>1.1399999999999999</v>
      </c>
      <c r="E21" s="147">
        <f>IF(ISNUMBER(VALUE(SUBSTITUTE(実質収支比率等に係る経年分析!I$49,"▲","-"))),ROUND(VALUE(SUBSTITUTE(実質収支比率等に係る経年分析!I$49,"▲","-")),2),NA())</f>
        <v>1.1000000000000001</v>
      </c>
      <c r="F21" s="147">
        <f>IF(ISNUMBER(VALUE(SUBSTITUTE(実質収支比率等に係る経年分析!J$49,"▲","-"))),ROUND(VALUE(SUBSTITUTE(実質収支比率等に係る経年分析!J$49,"▲","-")),2),NA())</f>
        <v>-1.49</v>
      </c>
    </row>
    <row r="24" spans="1:11" x14ac:dyDescent="0.15">
      <c r="A24" s="121" t="s">
        <v>55</v>
      </c>
    </row>
    <row r="25" spans="1:11" x14ac:dyDescent="0.15">
      <c r="A25" s="148"/>
      <c r="B25" s="148" t="str">
        <f>連結実質赤字比率に係る赤字・黒字の構成分析!F$33</f>
        <v>R02</v>
      </c>
      <c r="C25" s="148"/>
      <c r="D25" s="148" t="str">
        <f>連結実質赤字比率に係る赤字・黒字の構成分析!G$33</f>
        <v>R03</v>
      </c>
      <c r="E25" s="148"/>
      <c r="F25" s="148" t="str">
        <f>連結実質赤字比率に係る赤字・黒字の構成分析!H$33</f>
        <v>R04</v>
      </c>
      <c r="G25" s="148"/>
      <c r="H25" s="148" t="str">
        <f>連結実質赤字比率に係る赤字・黒字の構成分析!I$33</f>
        <v>R05</v>
      </c>
      <c r="I25" s="148"/>
      <c r="J25" s="148" t="str">
        <f>連結実質赤字比率に係る赤字・黒字の構成分析!J$33</f>
        <v>R06</v>
      </c>
      <c r="K25" s="148"/>
    </row>
    <row r="26" spans="1:11" x14ac:dyDescent="0.15">
      <c r="A26" s="148"/>
      <c r="B26" s="148" t="s">
        <v>56</v>
      </c>
      <c r="C26" s="148" t="s">
        <v>57</v>
      </c>
      <c r="D26" s="148" t="s">
        <v>56</v>
      </c>
      <c r="E26" s="148" t="s">
        <v>57</v>
      </c>
      <c r="F26" s="148" t="s">
        <v>56</v>
      </c>
      <c r="G26" s="148" t="s">
        <v>57</v>
      </c>
      <c r="H26" s="148" t="s">
        <v>56</v>
      </c>
      <c r="I26" s="148" t="s">
        <v>57</v>
      </c>
      <c r="J26" s="148" t="s">
        <v>56</v>
      </c>
      <c r="K26" s="148" t="s">
        <v>57</v>
      </c>
    </row>
    <row r="27" spans="1:11" x14ac:dyDescent="0.15">
      <c r="A27" s="148" t="str">
        <f>IF(連結実質赤字比率に係る赤字・黒字の構成分析!C$43="",NA(),連結実質赤字比率に係る赤字・黒字の構成分析!C$43)</f>
        <v>その他会計（黒字）</v>
      </c>
      <c r="B27" s="148" t="e">
        <f>IF(ROUND(VALUE(SUBSTITUTE(連結実質赤字比率に係る赤字・黒字の構成分析!F$43,"▲", "-")), 2) &lt; 0, ABS(ROUND(VALUE(SUBSTITUTE(連結実質赤字比率に係る赤字・黒字の構成分析!F$43,"▲", "-")), 2)), NA())</f>
        <v>#N/A</v>
      </c>
      <c r="C27" s="148">
        <f>IF(ROUND(VALUE(SUBSTITUTE(連結実質赤字比率に係る赤字・黒字の構成分析!F$43,"▲", "-")), 2) &gt;= 0, ABS(ROUND(VALUE(SUBSTITUTE(連結実質赤字比率に係る赤字・黒字の構成分析!F$43,"▲", "-")), 2)), NA())</f>
        <v>0.24</v>
      </c>
      <c r="D27" s="148" t="e">
        <f>IF(ROUND(VALUE(SUBSTITUTE(連結実質赤字比率に係る赤字・黒字の構成分析!G$43,"▲", "-")), 2) &lt; 0, ABS(ROUND(VALUE(SUBSTITUTE(連結実質赤字比率に係る赤字・黒字の構成分析!G$43,"▲", "-")), 2)), NA())</f>
        <v>#N/A</v>
      </c>
      <c r="E27" s="148">
        <f>IF(ROUND(VALUE(SUBSTITUTE(連結実質赤字比率に係る赤字・黒字の構成分析!G$43,"▲", "-")), 2) &gt;= 0, ABS(ROUND(VALUE(SUBSTITUTE(連結実質赤字比率に係る赤字・黒字の構成分析!G$43,"▲", "-")), 2)), NA())</f>
        <v>0.44</v>
      </c>
      <c r="F27" s="148" t="e">
        <f>IF(ROUND(VALUE(SUBSTITUTE(連結実質赤字比率に係る赤字・黒字の構成分析!H$43,"▲", "-")), 2) &lt; 0, ABS(ROUND(VALUE(SUBSTITUTE(連結実質赤字比率に係る赤字・黒字の構成分析!H$43,"▲", "-")), 2)), NA())</f>
        <v>#N/A</v>
      </c>
      <c r="G27" s="148">
        <f>IF(ROUND(VALUE(SUBSTITUTE(連結実質赤字比率に係る赤字・黒字の構成分析!H$43,"▲", "-")), 2) &gt;= 0, ABS(ROUND(VALUE(SUBSTITUTE(連結実質赤字比率に係る赤字・黒字の構成分析!H$43,"▲", "-")), 2)), NA())</f>
        <v>0.36</v>
      </c>
      <c r="H27" s="148" t="e">
        <f>IF(ROUND(VALUE(SUBSTITUTE(連結実質赤字比率に係る赤字・黒字の構成分析!I$43,"▲", "-")), 2) &lt; 0, ABS(ROUND(VALUE(SUBSTITUTE(連結実質赤字比率に係る赤字・黒字の構成分析!I$43,"▲", "-")), 2)), NA())</f>
        <v>#N/A</v>
      </c>
      <c r="I27" s="148">
        <f>IF(ROUND(VALUE(SUBSTITUTE(連結実質赤字比率に係る赤字・黒字の構成分析!I$43,"▲", "-")), 2) &gt;= 0, ABS(ROUND(VALUE(SUBSTITUTE(連結実質赤字比率に係る赤字・黒字の構成分析!I$43,"▲", "-")), 2)), NA())</f>
        <v>0.73</v>
      </c>
      <c r="J27" s="148" t="e">
        <f>IF(ROUND(VALUE(SUBSTITUTE(連結実質赤字比率に係る赤字・黒字の構成分析!J$43,"▲", "-")), 2) &lt; 0, ABS(ROUND(VALUE(SUBSTITUTE(連結実質赤字比率に係る赤字・黒字の構成分析!J$43,"▲", "-")), 2)), NA())</f>
        <v>#VALUE!</v>
      </c>
      <c r="K27" s="148" t="e">
        <f>IF(ROUND(VALUE(SUBSTITUTE(連結実質赤字比率に係る赤字・黒字の構成分析!J$43,"▲", "-")), 2) &gt;= 0, ABS(ROUND(VALUE(SUBSTITUTE(連結実質赤字比率に係る赤字・黒字の構成分析!J$43,"▲", "-")), 2)), NA())</f>
        <v>#VALUE!</v>
      </c>
    </row>
    <row r="28" spans="1:11" x14ac:dyDescent="0.15">
      <c r="A28" s="148" t="str">
        <f>IF(連結実質赤字比率に係る赤字・黒字の構成分析!C$42="",NA(),連結実質赤字比率に係る赤字・黒字の構成分析!C$42)</f>
        <v>その他会計（赤字）</v>
      </c>
      <c r="B28" s="148" t="e">
        <f>IF(ROUND(VALUE(SUBSTITUTE(連結実質赤字比率に係る赤字・黒字の構成分析!F$42,"▲", "-")), 2) &lt; 0, ABS(ROUND(VALUE(SUBSTITUTE(連結実質赤字比率に係る赤字・黒字の構成分析!F$42,"▲", "-")), 2)), NA())</f>
        <v>#VALUE!</v>
      </c>
      <c r="C28" s="148" t="e">
        <f>IF(ROUND(VALUE(SUBSTITUTE(連結実質赤字比率に係る赤字・黒字の構成分析!F$42,"▲", "-")), 2) &gt;= 0, ABS(ROUND(VALUE(SUBSTITUTE(連結実質赤字比率に係る赤字・黒字の構成分析!F$42,"▲", "-")), 2)), NA())</f>
        <v>#VALUE!</v>
      </c>
      <c r="D28" s="148" t="e">
        <f>IF(ROUND(VALUE(SUBSTITUTE(連結実質赤字比率に係る赤字・黒字の構成分析!G$42,"▲", "-")), 2) &lt; 0, ABS(ROUND(VALUE(SUBSTITUTE(連結実質赤字比率に係る赤字・黒字の構成分析!G$42,"▲", "-")), 2)), NA())</f>
        <v>#VALUE!</v>
      </c>
      <c r="E28" s="148" t="e">
        <f>IF(ROUND(VALUE(SUBSTITUTE(連結実質赤字比率に係る赤字・黒字の構成分析!G$42,"▲", "-")), 2) &gt;= 0, ABS(ROUND(VALUE(SUBSTITUTE(連結実質赤字比率に係る赤字・黒字の構成分析!G$42,"▲", "-")), 2)), NA())</f>
        <v>#VALUE!</v>
      </c>
      <c r="F28" s="148" t="e">
        <f>IF(ROUND(VALUE(SUBSTITUTE(連結実質赤字比率に係る赤字・黒字の構成分析!H$42,"▲", "-")), 2) &lt; 0, ABS(ROUND(VALUE(SUBSTITUTE(連結実質赤字比率に係る赤字・黒字の構成分析!H$42,"▲", "-")), 2)), NA())</f>
        <v>#VALUE!</v>
      </c>
      <c r="G28" s="148" t="e">
        <f>IF(ROUND(VALUE(SUBSTITUTE(連結実質赤字比率に係る赤字・黒字の構成分析!H$42,"▲", "-")), 2) &gt;= 0, ABS(ROUND(VALUE(SUBSTITUTE(連結実質赤字比率に係る赤字・黒字の構成分析!H$42,"▲", "-")), 2)), NA())</f>
        <v>#VALUE!</v>
      </c>
      <c r="H28" s="148" t="e">
        <f>IF(ROUND(VALUE(SUBSTITUTE(連結実質赤字比率に係る赤字・黒字の構成分析!I$42,"▲", "-")), 2) &lt; 0, ABS(ROUND(VALUE(SUBSTITUTE(連結実質赤字比率に係る赤字・黒字の構成分析!I$42,"▲", "-")), 2)), NA())</f>
        <v>#VALUE!</v>
      </c>
      <c r="I28" s="148" t="e">
        <f>IF(ROUND(VALUE(SUBSTITUTE(連結実質赤字比率に係る赤字・黒字の構成分析!I$42,"▲", "-")), 2) &gt;= 0, ABS(ROUND(VALUE(SUBSTITUTE(連結実質赤字比率に係る赤字・黒字の構成分析!I$42,"▲", "-")), 2)), NA())</f>
        <v>#VALUE!</v>
      </c>
      <c r="J28" s="148" t="e">
        <f>IF(ROUND(VALUE(SUBSTITUTE(連結実質赤字比率に係る赤字・黒字の構成分析!J$42,"▲", "-")), 2) &lt; 0, ABS(ROUND(VALUE(SUBSTITUTE(連結実質赤字比率に係る赤字・黒字の構成分析!J$42,"▲", "-")), 2)), NA())</f>
        <v>#VALUE!</v>
      </c>
      <c r="K28" s="148" t="e">
        <f>IF(ROUND(VALUE(SUBSTITUTE(連結実質赤字比率に係る赤字・黒字の構成分析!J$42,"▲", "-")), 2) &gt;= 0, ABS(ROUND(VALUE(SUBSTITUTE(連結実質赤字比率に係る赤字・黒字の構成分析!J$42,"▲", "-")), 2)), NA())</f>
        <v>#VALUE!</v>
      </c>
    </row>
    <row r="29" spans="1:11" x14ac:dyDescent="0.15">
      <c r="A29" s="148" t="e">
        <f>IF(連結実質赤字比率に係る赤字・黒字の構成分析!C$41="",NA(),連結実質赤字比率に係る赤字・黒字の構成分析!C$41)</f>
        <v>#N/A</v>
      </c>
      <c r="B29" s="148" t="e">
        <f>IF(ROUND(VALUE(SUBSTITUTE(連結実質赤字比率に係る赤字・黒字の構成分析!F$41,"▲", "-")), 2) &lt; 0, ABS(ROUND(VALUE(SUBSTITUTE(連結実質赤字比率に係る赤字・黒字の構成分析!F$41,"▲", "-")), 2)), NA())</f>
        <v>#VALUE!</v>
      </c>
      <c r="C29" s="148" t="e">
        <f>IF(ROUND(VALUE(SUBSTITUTE(連結実質赤字比率に係る赤字・黒字の構成分析!F$41,"▲", "-")), 2) &gt;= 0, ABS(ROUND(VALUE(SUBSTITUTE(連結実質赤字比率に係る赤字・黒字の構成分析!F$41,"▲", "-")), 2)), NA())</f>
        <v>#VALUE!</v>
      </c>
      <c r="D29" s="148" t="e">
        <f>IF(ROUND(VALUE(SUBSTITUTE(連結実質赤字比率に係る赤字・黒字の構成分析!G$41,"▲", "-")), 2) &lt; 0, ABS(ROUND(VALUE(SUBSTITUTE(連結実質赤字比率に係る赤字・黒字の構成分析!G$41,"▲", "-")), 2)), NA())</f>
        <v>#VALUE!</v>
      </c>
      <c r="E29" s="148" t="e">
        <f>IF(ROUND(VALUE(SUBSTITUTE(連結実質赤字比率に係る赤字・黒字の構成分析!G$41,"▲", "-")), 2) &gt;= 0, ABS(ROUND(VALUE(SUBSTITUTE(連結実質赤字比率に係る赤字・黒字の構成分析!G$41,"▲", "-")), 2)), NA())</f>
        <v>#VALUE!</v>
      </c>
      <c r="F29" s="148" t="e">
        <f>IF(ROUND(VALUE(SUBSTITUTE(連結実質赤字比率に係る赤字・黒字の構成分析!H$41,"▲", "-")), 2) &lt; 0, ABS(ROUND(VALUE(SUBSTITUTE(連結実質赤字比率に係る赤字・黒字の構成分析!H$41,"▲", "-")), 2)), NA())</f>
        <v>#VALUE!</v>
      </c>
      <c r="G29" s="148" t="e">
        <f>IF(ROUND(VALUE(SUBSTITUTE(連結実質赤字比率に係る赤字・黒字の構成分析!H$41,"▲", "-")), 2) &gt;= 0, ABS(ROUND(VALUE(SUBSTITUTE(連結実質赤字比率に係る赤字・黒字の構成分析!H$41,"▲", "-")), 2)), NA())</f>
        <v>#VALUE!</v>
      </c>
      <c r="H29" s="148" t="e">
        <f>IF(ROUND(VALUE(SUBSTITUTE(連結実質赤字比率に係る赤字・黒字の構成分析!I$41,"▲", "-")), 2) &lt; 0, ABS(ROUND(VALUE(SUBSTITUTE(連結実質赤字比率に係る赤字・黒字の構成分析!I$41,"▲", "-")), 2)), NA())</f>
        <v>#VALUE!</v>
      </c>
      <c r="I29" s="148" t="e">
        <f>IF(ROUND(VALUE(SUBSTITUTE(連結実質赤字比率に係る赤字・黒字の構成分析!I$41,"▲", "-")), 2) &gt;= 0, ABS(ROUND(VALUE(SUBSTITUTE(連結実質赤字比率に係る赤字・黒字の構成分析!I$41,"▲", "-")), 2)), NA())</f>
        <v>#VALUE!</v>
      </c>
      <c r="J29" s="148" t="e">
        <f>IF(ROUND(VALUE(SUBSTITUTE(連結実質赤字比率に係る赤字・黒字の構成分析!J$41,"▲", "-")), 2) &lt; 0, ABS(ROUND(VALUE(SUBSTITUTE(連結実質赤字比率に係る赤字・黒字の構成分析!J$41,"▲", "-")), 2)), NA())</f>
        <v>#VALUE!</v>
      </c>
      <c r="K29" s="148" t="e">
        <f>IF(ROUND(VALUE(SUBSTITUTE(連結実質赤字比率に係る赤字・黒字の構成分析!J$41,"▲", "-")), 2) &gt;= 0, ABS(ROUND(VALUE(SUBSTITUTE(連結実質赤字比率に係る赤字・黒字の構成分析!J$41,"▲", "-")), 2)), NA())</f>
        <v>#VALUE!</v>
      </c>
    </row>
    <row r="30" spans="1:11" x14ac:dyDescent="0.15">
      <c r="A30" s="148" t="e">
        <f>IF(連結実質赤字比率に係る赤字・黒字の構成分析!C$40="",NA(),連結実質赤字比率に係る赤字・黒字の構成分析!C$40)</f>
        <v>#N/A</v>
      </c>
      <c r="B30" s="148" t="e">
        <f>IF(ROUND(VALUE(SUBSTITUTE(連結実質赤字比率に係る赤字・黒字の構成分析!F$40,"▲", "-")), 2) &lt; 0, ABS(ROUND(VALUE(SUBSTITUTE(連結実質赤字比率に係る赤字・黒字の構成分析!F$40,"▲", "-")), 2)), NA())</f>
        <v>#VALUE!</v>
      </c>
      <c r="C30" s="148" t="e">
        <f>IF(ROUND(VALUE(SUBSTITUTE(連結実質赤字比率に係る赤字・黒字の構成分析!F$40,"▲", "-")), 2) &gt;= 0, ABS(ROUND(VALUE(SUBSTITUTE(連結実質赤字比率に係る赤字・黒字の構成分析!F$40,"▲", "-")), 2)), NA())</f>
        <v>#VALUE!</v>
      </c>
      <c r="D30" s="148" t="e">
        <f>IF(ROUND(VALUE(SUBSTITUTE(連結実質赤字比率に係る赤字・黒字の構成分析!G$40,"▲", "-")), 2) &lt; 0, ABS(ROUND(VALUE(SUBSTITUTE(連結実質赤字比率に係る赤字・黒字の構成分析!G$40,"▲", "-")), 2)), NA())</f>
        <v>#VALUE!</v>
      </c>
      <c r="E30" s="148" t="e">
        <f>IF(ROUND(VALUE(SUBSTITUTE(連結実質赤字比率に係る赤字・黒字の構成分析!G$40,"▲", "-")), 2) &gt;= 0, ABS(ROUND(VALUE(SUBSTITUTE(連結実質赤字比率に係る赤字・黒字の構成分析!G$40,"▲", "-")), 2)), NA())</f>
        <v>#VALUE!</v>
      </c>
      <c r="F30" s="148" t="e">
        <f>IF(ROUND(VALUE(SUBSTITUTE(連結実質赤字比率に係る赤字・黒字の構成分析!H$40,"▲", "-")), 2) &lt; 0, ABS(ROUND(VALUE(SUBSTITUTE(連結実質赤字比率に係る赤字・黒字の構成分析!H$40,"▲", "-")), 2)), NA())</f>
        <v>#VALUE!</v>
      </c>
      <c r="G30" s="148" t="e">
        <f>IF(ROUND(VALUE(SUBSTITUTE(連結実質赤字比率に係る赤字・黒字の構成分析!H$40,"▲", "-")), 2) &gt;= 0, ABS(ROUND(VALUE(SUBSTITUTE(連結実質赤字比率に係る赤字・黒字の構成分析!H$40,"▲", "-")), 2)), NA())</f>
        <v>#VALUE!</v>
      </c>
      <c r="H30" s="148" t="e">
        <f>IF(ROUND(VALUE(SUBSTITUTE(連結実質赤字比率に係る赤字・黒字の構成分析!I$40,"▲", "-")), 2) &lt; 0, ABS(ROUND(VALUE(SUBSTITUTE(連結実質赤字比率に係る赤字・黒字の構成分析!I$40,"▲", "-")), 2)), NA())</f>
        <v>#VALUE!</v>
      </c>
      <c r="I30" s="148" t="e">
        <f>IF(ROUND(VALUE(SUBSTITUTE(連結実質赤字比率に係る赤字・黒字の構成分析!I$40,"▲", "-")), 2) &gt;= 0, ABS(ROUND(VALUE(SUBSTITUTE(連結実質赤字比率に係る赤字・黒字の構成分析!I$40,"▲", "-")), 2)), NA())</f>
        <v>#VALUE!</v>
      </c>
      <c r="J30" s="148" t="e">
        <f>IF(ROUND(VALUE(SUBSTITUTE(連結実質赤字比率に係る赤字・黒字の構成分析!J$40,"▲", "-")), 2) &lt; 0, ABS(ROUND(VALUE(SUBSTITUTE(連結実質赤字比率に係る赤字・黒字の構成分析!J$40,"▲", "-")), 2)), NA())</f>
        <v>#VALUE!</v>
      </c>
      <c r="K30" s="148" t="e">
        <f>IF(ROUND(VALUE(SUBSTITUTE(連結実質赤字比率に係る赤字・黒字の構成分析!J$40,"▲", "-")), 2) &gt;= 0, ABS(ROUND(VALUE(SUBSTITUTE(連結実質赤字比率に係る赤字・黒字の構成分析!J$40,"▲", "-")), 2)), NA())</f>
        <v>#VALUE!</v>
      </c>
    </row>
    <row r="31" spans="1:11" x14ac:dyDescent="0.15">
      <c r="A31" s="148" t="e">
        <f>IF(連結実質赤字比率に係る赤字・黒字の構成分析!C$39="",NA(),連結実質赤字比率に係る赤字・黒字の構成分析!C$39)</f>
        <v>#N/A</v>
      </c>
      <c r="B31" s="148" t="e">
        <f>IF(ROUND(VALUE(SUBSTITUTE(連結実質赤字比率に係る赤字・黒字の構成分析!F$39,"▲", "-")), 2) &lt; 0, ABS(ROUND(VALUE(SUBSTITUTE(連結実質赤字比率に係る赤字・黒字の構成分析!F$39,"▲", "-")), 2)), NA())</f>
        <v>#VALUE!</v>
      </c>
      <c r="C31" s="148" t="e">
        <f>IF(ROUND(VALUE(SUBSTITUTE(連結実質赤字比率に係る赤字・黒字の構成分析!F$39,"▲", "-")), 2) &gt;= 0, ABS(ROUND(VALUE(SUBSTITUTE(連結実質赤字比率に係る赤字・黒字の構成分析!F$39,"▲", "-")), 2)), NA())</f>
        <v>#VALUE!</v>
      </c>
      <c r="D31" s="148" t="e">
        <f>IF(ROUND(VALUE(SUBSTITUTE(連結実質赤字比率に係る赤字・黒字の構成分析!G$39,"▲", "-")), 2) &lt; 0, ABS(ROUND(VALUE(SUBSTITUTE(連結実質赤字比率に係る赤字・黒字の構成分析!G$39,"▲", "-")), 2)), NA())</f>
        <v>#VALUE!</v>
      </c>
      <c r="E31" s="148" t="e">
        <f>IF(ROUND(VALUE(SUBSTITUTE(連結実質赤字比率に係る赤字・黒字の構成分析!G$39,"▲", "-")), 2) &gt;= 0, ABS(ROUND(VALUE(SUBSTITUTE(連結実質赤字比率に係る赤字・黒字の構成分析!G$39,"▲", "-")), 2)), NA())</f>
        <v>#VALUE!</v>
      </c>
      <c r="F31" s="148" t="e">
        <f>IF(ROUND(VALUE(SUBSTITUTE(連結実質赤字比率に係る赤字・黒字の構成分析!H$39,"▲", "-")), 2) &lt; 0, ABS(ROUND(VALUE(SUBSTITUTE(連結実質赤字比率に係る赤字・黒字の構成分析!H$39,"▲", "-")), 2)), NA())</f>
        <v>#VALUE!</v>
      </c>
      <c r="G31" s="148" t="e">
        <f>IF(ROUND(VALUE(SUBSTITUTE(連結実質赤字比率に係る赤字・黒字の構成分析!H$39,"▲", "-")), 2) &gt;= 0, ABS(ROUND(VALUE(SUBSTITUTE(連結実質赤字比率に係る赤字・黒字の構成分析!H$39,"▲", "-")), 2)), NA())</f>
        <v>#VALUE!</v>
      </c>
      <c r="H31" s="148" t="e">
        <f>IF(ROUND(VALUE(SUBSTITUTE(連結実質赤字比率に係る赤字・黒字の構成分析!I$39,"▲", "-")), 2) &lt; 0, ABS(ROUND(VALUE(SUBSTITUTE(連結実質赤字比率に係る赤字・黒字の構成分析!I$39,"▲", "-")), 2)), NA())</f>
        <v>#VALUE!</v>
      </c>
      <c r="I31" s="148" t="e">
        <f>IF(ROUND(VALUE(SUBSTITUTE(連結実質赤字比率に係る赤字・黒字の構成分析!I$39,"▲", "-")), 2) &gt;= 0, ABS(ROUND(VALUE(SUBSTITUTE(連結実質赤字比率に係る赤字・黒字の構成分析!I$39,"▲", "-")), 2)), NA())</f>
        <v>#VALUE!</v>
      </c>
      <c r="J31" s="148" t="e">
        <f>IF(ROUND(VALUE(SUBSTITUTE(連結実質赤字比率に係る赤字・黒字の構成分析!J$39,"▲", "-")), 2) &lt; 0, ABS(ROUND(VALUE(SUBSTITUTE(連結実質赤字比率に係る赤字・黒字の構成分析!J$39,"▲", "-")), 2)), NA())</f>
        <v>#VALUE!</v>
      </c>
      <c r="K31" s="148" t="e">
        <f>IF(ROUND(VALUE(SUBSTITUTE(連結実質赤字比率に係る赤字・黒字の構成分析!J$39,"▲", "-")), 2) &gt;= 0, ABS(ROUND(VALUE(SUBSTITUTE(連結実質赤字比率に係る赤字・黒字の構成分析!J$39,"▲", "-")), 2)), NA())</f>
        <v>#VALUE!</v>
      </c>
    </row>
    <row r="32" spans="1:11" x14ac:dyDescent="0.15">
      <c r="A32" s="148" t="str">
        <f>IF(連結実質赤字比率に係る赤字・黒字の構成分析!C$38="",NA(),連結実質赤字比率に係る赤字・黒字の構成分析!C$38)</f>
        <v>後期高齢者医療特別会計</v>
      </c>
      <c r="B32" s="148" t="e">
        <f>IF(ROUND(VALUE(SUBSTITUTE(連結実質赤字比率に係る赤字・黒字の構成分析!F$38,"▲", "-")), 2) &lt; 0, ABS(ROUND(VALUE(SUBSTITUTE(連結実質赤字比率に係る赤字・黒字の構成分析!F$38,"▲", "-")), 2)), NA())</f>
        <v>#N/A</v>
      </c>
      <c r="C32" s="148">
        <f>IF(ROUND(VALUE(SUBSTITUTE(連結実質赤字比率に係る赤字・黒字の構成分析!F$38,"▲", "-")), 2) &gt;= 0, ABS(ROUND(VALUE(SUBSTITUTE(連結実質赤字比率に係る赤字・黒字の構成分析!F$38,"▲", "-")), 2)), NA())</f>
        <v>0.03</v>
      </c>
      <c r="D32" s="148" t="e">
        <f>IF(ROUND(VALUE(SUBSTITUTE(連結実質赤字比率に係る赤字・黒字の構成分析!G$38,"▲", "-")), 2) &lt; 0, ABS(ROUND(VALUE(SUBSTITUTE(連結実質赤字比率に係る赤字・黒字の構成分析!G$38,"▲", "-")), 2)), NA())</f>
        <v>#N/A</v>
      </c>
      <c r="E32" s="148">
        <f>IF(ROUND(VALUE(SUBSTITUTE(連結実質赤字比率に係る赤字・黒字の構成分析!G$38,"▲", "-")), 2) &gt;= 0, ABS(ROUND(VALUE(SUBSTITUTE(連結実質赤字比率に係る赤字・黒字の構成分析!G$38,"▲", "-")), 2)), NA())</f>
        <v>0.01</v>
      </c>
      <c r="F32" s="148" t="e">
        <f>IF(ROUND(VALUE(SUBSTITUTE(連結実質赤字比率に係る赤字・黒字の構成分析!H$38,"▲", "-")), 2) &lt; 0, ABS(ROUND(VALUE(SUBSTITUTE(連結実質赤字比率に係る赤字・黒字の構成分析!H$38,"▲", "-")), 2)), NA())</f>
        <v>#N/A</v>
      </c>
      <c r="G32" s="148">
        <f>IF(ROUND(VALUE(SUBSTITUTE(連結実質赤字比率に係る赤字・黒字の構成分析!H$38,"▲", "-")), 2) &gt;= 0, ABS(ROUND(VALUE(SUBSTITUTE(連結実質赤字比率に係る赤字・黒字の構成分析!H$38,"▲", "-")), 2)), NA())</f>
        <v>0.01</v>
      </c>
      <c r="H32" s="148" t="e">
        <f>IF(ROUND(VALUE(SUBSTITUTE(連結実質赤字比率に係る赤字・黒字の構成分析!I$38,"▲", "-")), 2) &lt; 0, ABS(ROUND(VALUE(SUBSTITUTE(連結実質赤字比率に係る赤字・黒字の構成分析!I$38,"▲", "-")), 2)), NA())</f>
        <v>#N/A</v>
      </c>
      <c r="I32" s="148">
        <f>IF(ROUND(VALUE(SUBSTITUTE(連結実質赤字比率に係る赤字・黒字の構成分析!I$38,"▲", "-")), 2) &gt;= 0, ABS(ROUND(VALUE(SUBSTITUTE(連結実質赤字比率に係る赤字・黒字の構成分析!I$38,"▲", "-")), 2)), NA())</f>
        <v>0.03</v>
      </c>
      <c r="J32" s="148" t="e">
        <f>IF(ROUND(VALUE(SUBSTITUTE(連結実質赤字比率に係る赤字・黒字の構成分析!J$38,"▲", "-")), 2) &lt; 0, ABS(ROUND(VALUE(SUBSTITUTE(連結実質赤字比率に係る赤字・黒字の構成分析!J$38,"▲", "-")), 2)), NA())</f>
        <v>#N/A</v>
      </c>
      <c r="K32" s="148">
        <f>IF(ROUND(VALUE(SUBSTITUTE(連結実質赤字比率に係る赤字・黒字の構成分析!J$38,"▲", "-")), 2) &gt;= 0, ABS(ROUND(VALUE(SUBSTITUTE(連結実質赤字比率に係る赤字・黒字の構成分析!J$38,"▲", "-")), 2)), NA())</f>
        <v>0.05</v>
      </c>
    </row>
    <row r="33" spans="1:16" x14ac:dyDescent="0.15">
      <c r="A33" s="148" t="str">
        <f>IF(連結実質赤字比率に係る赤字・黒字の構成分析!C$37="",NA(),連結実質赤字比率に係る赤字・黒字の構成分析!C$37)</f>
        <v>国民健康保険特別会計</v>
      </c>
      <c r="B33" s="148" t="e">
        <f>IF(ROUND(VALUE(SUBSTITUTE(連結実質赤字比率に係る赤字・黒字の構成分析!F$37,"▲", "-")), 2) &lt; 0, ABS(ROUND(VALUE(SUBSTITUTE(連結実質赤字比率に係る赤字・黒字の構成分析!F$37,"▲", "-")), 2)), NA())</f>
        <v>#N/A</v>
      </c>
      <c r="C33" s="148">
        <f>IF(ROUND(VALUE(SUBSTITUTE(連結実質赤字比率に係る赤字・黒字の構成分析!F$37,"▲", "-")), 2) &gt;= 0, ABS(ROUND(VALUE(SUBSTITUTE(連結実質赤字比率に係る赤字・黒字の構成分析!F$37,"▲", "-")), 2)), NA())</f>
        <v>0.96</v>
      </c>
      <c r="D33" s="148" t="e">
        <f>IF(ROUND(VALUE(SUBSTITUTE(連結実質赤字比率に係る赤字・黒字の構成分析!G$37,"▲", "-")), 2) &lt; 0, ABS(ROUND(VALUE(SUBSTITUTE(連結実質赤字比率に係る赤字・黒字の構成分析!G$37,"▲", "-")), 2)), NA())</f>
        <v>#N/A</v>
      </c>
      <c r="E33" s="148">
        <f>IF(ROUND(VALUE(SUBSTITUTE(連結実質赤字比率に係る赤字・黒字の構成分析!G$37,"▲", "-")), 2) &gt;= 0, ABS(ROUND(VALUE(SUBSTITUTE(連結実質赤字比率に係る赤字・黒字の構成分析!G$37,"▲", "-")), 2)), NA())</f>
        <v>1</v>
      </c>
      <c r="F33" s="148" t="e">
        <f>IF(ROUND(VALUE(SUBSTITUTE(連結実質赤字比率に係る赤字・黒字の構成分析!H$37,"▲", "-")), 2) &lt; 0, ABS(ROUND(VALUE(SUBSTITUTE(連結実質赤字比率に係る赤字・黒字の構成分析!H$37,"▲", "-")), 2)), NA())</f>
        <v>#N/A</v>
      </c>
      <c r="G33" s="148">
        <f>IF(ROUND(VALUE(SUBSTITUTE(連結実質赤字比率に係る赤字・黒字の構成分析!H$37,"▲", "-")), 2) &gt;= 0, ABS(ROUND(VALUE(SUBSTITUTE(連結実質赤字比率に係る赤字・黒字の構成分析!H$37,"▲", "-")), 2)), NA())</f>
        <v>0.96</v>
      </c>
      <c r="H33" s="148" t="e">
        <f>IF(ROUND(VALUE(SUBSTITUTE(連結実質赤字比率に係る赤字・黒字の構成分析!I$37,"▲", "-")), 2) &lt; 0, ABS(ROUND(VALUE(SUBSTITUTE(連結実質赤字比率に係る赤字・黒字の構成分析!I$37,"▲", "-")), 2)), NA())</f>
        <v>#N/A</v>
      </c>
      <c r="I33" s="148">
        <f>IF(ROUND(VALUE(SUBSTITUTE(連結実質赤字比率に係る赤字・黒字の構成分析!I$37,"▲", "-")), 2) &gt;= 0, ABS(ROUND(VALUE(SUBSTITUTE(連結実質赤字比率に係る赤字・黒字の構成分析!I$37,"▲", "-")), 2)), NA())</f>
        <v>1.18</v>
      </c>
      <c r="J33" s="148" t="e">
        <f>IF(ROUND(VALUE(SUBSTITUTE(連結実質赤字比率に係る赤字・黒字の構成分析!J$37,"▲", "-")), 2) &lt; 0, ABS(ROUND(VALUE(SUBSTITUTE(連結実質赤字比率に係る赤字・黒字の構成分析!J$37,"▲", "-")), 2)), NA())</f>
        <v>#N/A</v>
      </c>
      <c r="K33" s="148">
        <f>IF(ROUND(VALUE(SUBSTITUTE(連結実質赤字比率に係る赤字・黒字の構成分析!J$37,"▲", "-")), 2) &gt;= 0, ABS(ROUND(VALUE(SUBSTITUTE(連結実質赤字比率に係る赤字・黒字の構成分析!J$37,"▲", "-")), 2)), NA())</f>
        <v>0.89</v>
      </c>
    </row>
    <row r="34" spans="1:16" x14ac:dyDescent="0.15">
      <c r="A34" s="148" t="str">
        <f>IF(連結実質赤字比率に係る赤字・黒字の構成分析!C$36="",NA(),連結実質赤字比率に係る赤字・黒字の構成分析!C$36)</f>
        <v>下水道事業会計</v>
      </c>
      <c r="B34" s="148" t="e">
        <f>IF(ROUND(VALUE(SUBSTITUTE(連結実質赤字比率に係る赤字・黒字の構成分析!F$36,"▲", "-")), 2) &lt; 0, ABS(ROUND(VALUE(SUBSTITUTE(連結実質赤字比率に係る赤字・黒字の構成分析!F$36,"▲", "-")), 2)), NA())</f>
        <v>#VALUE!</v>
      </c>
      <c r="C34" s="148" t="e">
        <f>IF(ROUND(VALUE(SUBSTITUTE(連結実質赤字比率に係る赤字・黒字の構成分析!F$36,"▲", "-")), 2) &gt;= 0, ABS(ROUND(VALUE(SUBSTITUTE(連結実質赤字比率に係る赤字・黒字の構成分析!F$36,"▲", "-")), 2)), NA())</f>
        <v>#VALUE!</v>
      </c>
      <c r="D34" s="148" t="e">
        <f>IF(ROUND(VALUE(SUBSTITUTE(連結実質赤字比率に係る赤字・黒字の構成分析!G$36,"▲", "-")), 2) &lt; 0, ABS(ROUND(VALUE(SUBSTITUTE(連結実質赤字比率に係る赤字・黒字の構成分析!G$36,"▲", "-")), 2)), NA())</f>
        <v>#VALUE!</v>
      </c>
      <c r="E34" s="148" t="e">
        <f>IF(ROUND(VALUE(SUBSTITUTE(連結実質赤字比率に係る赤字・黒字の構成分析!G$36,"▲", "-")), 2) &gt;= 0, ABS(ROUND(VALUE(SUBSTITUTE(連結実質赤字比率に係る赤字・黒字の構成分析!G$36,"▲", "-")), 2)), NA())</f>
        <v>#VALUE!</v>
      </c>
      <c r="F34" s="148" t="e">
        <f>IF(ROUND(VALUE(SUBSTITUTE(連結実質赤字比率に係る赤字・黒字の構成分析!H$36,"▲", "-")), 2) &lt; 0, ABS(ROUND(VALUE(SUBSTITUTE(連結実質赤字比率に係る赤字・黒字の構成分析!H$36,"▲", "-")), 2)), NA())</f>
        <v>#VALUE!</v>
      </c>
      <c r="G34" s="148" t="e">
        <f>IF(ROUND(VALUE(SUBSTITUTE(連結実質赤字比率に係る赤字・黒字の構成分析!H$36,"▲", "-")), 2) &gt;= 0, ABS(ROUND(VALUE(SUBSTITUTE(連結実質赤字比率に係る赤字・黒字の構成分析!H$36,"▲", "-")), 2)), NA())</f>
        <v>#VALUE!</v>
      </c>
      <c r="H34" s="148" t="e">
        <f>IF(ROUND(VALUE(SUBSTITUTE(連結実質赤字比率に係る赤字・黒字の構成分析!I$36,"▲", "-")), 2) &lt; 0, ABS(ROUND(VALUE(SUBSTITUTE(連結実質赤字比率に係る赤字・黒字の構成分析!I$36,"▲", "-")), 2)), NA())</f>
        <v>#VALUE!</v>
      </c>
      <c r="I34" s="148" t="e">
        <f>IF(ROUND(VALUE(SUBSTITUTE(連結実質赤字比率に係る赤字・黒字の構成分析!I$36,"▲", "-")), 2) &gt;= 0, ABS(ROUND(VALUE(SUBSTITUTE(連結実質赤字比率に係る赤字・黒字の構成分析!I$36,"▲", "-")), 2)), NA())</f>
        <v>#VALUE!</v>
      </c>
      <c r="J34" s="148" t="e">
        <f>IF(ROUND(VALUE(SUBSTITUTE(連結実質赤字比率に係る赤字・黒字の構成分析!J$36,"▲", "-")), 2) &lt; 0, ABS(ROUND(VALUE(SUBSTITUTE(連結実質赤字比率に係る赤字・黒字の構成分析!J$36,"▲", "-")), 2)), NA())</f>
        <v>#N/A</v>
      </c>
      <c r="K34" s="148">
        <f>IF(ROUND(VALUE(SUBSTITUTE(連結実質赤字比率に係る赤字・黒字の構成分析!J$36,"▲", "-")), 2) &gt;= 0, ABS(ROUND(VALUE(SUBSTITUTE(連結実質赤字比率に係る赤字・黒字の構成分析!J$36,"▲", "-")), 2)), NA())</f>
        <v>1.21</v>
      </c>
    </row>
    <row r="35" spans="1:16" x14ac:dyDescent="0.15">
      <c r="A35" s="148" t="str">
        <f>IF(連結実質赤字比率に係る赤字・黒字の構成分析!C$35="",NA(),連結実質赤字比率に係る赤字・黒字の構成分析!C$35)</f>
        <v>介護保険特別会計</v>
      </c>
      <c r="B35" s="148" t="e">
        <f>IF(ROUND(VALUE(SUBSTITUTE(連結実質赤字比率に係る赤字・黒字の構成分析!F$35,"▲", "-")), 2) &lt; 0, ABS(ROUND(VALUE(SUBSTITUTE(連結実質赤字比率に係る赤字・黒字の構成分析!F$35,"▲", "-")), 2)), NA())</f>
        <v>#N/A</v>
      </c>
      <c r="C35" s="148">
        <f>IF(ROUND(VALUE(SUBSTITUTE(連結実質赤字比率に係る赤字・黒字の構成分析!F$35,"▲", "-")), 2) &gt;= 0, ABS(ROUND(VALUE(SUBSTITUTE(連結実質赤字比率に係る赤字・黒字の構成分析!F$35,"▲", "-")), 2)), NA())</f>
        <v>0.69</v>
      </c>
      <c r="D35" s="148" t="e">
        <f>IF(ROUND(VALUE(SUBSTITUTE(連結実質赤字比率に係る赤字・黒字の構成分析!G$35,"▲", "-")), 2) &lt; 0, ABS(ROUND(VALUE(SUBSTITUTE(連結実質赤字比率に係る赤字・黒字の構成分析!G$35,"▲", "-")), 2)), NA())</f>
        <v>#N/A</v>
      </c>
      <c r="E35" s="148">
        <f>IF(ROUND(VALUE(SUBSTITUTE(連結実質赤字比率に係る赤字・黒字の構成分析!G$35,"▲", "-")), 2) &gt;= 0, ABS(ROUND(VALUE(SUBSTITUTE(連結実質赤字比率に係る赤字・黒字の構成分析!G$35,"▲", "-")), 2)), NA())</f>
        <v>0.7</v>
      </c>
      <c r="F35" s="148" t="e">
        <f>IF(ROUND(VALUE(SUBSTITUTE(連結実質赤字比率に係る赤字・黒字の構成分析!H$35,"▲", "-")), 2) &lt; 0, ABS(ROUND(VALUE(SUBSTITUTE(連結実質赤字比率に係る赤字・黒字の構成分析!H$35,"▲", "-")), 2)), NA())</f>
        <v>#N/A</v>
      </c>
      <c r="G35" s="148">
        <f>IF(ROUND(VALUE(SUBSTITUTE(連結実質赤字比率に係る赤字・黒字の構成分析!H$35,"▲", "-")), 2) &gt;= 0, ABS(ROUND(VALUE(SUBSTITUTE(連結実質赤字比率に係る赤字・黒字の構成分析!H$35,"▲", "-")), 2)), NA())</f>
        <v>2.14</v>
      </c>
      <c r="H35" s="148" t="e">
        <f>IF(ROUND(VALUE(SUBSTITUTE(連結実質赤字比率に係る赤字・黒字の構成分析!I$35,"▲", "-")), 2) &lt; 0, ABS(ROUND(VALUE(SUBSTITUTE(連結実質赤字比率に係る赤字・黒字の構成分析!I$35,"▲", "-")), 2)), NA())</f>
        <v>#N/A</v>
      </c>
      <c r="I35" s="148">
        <f>IF(ROUND(VALUE(SUBSTITUTE(連結実質赤字比率に係る赤字・黒字の構成分析!I$35,"▲", "-")), 2) &gt;= 0, ABS(ROUND(VALUE(SUBSTITUTE(連結実質赤字比率に係る赤字・黒字の構成分析!I$35,"▲", "-")), 2)), NA())</f>
        <v>1.87</v>
      </c>
      <c r="J35" s="148" t="e">
        <f>IF(ROUND(VALUE(SUBSTITUTE(連結実質赤字比率に係る赤字・黒字の構成分析!J$35,"▲", "-")), 2) &lt; 0, ABS(ROUND(VALUE(SUBSTITUTE(連結実質赤字比率に係る赤字・黒字の構成分析!J$35,"▲", "-")), 2)), NA())</f>
        <v>#N/A</v>
      </c>
      <c r="K35" s="148">
        <f>IF(ROUND(VALUE(SUBSTITUTE(連結実質赤字比率に係る赤字・黒字の構成分析!J$35,"▲", "-")), 2) &gt;= 0, ABS(ROUND(VALUE(SUBSTITUTE(連結実質赤字比率に係る赤字・黒字の構成分析!J$35,"▲", "-")), 2)), NA())</f>
        <v>1.95</v>
      </c>
    </row>
    <row r="36" spans="1:16" x14ac:dyDescent="0.15">
      <c r="A36" s="148" t="str">
        <f>IF(連結実質赤字比率に係る赤字・黒字の構成分析!C$34="",NA(),連結実質赤字比率に係る赤字・黒字の構成分析!C$34)</f>
        <v>一般会計</v>
      </c>
      <c r="B36" s="148" t="e">
        <f>IF(ROUND(VALUE(SUBSTITUTE(連結実質赤字比率に係る赤字・黒字の構成分析!F$34,"▲", "-")), 2) &lt; 0, ABS(ROUND(VALUE(SUBSTITUTE(連結実質赤字比率に係る赤字・黒字の構成分析!F$34,"▲", "-")), 2)), NA())</f>
        <v>#N/A</v>
      </c>
      <c r="C36" s="148">
        <f>IF(ROUND(VALUE(SUBSTITUTE(連結実質赤字比率に係る赤字・黒字の構成分析!F$34,"▲", "-")), 2) &gt;= 0, ABS(ROUND(VALUE(SUBSTITUTE(連結実質赤字比率に係る赤字・黒字の構成分析!F$34,"▲", "-")), 2)), NA())</f>
        <v>12.41</v>
      </c>
      <c r="D36" s="148" t="e">
        <f>IF(ROUND(VALUE(SUBSTITUTE(連結実質赤字比率に係る赤字・黒字の構成分析!G$34,"▲", "-")), 2) &lt; 0, ABS(ROUND(VALUE(SUBSTITUTE(連結実質赤字比率に係る赤字・黒字の構成分析!G$34,"▲", "-")), 2)), NA())</f>
        <v>#N/A</v>
      </c>
      <c r="E36" s="148">
        <f>IF(ROUND(VALUE(SUBSTITUTE(連結実質赤字比率に係る赤字・黒字の構成分析!G$34,"▲", "-")), 2) &gt;= 0, ABS(ROUND(VALUE(SUBSTITUTE(連結実質赤字比率に係る赤字・黒字の構成分析!G$34,"▲", "-")), 2)), NA())</f>
        <v>9.34</v>
      </c>
      <c r="F36" s="148" t="e">
        <f>IF(ROUND(VALUE(SUBSTITUTE(連結実質赤字比率に係る赤字・黒字の構成分析!H$34,"▲", "-")), 2) &lt; 0, ABS(ROUND(VALUE(SUBSTITUTE(連結実質赤字比率に係る赤字・黒字の構成分析!H$34,"▲", "-")), 2)), NA())</f>
        <v>#N/A</v>
      </c>
      <c r="G36" s="148">
        <f>IF(ROUND(VALUE(SUBSTITUTE(連結実質赤字比率に係る赤字・黒字の構成分析!H$34,"▲", "-")), 2) &gt;= 0, ABS(ROUND(VALUE(SUBSTITUTE(連結実質赤字比率に係る赤字・黒字の構成分析!H$34,"▲", "-")), 2)), NA())</f>
        <v>8.1300000000000008</v>
      </c>
      <c r="H36" s="148" t="e">
        <f>IF(ROUND(VALUE(SUBSTITUTE(連結実質赤字比率に係る赤字・黒字の構成分析!I$34,"▲", "-")), 2) &lt; 0, ABS(ROUND(VALUE(SUBSTITUTE(連結実質赤字比率に係る赤字・黒字の構成分析!I$34,"▲", "-")), 2)), NA())</f>
        <v>#N/A</v>
      </c>
      <c r="I36" s="148">
        <f>IF(ROUND(VALUE(SUBSTITUTE(連結実質赤字比率に係る赤字・黒字の構成分析!I$34,"▲", "-")), 2) &gt;= 0, ABS(ROUND(VALUE(SUBSTITUTE(連結実質赤字比率に係る赤字・黒字の構成分析!I$34,"▲", "-")), 2)), NA())</f>
        <v>8.1199999999999992</v>
      </c>
      <c r="J36" s="148" t="e">
        <f>IF(ROUND(VALUE(SUBSTITUTE(連結実質赤字比率に係る赤字・黒字の構成分析!J$34,"▲", "-")), 2) &lt; 0, ABS(ROUND(VALUE(SUBSTITUTE(連結実質赤字比率に係る赤字・黒字の構成分析!J$34,"▲", "-")), 2)), NA())</f>
        <v>#N/A</v>
      </c>
      <c r="K36" s="148">
        <f>IF(ROUND(VALUE(SUBSTITUTE(連結実質赤字比率に係る赤字・黒字の構成分析!J$34,"▲", "-")), 2) &gt;= 0, ABS(ROUND(VALUE(SUBSTITUTE(連結実質赤字比率に係る赤字・黒字の構成分析!J$34,"▲", "-")), 2)), NA())</f>
        <v>7.61</v>
      </c>
    </row>
    <row r="39" spans="1:16" x14ac:dyDescent="0.15">
      <c r="A39" s="121" t="s">
        <v>58</v>
      </c>
    </row>
    <row r="40" spans="1:16" x14ac:dyDescent="0.15">
      <c r="A40" s="149"/>
      <c r="B40" s="149" t="str">
        <f>'実質公債費比率（分子）の構造'!K$44</f>
        <v>R02</v>
      </c>
      <c r="C40" s="149"/>
      <c r="D40" s="149"/>
      <c r="E40" s="149" t="str">
        <f>'実質公債費比率（分子）の構造'!L$44</f>
        <v>R03</v>
      </c>
      <c r="F40" s="149"/>
      <c r="G40" s="149"/>
      <c r="H40" s="149" t="str">
        <f>'実質公債費比率（分子）の構造'!M$44</f>
        <v>R04</v>
      </c>
      <c r="I40" s="149"/>
      <c r="J40" s="149"/>
      <c r="K40" s="149" t="str">
        <f>'実質公債費比率（分子）の構造'!N$44</f>
        <v>R05</v>
      </c>
      <c r="L40" s="149"/>
      <c r="M40" s="149"/>
      <c r="N40" s="149" t="str">
        <f>'実質公債費比率（分子）の構造'!O$44</f>
        <v>R06</v>
      </c>
      <c r="O40" s="149"/>
      <c r="P40" s="149"/>
    </row>
    <row r="41" spans="1:16" x14ac:dyDescent="0.15">
      <c r="A41" s="149"/>
      <c r="B41" s="149" t="s">
        <v>59</v>
      </c>
      <c r="C41" s="149"/>
      <c r="D41" s="149" t="s">
        <v>60</v>
      </c>
      <c r="E41" s="149" t="s">
        <v>59</v>
      </c>
      <c r="F41" s="149"/>
      <c r="G41" s="149" t="s">
        <v>60</v>
      </c>
      <c r="H41" s="149" t="s">
        <v>59</v>
      </c>
      <c r="I41" s="149"/>
      <c r="J41" s="149" t="s">
        <v>60</v>
      </c>
      <c r="K41" s="149" t="s">
        <v>59</v>
      </c>
      <c r="L41" s="149"/>
      <c r="M41" s="149" t="s">
        <v>60</v>
      </c>
      <c r="N41" s="149" t="s">
        <v>59</v>
      </c>
      <c r="O41" s="149"/>
      <c r="P41" s="149" t="s">
        <v>60</v>
      </c>
    </row>
    <row r="42" spans="1:16" x14ac:dyDescent="0.15">
      <c r="A42" s="149" t="s">
        <v>61</v>
      </c>
      <c r="B42" s="149"/>
      <c r="C42" s="149"/>
      <c r="D42" s="149">
        <f>'実質公債費比率（分子）の構造'!K$52</f>
        <v>430</v>
      </c>
      <c r="E42" s="149"/>
      <c r="F42" s="149"/>
      <c r="G42" s="149">
        <f>'実質公債費比率（分子）の構造'!L$52</f>
        <v>428</v>
      </c>
      <c r="H42" s="149"/>
      <c r="I42" s="149"/>
      <c r="J42" s="149">
        <f>'実質公債費比率（分子）の構造'!M$52</f>
        <v>409</v>
      </c>
      <c r="K42" s="149"/>
      <c r="L42" s="149"/>
      <c r="M42" s="149">
        <f>'実質公債費比率（分子）の構造'!N$52</f>
        <v>409</v>
      </c>
      <c r="N42" s="149"/>
      <c r="O42" s="149"/>
      <c r="P42" s="149">
        <f>'実質公債費比率（分子）の構造'!O$52</f>
        <v>341</v>
      </c>
    </row>
    <row r="43" spans="1:16" x14ac:dyDescent="0.15">
      <c r="A43" s="149" t="s">
        <v>16</v>
      </c>
      <c r="B43" s="149" t="str">
        <f>'実質公債費比率（分子）の構造'!K$51</f>
        <v>-</v>
      </c>
      <c r="C43" s="149"/>
      <c r="D43" s="149"/>
      <c r="E43" s="149" t="str">
        <f>'実質公債費比率（分子）の構造'!L$51</f>
        <v>-</v>
      </c>
      <c r="F43" s="149"/>
      <c r="G43" s="149"/>
      <c r="H43" s="149" t="str">
        <f>'実質公債費比率（分子）の構造'!M$51</f>
        <v>-</v>
      </c>
      <c r="I43" s="149"/>
      <c r="J43" s="149"/>
      <c r="K43" s="149" t="str">
        <f>'実質公債費比率（分子）の構造'!N$51</f>
        <v>-</v>
      </c>
      <c r="L43" s="149"/>
      <c r="M43" s="149"/>
      <c r="N43" s="149" t="str">
        <f>'実質公債費比率（分子）の構造'!O$51</f>
        <v>-</v>
      </c>
      <c r="O43" s="149"/>
      <c r="P43" s="149"/>
    </row>
    <row r="44" spans="1:16" x14ac:dyDescent="0.15">
      <c r="A44" s="149" t="s">
        <v>62</v>
      </c>
      <c r="B44" s="149" t="str">
        <f>'実質公債費比率（分子）の構造'!K$50</f>
        <v>-</v>
      </c>
      <c r="C44" s="149"/>
      <c r="D44" s="149"/>
      <c r="E44" s="149" t="str">
        <f>'実質公債費比率（分子）の構造'!L$50</f>
        <v>-</v>
      </c>
      <c r="F44" s="149"/>
      <c r="G44" s="149"/>
      <c r="H44" s="149" t="str">
        <f>'実質公債費比率（分子）の構造'!M$50</f>
        <v>-</v>
      </c>
      <c r="I44" s="149"/>
      <c r="J44" s="149"/>
      <c r="K44" s="149" t="str">
        <f>'実質公債費比率（分子）の構造'!N$50</f>
        <v>-</v>
      </c>
      <c r="L44" s="149"/>
      <c r="M44" s="149"/>
      <c r="N44" s="149" t="str">
        <f>'実質公債費比率（分子）の構造'!O$50</f>
        <v>-</v>
      </c>
      <c r="O44" s="149"/>
      <c r="P44" s="149"/>
    </row>
    <row r="45" spans="1:16" x14ac:dyDescent="0.15">
      <c r="A45" s="149" t="s">
        <v>63</v>
      </c>
      <c r="B45" s="149">
        <f>'実質公債費比率（分子）の構造'!K$49</f>
        <v>17</v>
      </c>
      <c r="C45" s="149"/>
      <c r="D45" s="149"/>
      <c r="E45" s="149">
        <f>'実質公債費比率（分子）の構造'!L$49</f>
        <v>31</v>
      </c>
      <c r="F45" s="149"/>
      <c r="G45" s="149"/>
      <c r="H45" s="149">
        <f>'実質公債費比率（分子）の構造'!M$49</f>
        <v>40</v>
      </c>
      <c r="I45" s="149"/>
      <c r="J45" s="149"/>
      <c r="K45" s="149">
        <f>'実質公債費比率（分子）の構造'!N$49</f>
        <v>39</v>
      </c>
      <c r="L45" s="149"/>
      <c r="M45" s="149"/>
      <c r="N45" s="149">
        <f>'実質公債費比率（分子）の構造'!O$49</f>
        <v>43</v>
      </c>
      <c r="O45" s="149"/>
      <c r="P45" s="149"/>
    </row>
    <row r="46" spans="1:16" x14ac:dyDescent="0.15">
      <c r="A46" s="149" t="s">
        <v>64</v>
      </c>
      <c r="B46" s="149">
        <f>'実質公債費比率（分子）の構造'!K$48</f>
        <v>254</v>
      </c>
      <c r="C46" s="149"/>
      <c r="D46" s="149"/>
      <c r="E46" s="149">
        <f>'実質公債費比率（分子）の構造'!L$48</f>
        <v>243</v>
      </c>
      <c r="F46" s="149"/>
      <c r="G46" s="149"/>
      <c r="H46" s="149">
        <f>'実質公債費比率（分子）の構造'!M$48</f>
        <v>240</v>
      </c>
      <c r="I46" s="149"/>
      <c r="J46" s="149"/>
      <c r="K46" s="149">
        <f>'実質公債費比率（分子）の構造'!N$48</f>
        <v>234</v>
      </c>
      <c r="L46" s="149"/>
      <c r="M46" s="149"/>
      <c r="N46" s="149">
        <f>'実質公債費比率（分子）の構造'!O$48</f>
        <v>122</v>
      </c>
      <c r="O46" s="149"/>
      <c r="P46" s="149"/>
    </row>
    <row r="47" spans="1:16" x14ac:dyDescent="0.15">
      <c r="A47" s="149" t="s">
        <v>12</v>
      </c>
      <c r="B47" s="149" t="str">
        <f>'実質公債費比率（分子）の構造'!K$47</f>
        <v>-</v>
      </c>
      <c r="C47" s="149"/>
      <c r="D47" s="149"/>
      <c r="E47" s="149" t="str">
        <f>'実質公債費比率（分子）の構造'!L$47</f>
        <v>-</v>
      </c>
      <c r="F47" s="149"/>
      <c r="G47" s="149"/>
      <c r="H47" s="149" t="str">
        <f>'実質公債費比率（分子）の構造'!M$47</f>
        <v>-</v>
      </c>
      <c r="I47" s="149"/>
      <c r="J47" s="149"/>
      <c r="K47" s="149" t="str">
        <f>'実質公債費比率（分子）の構造'!N$47</f>
        <v>-</v>
      </c>
      <c r="L47" s="149"/>
      <c r="M47" s="149"/>
      <c r="N47" s="149" t="str">
        <f>'実質公債費比率（分子）の構造'!O$47</f>
        <v>-</v>
      </c>
      <c r="O47" s="149"/>
      <c r="P47" s="149"/>
    </row>
    <row r="48" spans="1:16" x14ac:dyDescent="0.15">
      <c r="A48" s="149" t="s">
        <v>65</v>
      </c>
      <c r="B48" s="149" t="str">
        <f>'実質公債費比率（分子）の構造'!K$46</f>
        <v>-</v>
      </c>
      <c r="C48" s="149"/>
      <c r="D48" s="149"/>
      <c r="E48" s="149" t="str">
        <f>'実質公債費比率（分子）の構造'!L$46</f>
        <v>-</v>
      </c>
      <c r="F48" s="149"/>
      <c r="G48" s="149"/>
      <c r="H48" s="149" t="str">
        <f>'実質公債費比率（分子）の構造'!M$46</f>
        <v>-</v>
      </c>
      <c r="I48" s="149"/>
      <c r="J48" s="149"/>
      <c r="K48" s="149" t="str">
        <f>'実質公債費比率（分子）の構造'!N$46</f>
        <v>-</v>
      </c>
      <c r="L48" s="149"/>
      <c r="M48" s="149"/>
      <c r="N48" s="149" t="str">
        <f>'実質公債費比率（分子）の構造'!O$46</f>
        <v>-</v>
      </c>
      <c r="O48" s="149"/>
      <c r="P48" s="149"/>
    </row>
    <row r="49" spans="1:16" x14ac:dyDescent="0.15">
      <c r="A49" s="149" t="s">
        <v>66</v>
      </c>
      <c r="B49" s="149">
        <f>'実質公債費比率（分子）の構造'!K$45</f>
        <v>504</v>
      </c>
      <c r="C49" s="149"/>
      <c r="D49" s="149"/>
      <c r="E49" s="149">
        <f>'実質公債費比率（分子）の構造'!L$45</f>
        <v>491</v>
      </c>
      <c r="F49" s="149"/>
      <c r="G49" s="149"/>
      <c r="H49" s="149">
        <f>'実質公債費比率（分子）の構造'!M$45</f>
        <v>495</v>
      </c>
      <c r="I49" s="149"/>
      <c r="J49" s="149"/>
      <c r="K49" s="149">
        <f>'実質公債費比率（分子）の構造'!N$45</f>
        <v>472</v>
      </c>
      <c r="L49" s="149"/>
      <c r="M49" s="149"/>
      <c r="N49" s="149">
        <f>'実質公債費比率（分子）の構造'!O$45</f>
        <v>445</v>
      </c>
      <c r="O49" s="149"/>
      <c r="P49" s="149"/>
    </row>
    <row r="50" spans="1:16" x14ac:dyDescent="0.15">
      <c r="A50" s="149" t="s">
        <v>67</v>
      </c>
      <c r="B50" s="149" t="e">
        <f>NA()</f>
        <v>#N/A</v>
      </c>
      <c r="C50" s="149">
        <f>IF(ISNUMBER('実質公債費比率（分子）の構造'!K$53),'実質公債費比率（分子）の構造'!K$53,NA())</f>
        <v>345</v>
      </c>
      <c r="D50" s="149" t="e">
        <f>NA()</f>
        <v>#N/A</v>
      </c>
      <c r="E50" s="149" t="e">
        <f>NA()</f>
        <v>#N/A</v>
      </c>
      <c r="F50" s="149">
        <f>IF(ISNUMBER('実質公債費比率（分子）の構造'!L$53),'実質公債費比率（分子）の構造'!L$53,NA())</f>
        <v>337</v>
      </c>
      <c r="G50" s="149" t="e">
        <f>NA()</f>
        <v>#N/A</v>
      </c>
      <c r="H50" s="149" t="e">
        <f>NA()</f>
        <v>#N/A</v>
      </c>
      <c r="I50" s="149">
        <f>IF(ISNUMBER('実質公債費比率（分子）の構造'!M$53),'実質公債費比率（分子）の構造'!M$53,NA())</f>
        <v>366</v>
      </c>
      <c r="J50" s="149" t="e">
        <f>NA()</f>
        <v>#N/A</v>
      </c>
      <c r="K50" s="149" t="e">
        <f>NA()</f>
        <v>#N/A</v>
      </c>
      <c r="L50" s="149">
        <f>IF(ISNUMBER('実質公債費比率（分子）の構造'!N$53),'実質公債費比率（分子）の構造'!N$53,NA())</f>
        <v>336</v>
      </c>
      <c r="M50" s="149" t="e">
        <f>NA()</f>
        <v>#N/A</v>
      </c>
      <c r="N50" s="149" t="e">
        <f>NA()</f>
        <v>#N/A</v>
      </c>
      <c r="O50" s="149">
        <f>IF(ISNUMBER('実質公債費比率（分子）の構造'!O$53),'実質公債費比率（分子）の構造'!O$53,NA())</f>
        <v>269</v>
      </c>
      <c r="P50" s="149" t="e">
        <f>NA()</f>
        <v>#N/A</v>
      </c>
    </row>
    <row r="53" spans="1:16" x14ac:dyDescent="0.15">
      <c r="A53" s="121" t="s">
        <v>68</v>
      </c>
    </row>
    <row r="54" spans="1:16" x14ac:dyDescent="0.15">
      <c r="A54" s="148"/>
      <c r="B54" s="148" t="str">
        <f>'将来負担比率（分子）の構造'!I$40</f>
        <v>R02</v>
      </c>
      <c r="C54" s="148"/>
      <c r="D54" s="148"/>
      <c r="E54" s="148" t="str">
        <f>'将来負担比率（分子）の構造'!J$40</f>
        <v>R03</v>
      </c>
      <c r="F54" s="148"/>
      <c r="G54" s="148"/>
      <c r="H54" s="148" t="str">
        <f>'将来負担比率（分子）の構造'!K$40</f>
        <v>R04</v>
      </c>
      <c r="I54" s="148"/>
      <c r="J54" s="148"/>
      <c r="K54" s="148" t="str">
        <f>'将来負担比率（分子）の構造'!L$40</f>
        <v>R05</v>
      </c>
      <c r="L54" s="148"/>
      <c r="M54" s="148"/>
      <c r="N54" s="148" t="str">
        <f>'将来負担比率（分子）の構造'!M$40</f>
        <v>R06</v>
      </c>
      <c r="O54" s="148"/>
      <c r="P54" s="148"/>
    </row>
    <row r="55" spans="1:16" x14ac:dyDescent="0.15">
      <c r="A55" s="148"/>
      <c r="B55" s="148" t="s">
        <v>69</v>
      </c>
      <c r="C55" s="148"/>
      <c r="D55" s="148" t="s">
        <v>70</v>
      </c>
      <c r="E55" s="148" t="s">
        <v>69</v>
      </c>
      <c r="F55" s="148"/>
      <c r="G55" s="148" t="s">
        <v>70</v>
      </c>
      <c r="H55" s="148" t="s">
        <v>69</v>
      </c>
      <c r="I55" s="148"/>
      <c r="J55" s="148" t="s">
        <v>70</v>
      </c>
      <c r="K55" s="148" t="s">
        <v>69</v>
      </c>
      <c r="L55" s="148"/>
      <c r="M55" s="148" t="s">
        <v>70</v>
      </c>
      <c r="N55" s="148" t="s">
        <v>69</v>
      </c>
      <c r="O55" s="148"/>
      <c r="P55" s="148" t="s">
        <v>70</v>
      </c>
    </row>
    <row r="56" spans="1:16" x14ac:dyDescent="0.15">
      <c r="A56" s="148" t="s">
        <v>43</v>
      </c>
      <c r="B56" s="148"/>
      <c r="C56" s="148"/>
      <c r="D56" s="148">
        <f>'将来負担比率（分子）の構造'!I$52</f>
        <v>5056</v>
      </c>
      <c r="E56" s="148"/>
      <c r="F56" s="148"/>
      <c r="G56" s="148">
        <f>'将来負担比率（分子）の構造'!J$52</f>
        <v>4792</v>
      </c>
      <c r="H56" s="148"/>
      <c r="I56" s="148"/>
      <c r="J56" s="148">
        <f>'将来負担比率（分子）の構造'!K$52</f>
        <v>4566</v>
      </c>
      <c r="K56" s="148"/>
      <c r="L56" s="148"/>
      <c r="M56" s="148">
        <f>'将来負担比率（分子）の構造'!L$52</f>
        <v>4271</v>
      </c>
      <c r="N56" s="148"/>
      <c r="O56" s="148"/>
      <c r="P56" s="148">
        <f>'将来負担比率（分子）の構造'!M$52</f>
        <v>4082</v>
      </c>
    </row>
    <row r="57" spans="1:16" x14ac:dyDescent="0.15">
      <c r="A57" s="148" t="s">
        <v>42</v>
      </c>
      <c r="B57" s="148"/>
      <c r="C57" s="148"/>
      <c r="D57" s="148">
        <f>'将来負担比率（分子）の構造'!I$51</f>
        <v>69</v>
      </c>
      <c r="E57" s="148"/>
      <c r="F57" s="148"/>
      <c r="G57" s="148">
        <f>'将来負担比率（分子）の構造'!J$51</f>
        <v>70</v>
      </c>
      <c r="H57" s="148"/>
      <c r="I57" s="148"/>
      <c r="J57" s="148">
        <f>'将来負担比率（分子）の構造'!K$51</f>
        <v>57</v>
      </c>
      <c r="K57" s="148"/>
      <c r="L57" s="148"/>
      <c r="M57" s="148">
        <f>'将来負担比率（分子）の構造'!L$51</f>
        <v>26</v>
      </c>
      <c r="N57" s="148"/>
      <c r="O57" s="148"/>
      <c r="P57" s="148">
        <f>'将来負担比率（分子）の構造'!M$51</f>
        <v>10</v>
      </c>
    </row>
    <row r="58" spans="1:16" x14ac:dyDescent="0.15">
      <c r="A58" s="148" t="s">
        <v>41</v>
      </c>
      <c r="B58" s="148"/>
      <c r="C58" s="148"/>
      <c r="D58" s="148">
        <f>'将来負担比率（分子）の構造'!I$50</f>
        <v>1808</v>
      </c>
      <c r="E58" s="148"/>
      <c r="F58" s="148"/>
      <c r="G58" s="148">
        <f>'将来負担比率（分子）の構造'!J$50</f>
        <v>2299</v>
      </c>
      <c r="H58" s="148"/>
      <c r="I58" s="148"/>
      <c r="J58" s="148">
        <f>'将来負担比率（分子）の構造'!K$50</f>
        <v>2513</v>
      </c>
      <c r="K58" s="148"/>
      <c r="L58" s="148"/>
      <c r="M58" s="148">
        <f>'将来負担比率（分子）の構造'!L$50</f>
        <v>2640</v>
      </c>
      <c r="N58" s="148"/>
      <c r="O58" s="148"/>
      <c r="P58" s="148">
        <f>'将来負担比率（分子）の構造'!M$50</f>
        <v>2728</v>
      </c>
    </row>
    <row r="59" spans="1:16" x14ac:dyDescent="0.15">
      <c r="A59" s="148" t="s">
        <v>39</v>
      </c>
      <c r="B59" s="148" t="str">
        <f>'将来負担比率（分子）の構造'!I$49</f>
        <v>-</v>
      </c>
      <c r="C59" s="148"/>
      <c r="D59" s="148"/>
      <c r="E59" s="148" t="str">
        <f>'将来負担比率（分子）の構造'!J$49</f>
        <v>-</v>
      </c>
      <c r="F59" s="148"/>
      <c r="G59" s="148"/>
      <c r="H59" s="148" t="str">
        <f>'将来負担比率（分子）の構造'!K$49</f>
        <v>-</v>
      </c>
      <c r="I59" s="148"/>
      <c r="J59" s="148"/>
      <c r="K59" s="148" t="str">
        <f>'将来負担比率（分子）の構造'!L$49</f>
        <v>-</v>
      </c>
      <c r="L59" s="148"/>
      <c r="M59" s="148"/>
      <c r="N59" s="148" t="str">
        <f>'将来負担比率（分子）の構造'!M$49</f>
        <v>-</v>
      </c>
      <c r="O59" s="148"/>
      <c r="P59" s="148"/>
    </row>
    <row r="60" spans="1:16" x14ac:dyDescent="0.15">
      <c r="A60" s="148" t="s">
        <v>38</v>
      </c>
      <c r="B60" s="148" t="str">
        <f>'将来負担比率（分子）の構造'!I$48</f>
        <v>-</v>
      </c>
      <c r="C60" s="148"/>
      <c r="D60" s="148"/>
      <c r="E60" s="148" t="str">
        <f>'将来負担比率（分子）の構造'!J$48</f>
        <v>-</v>
      </c>
      <c r="F60" s="148"/>
      <c r="G60" s="148"/>
      <c r="H60" s="148" t="str">
        <f>'将来負担比率（分子）の構造'!K$48</f>
        <v>-</v>
      </c>
      <c r="I60" s="148"/>
      <c r="J60" s="148"/>
      <c r="K60" s="148" t="str">
        <f>'将来負担比率（分子）の構造'!L$48</f>
        <v>-</v>
      </c>
      <c r="L60" s="148"/>
      <c r="M60" s="148"/>
      <c r="N60" s="148" t="str">
        <f>'将来負担比率（分子）の構造'!M$48</f>
        <v>-</v>
      </c>
      <c r="O60" s="148"/>
      <c r="P60" s="148"/>
    </row>
    <row r="61" spans="1:16" x14ac:dyDescent="0.15">
      <c r="A61" s="148" t="s">
        <v>36</v>
      </c>
      <c r="B61" s="148" t="str">
        <f>'将来負担比率（分子）の構造'!I$46</f>
        <v>-</v>
      </c>
      <c r="C61" s="148"/>
      <c r="D61" s="148"/>
      <c r="E61" s="148" t="str">
        <f>'将来負担比率（分子）の構造'!J$46</f>
        <v>-</v>
      </c>
      <c r="F61" s="148"/>
      <c r="G61" s="148"/>
      <c r="H61" s="148" t="str">
        <f>'将来負担比率（分子）の構造'!K$46</f>
        <v>-</v>
      </c>
      <c r="I61" s="148"/>
      <c r="J61" s="148"/>
      <c r="K61" s="148" t="str">
        <f>'将来負担比率（分子）の構造'!L$46</f>
        <v>-</v>
      </c>
      <c r="L61" s="148"/>
      <c r="M61" s="148"/>
      <c r="N61" s="148" t="str">
        <f>'将来負担比率（分子）の構造'!M$46</f>
        <v>-</v>
      </c>
      <c r="O61" s="148"/>
      <c r="P61" s="148"/>
    </row>
    <row r="62" spans="1:16" x14ac:dyDescent="0.15">
      <c r="A62" s="148" t="s">
        <v>35</v>
      </c>
      <c r="B62" s="148">
        <f>'将来負担比率（分子）の構造'!I$45</f>
        <v>540</v>
      </c>
      <c r="C62" s="148"/>
      <c r="D62" s="148"/>
      <c r="E62" s="148">
        <f>'将来負担比率（分子）の構造'!J$45</f>
        <v>509</v>
      </c>
      <c r="F62" s="148"/>
      <c r="G62" s="148"/>
      <c r="H62" s="148">
        <f>'将来負担比率（分子）の構造'!K$45</f>
        <v>502</v>
      </c>
      <c r="I62" s="148"/>
      <c r="J62" s="148"/>
      <c r="K62" s="148">
        <f>'将来負担比率（分子）の構造'!L$45</f>
        <v>502</v>
      </c>
      <c r="L62" s="148"/>
      <c r="M62" s="148"/>
      <c r="N62" s="148">
        <f>'将来負担比率（分子）の構造'!M$45</f>
        <v>520</v>
      </c>
      <c r="O62" s="148"/>
      <c r="P62" s="148"/>
    </row>
    <row r="63" spans="1:16" x14ac:dyDescent="0.15">
      <c r="A63" s="148" t="s">
        <v>34</v>
      </c>
      <c r="B63" s="148">
        <f>'将来負担比率（分子）の構造'!I$44</f>
        <v>468</v>
      </c>
      <c r="C63" s="148"/>
      <c r="D63" s="148"/>
      <c r="E63" s="148">
        <f>'将来負担比率（分子）の構造'!J$44</f>
        <v>447</v>
      </c>
      <c r="F63" s="148"/>
      <c r="G63" s="148"/>
      <c r="H63" s="148">
        <f>'将来負担比率（分子）の構造'!K$44</f>
        <v>419</v>
      </c>
      <c r="I63" s="148"/>
      <c r="J63" s="148"/>
      <c r="K63" s="148">
        <f>'将来負担比率（分子）の構造'!L$44</f>
        <v>393</v>
      </c>
      <c r="L63" s="148"/>
      <c r="M63" s="148"/>
      <c r="N63" s="148">
        <f>'将来負担比率（分子）の構造'!M$44</f>
        <v>354</v>
      </c>
      <c r="O63" s="148"/>
      <c r="P63" s="148"/>
    </row>
    <row r="64" spans="1:16" x14ac:dyDescent="0.15">
      <c r="A64" s="148" t="s">
        <v>33</v>
      </c>
      <c r="B64" s="148">
        <f>'将来負担比率（分子）の構造'!I$43</f>
        <v>2973</v>
      </c>
      <c r="C64" s="148"/>
      <c r="D64" s="148"/>
      <c r="E64" s="148">
        <f>'将来負担比率（分子）の構造'!J$43</f>
        <v>2761</v>
      </c>
      <c r="F64" s="148"/>
      <c r="G64" s="148"/>
      <c r="H64" s="148">
        <f>'将来負担比率（分子）の構造'!K$43</f>
        <v>2524</v>
      </c>
      <c r="I64" s="148"/>
      <c r="J64" s="148"/>
      <c r="K64" s="148">
        <f>'将来負担比率（分子）の構造'!L$43</f>
        <v>2256</v>
      </c>
      <c r="L64" s="148"/>
      <c r="M64" s="148"/>
      <c r="N64" s="148">
        <f>'将来負担比率（分子）の構造'!M$43</f>
        <v>2034</v>
      </c>
      <c r="O64" s="148"/>
      <c r="P64" s="148"/>
    </row>
    <row r="65" spans="1:16" x14ac:dyDescent="0.15">
      <c r="A65" s="148" t="s">
        <v>32</v>
      </c>
      <c r="B65" s="148">
        <f>'将来負担比率（分子）の構造'!I$42</f>
        <v>51</v>
      </c>
      <c r="C65" s="148"/>
      <c r="D65" s="148"/>
      <c r="E65" s="148">
        <f>'将来負担比率（分子）の構造'!J$42</f>
        <v>25</v>
      </c>
      <c r="F65" s="148"/>
      <c r="G65" s="148"/>
      <c r="H65" s="148" t="str">
        <f>'将来負担比率（分子）の構造'!K$42</f>
        <v>-</v>
      </c>
      <c r="I65" s="148"/>
      <c r="J65" s="148"/>
      <c r="K65" s="148" t="str">
        <f>'将来負担比率（分子）の構造'!L$42</f>
        <v>-</v>
      </c>
      <c r="L65" s="148"/>
      <c r="M65" s="148"/>
      <c r="N65" s="148" t="str">
        <f>'将来負担比率（分子）の構造'!M$42</f>
        <v>-</v>
      </c>
      <c r="O65" s="148"/>
      <c r="P65" s="148"/>
    </row>
    <row r="66" spans="1:16" x14ac:dyDescent="0.15">
      <c r="A66" s="148" t="s">
        <v>31</v>
      </c>
      <c r="B66" s="148">
        <f>'将来負担比率（分子）の構造'!I$41</f>
        <v>5501</v>
      </c>
      <c r="C66" s="148"/>
      <c r="D66" s="148"/>
      <c r="E66" s="148">
        <f>'将来負担比率（分子）の構造'!J$41</f>
        <v>5234</v>
      </c>
      <c r="F66" s="148"/>
      <c r="G66" s="148"/>
      <c r="H66" s="148">
        <f>'将来負担比率（分子）の構造'!K$41</f>
        <v>4954</v>
      </c>
      <c r="I66" s="148"/>
      <c r="J66" s="148"/>
      <c r="K66" s="148">
        <f>'将来負担比率（分子）の構造'!L$41</f>
        <v>4618</v>
      </c>
      <c r="L66" s="148"/>
      <c r="M66" s="148"/>
      <c r="N66" s="148">
        <f>'将来負担比率（分子）の構造'!M$41</f>
        <v>4419</v>
      </c>
      <c r="O66" s="148"/>
      <c r="P66" s="148"/>
    </row>
    <row r="67" spans="1:16" x14ac:dyDescent="0.15">
      <c r="A67" s="148" t="s">
        <v>71</v>
      </c>
      <c r="B67" s="148" t="e">
        <f>NA()</f>
        <v>#N/A</v>
      </c>
      <c r="C67" s="148">
        <f>IF(ISNUMBER('将来負担比率（分子）の構造'!I$53), IF('将来負担比率（分子）の構造'!I$53 &lt; 0, 0, '将来負担比率（分子）の構造'!I$53), NA())</f>
        <v>2600</v>
      </c>
      <c r="D67" s="148" t="e">
        <f>NA()</f>
        <v>#N/A</v>
      </c>
      <c r="E67" s="148" t="e">
        <f>NA()</f>
        <v>#N/A</v>
      </c>
      <c r="F67" s="148">
        <f>IF(ISNUMBER('将来負担比率（分子）の構造'!J$53), IF('将来負担比率（分子）の構造'!J$53 &lt; 0, 0, '将来負担比率（分子）の構造'!J$53), NA())</f>
        <v>1815</v>
      </c>
      <c r="G67" s="148" t="e">
        <f>NA()</f>
        <v>#N/A</v>
      </c>
      <c r="H67" s="148" t="e">
        <f>NA()</f>
        <v>#N/A</v>
      </c>
      <c r="I67" s="148">
        <f>IF(ISNUMBER('将来負担比率（分子）の構造'!K$53), IF('将来負担比率（分子）の構造'!K$53 &lt; 0, 0, '将来負担比率（分子）の構造'!K$53), NA())</f>
        <v>1263</v>
      </c>
      <c r="J67" s="148" t="e">
        <f>NA()</f>
        <v>#N/A</v>
      </c>
      <c r="K67" s="148" t="e">
        <f>NA()</f>
        <v>#N/A</v>
      </c>
      <c r="L67" s="148">
        <f>IF(ISNUMBER('将来負担比率（分子）の構造'!L$53), IF('将来負担比率（分子）の構造'!L$53 &lt; 0, 0, '将来負担比率（分子）の構造'!L$53), NA())</f>
        <v>831</v>
      </c>
      <c r="M67" s="148" t="e">
        <f>NA()</f>
        <v>#N/A</v>
      </c>
      <c r="N67" s="148" t="e">
        <f>NA()</f>
        <v>#N/A</v>
      </c>
      <c r="O67" s="148">
        <f>IF(ISNUMBER('将来負担比率（分子）の構造'!M$53), IF('将来負担比率（分子）の構造'!M$53 &lt; 0, 0, '将来負担比率（分子）の構造'!M$53), NA())</f>
        <v>507</v>
      </c>
      <c r="P67" s="148" t="e">
        <f>NA()</f>
        <v>#N/A</v>
      </c>
    </row>
    <row r="70" spans="1:16" x14ac:dyDescent="0.15">
      <c r="A70" s="150" t="s">
        <v>72</v>
      </c>
      <c r="B70" s="150"/>
      <c r="C70" s="150"/>
      <c r="D70" s="150"/>
      <c r="E70" s="150"/>
      <c r="F70" s="150"/>
    </row>
    <row r="71" spans="1:16" x14ac:dyDescent="0.15">
      <c r="A71" s="151"/>
      <c r="B71" s="151" t="str">
        <f>基金残高に係る経年分析!F54</f>
        <v>R04</v>
      </c>
      <c r="C71" s="151" t="str">
        <f>基金残高に係る経年分析!G54</f>
        <v>R05</v>
      </c>
      <c r="D71" s="151" t="str">
        <f>基金残高に係る経年分析!H54</f>
        <v>R06</v>
      </c>
    </row>
    <row r="72" spans="1:16" x14ac:dyDescent="0.15">
      <c r="A72" s="151" t="s">
        <v>73</v>
      </c>
      <c r="B72" s="152">
        <f>基金残高に係る経年分析!F55</f>
        <v>1159</v>
      </c>
      <c r="C72" s="152">
        <f>基金残高に係る経年分析!G55</f>
        <v>1191</v>
      </c>
      <c r="D72" s="152">
        <f>基金残高に係る経年分析!H55</f>
        <v>1155</v>
      </c>
    </row>
    <row r="73" spans="1:16" x14ac:dyDescent="0.15">
      <c r="A73" s="151" t="s">
        <v>74</v>
      </c>
      <c r="B73" s="152">
        <f>基金残高に係る経年分析!F56</f>
        <v>221</v>
      </c>
      <c r="C73" s="152">
        <f>基金残高に係る経年分析!G56</f>
        <v>230</v>
      </c>
      <c r="D73" s="152">
        <f>基金残高に係る経年分析!H56</f>
        <v>258</v>
      </c>
    </row>
    <row r="74" spans="1:16" x14ac:dyDescent="0.15">
      <c r="A74" s="151" t="s">
        <v>75</v>
      </c>
      <c r="B74" s="152">
        <f>基金残高に係る経年分析!F57</f>
        <v>734</v>
      </c>
      <c r="C74" s="152">
        <f>基金残高に係る経年分析!G57</f>
        <v>744</v>
      </c>
      <c r="D74" s="152">
        <f>基金残高に係る経年分析!H57</f>
        <v>778</v>
      </c>
    </row>
  </sheetData>
  <sheetProtection algorithmName="SHA-512" hashValue="U+chpVPOLYNVJ/3QYMQW0NDBl2juqvR1cuQxPsnm/ApBwpD1qzsJKGm6UB8LbhgMd705vKZiP2QAcpYGmh0Y6A==" saltValue="Hh4QPHShulsKO0xOu0ks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87" customWidth="1"/>
    <col min="2" max="2" width="2.375" style="187" customWidth="1"/>
    <col min="3" max="16" width="2.625" style="187" customWidth="1"/>
    <col min="17" max="17" width="2.375" style="187" customWidth="1"/>
    <col min="18" max="95" width="1.625" style="187" customWidth="1"/>
    <col min="96" max="133" width="1.625" style="199" customWidth="1"/>
    <col min="134" max="143" width="1.625" style="187" customWidth="1"/>
    <col min="144" max="16384" width="0" style="187" hidden="1"/>
  </cols>
  <sheetData>
    <row r="1" spans="2:143" ht="22.5" customHeight="1" thickBot="1" x14ac:dyDescent="0.2">
      <c r="B1" s="185"/>
      <c r="C1" s="186"/>
      <c r="D1" s="186"/>
      <c r="E1" s="186"/>
      <c r="F1" s="186"/>
      <c r="G1" s="186"/>
      <c r="H1" s="186"/>
      <c r="I1" s="186"/>
      <c r="J1" s="186"/>
      <c r="K1" s="186"/>
      <c r="L1" s="186"/>
      <c r="M1" s="186"/>
      <c r="N1" s="186"/>
      <c r="O1" s="186"/>
      <c r="P1" s="186"/>
      <c r="Q1" s="186"/>
      <c r="R1" s="186"/>
      <c r="S1" s="186"/>
      <c r="T1" s="186"/>
      <c r="U1" s="186"/>
      <c r="V1" s="186"/>
      <c r="W1" s="186"/>
      <c r="X1" s="186"/>
      <c r="Y1" s="186"/>
      <c r="Z1" s="186"/>
      <c r="AA1" s="186"/>
      <c r="AB1" s="186"/>
      <c r="AC1" s="186"/>
      <c r="AD1" s="186"/>
      <c r="AE1" s="186"/>
      <c r="AF1" s="186"/>
      <c r="AG1" s="186"/>
      <c r="AH1" s="186"/>
      <c r="AI1" s="186"/>
      <c r="AJ1" s="186"/>
      <c r="AK1" s="186"/>
      <c r="AL1" s="186"/>
      <c r="AM1" s="186"/>
      <c r="AN1" s="186"/>
      <c r="AO1" s="186"/>
      <c r="AP1" s="186"/>
      <c r="AQ1" s="186"/>
      <c r="AR1" s="186"/>
      <c r="AS1" s="186"/>
      <c r="AT1" s="186"/>
      <c r="AU1" s="186"/>
      <c r="AV1" s="186"/>
      <c r="AW1" s="186"/>
      <c r="AX1" s="186"/>
      <c r="AY1" s="186"/>
      <c r="AZ1" s="186"/>
      <c r="BA1" s="186"/>
      <c r="BB1" s="186"/>
      <c r="BC1" s="186"/>
      <c r="BD1" s="186"/>
      <c r="BE1" s="186"/>
      <c r="BF1" s="186"/>
      <c r="BG1" s="186"/>
      <c r="BH1" s="186"/>
      <c r="BI1" s="186"/>
      <c r="BJ1" s="186"/>
      <c r="BK1" s="186"/>
      <c r="BL1" s="186"/>
      <c r="BM1" s="186"/>
      <c r="BN1" s="186"/>
      <c r="BO1" s="186"/>
      <c r="BP1" s="186"/>
      <c r="BQ1" s="186"/>
      <c r="BR1" s="186"/>
      <c r="BS1" s="186"/>
      <c r="BT1" s="186"/>
      <c r="BU1" s="186"/>
      <c r="BV1" s="186"/>
      <c r="BW1" s="186"/>
      <c r="BX1" s="186"/>
      <c r="BY1" s="186"/>
      <c r="BZ1" s="186"/>
      <c r="CA1" s="186"/>
      <c r="CB1" s="186"/>
      <c r="CC1" s="186"/>
      <c r="CD1" s="186"/>
      <c r="CE1" s="186"/>
      <c r="CF1" s="186"/>
      <c r="CG1" s="186"/>
      <c r="CH1" s="186"/>
      <c r="CI1" s="186"/>
      <c r="CJ1" s="186"/>
      <c r="CK1" s="186"/>
      <c r="CL1" s="186"/>
      <c r="CM1" s="186"/>
      <c r="CN1" s="186"/>
      <c r="CO1" s="186"/>
      <c r="CP1" s="186"/>
      <c r="CQ1" s="186"/>
      <c r="CR1" s="186"/>
      <c r="CS1" s="186"/>
      <c r="CT1" s="186"/>
      <c r="CU1" s="186"/>
      <c r="CV1" s="186"/>
      <c r="CW1" s="186"/>
      <c r="CX1" s="186"/>
      <c r="CY1" s="186"/>
      <c r="CZ1" s="186"/>
      <c r="DA1" s="186"/>
      <c r="DB1" s="186"/>
      <c r="DC1" s="186"/>
      <c r="DD1" s="186"/>
      <c r="DE1" s="186"/>
      <c r="DF1" s="186"/>
      <c r="DG1" s="186"/>
      <c r="DH1" s="704" t="s">
        <v>203</v>
      </c>
      <c r="DI1" s="705"/>
      <c r="DJ1" s="705"/>
      <c r="DK1" s="705"/>
      <c r="DL1" s="705"/>
      <c r="DM1" s="705"/>
      <c r="DN1" s="706"/>
      <c r="DO1" s="187"/>
      <c r="DP1" s="704" t="s">
        <v>204</v>
      </c>
      <c r="DQ1" s="705"/>
      <c r="DR1" s="705"/>
      <c r="DS1" s="705"/>
      <c r="DT1" s="705"/>
      <c r="DU1" s="705"/>
      <c r="DV1" s="705"/>
      <c r="DW1" s="705"/>
      <c r="DX1" s="705"/>
      <c r="DY1" s="705"/>
      <c r="DZ1" s="705"/>
      <c r="EA1" s="705"/>
      <c r="EB1" s="705"/>
      <c r="EC1" s="706"/>
      <c r="ED1" s="186"/>
      <c r="EE1" s="186"/>
      <c r="EF1" s="186"/>
      <c r="EG1" s="186"/>
      <c r="EH1" s="186"/>
      <c r="EI1" s="186"/>
      <c r="EJ1" s="186"/>
      <c r="EK1" s="186"/>
      <c r="EL1" s="186"/>
      <c r="EM1" s="186"/>
    </row>
    <row r="2" spans="2:143" ht="22.5" customHeight="1" x14ac:dyDescent="0.15">
      <c r="B2" s="188" t="s">
        <v>205</v>
      </c>
      <c r="R2" s="189"/>
      <c r="S2" s="189"/>
      <c r="T2" s="189"/>
      <c r="U2" s="189"/>
      <c r="V2" s="189"/>
      <c r="W2" s="189"/>
      <c r="X2" s="189"/>
      <c r="Y2" s="189"/>
      <c r="Z2" s="189"/>
      <c r="AA2" s="189"/>
      <c r="AB2" s="189"/>
      <c r="AC2" s="189"/>
      <c r="AE2" s="190"/>
      <c r="AF2" s="190"/>
      <c r="AG2" s="190"/>
      <c r="AH2" s="190"/>
      <c r="AI2" s="190"/>
      <c r="AJ2" s="189"/>
      <c r="AK2" s="189"/>
      <c r="AL2" s="189"/>
      <c r="AM2" s="189"/>
      <c r="AN2" s="189"/>
      <c r="AO2" s="189"/>
      <c r="AP2" s="189"/>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c r="DP2" s="186"/>
      <c r="DQ2" s="186"/>
      <c r="DR2" s="186"/>
      <c r="DS2" s="186"/>
      <c r="DT2" s="186"/>
      <c r="DU2" s="186"/>
      <c r="DV2" s="186"/>
      <c r="DW2" s="186"/>
      <c r="DX2" s="186"/>
      <c r="DY2" s="186"/>
      <c r="DZ2" s="186"/>
      <c r="EA2" s="186"/>
      <c r="EB2" s="186"/>
      <c r="EC2" s="186"/>
    </row>
    <row r="3" spans="2:143" ht="11.25" customHeight="1" x14ac:dyDescent="0.15">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216</v>
      </c>
      <c r="C5" s="667"/>
      <c r="D5" s="667"/>
      <c r="E5" s="667"/>
      <c r="F5" s="667"/>
      <c r="G5" s="667"/>
      <c r="H5" s="667"/>
      <c r="I5" s="667"/>
      <c r="J5" s="667"/>
      <c r="K5" s="667"/>
      <c r="L5" s="667"/>
      <c r="M5" s="667"/>
      <c r="N5" s="667"/>
      <c r="O5" s="667"/>
      <c r="P5" s="667"/>
      <c r="Q5" s="668"/>
      <c r="R5" s="663">
        <v>983280</v>
      </c>
      <c r="S5" s="664"/>
      <c r="T5" s="664"/>
      <c r="U5" s="664"/>
      <c r="V5" s="664"/>
      <c r="W5" s="664"/>
      <c r="X5" s="664"/>
      <c r="Y5" s="689"/>
      <c r="Z5" s="702">
        <v>16.5</v>
      </c>
      <c r="AA5" s="702"/>
      <c r="AB5" s="702"/>
      <c r="AC5" s="702"/>
      <c r="AD5" s="703">
        <v>983280</v>
      </c>
      <c r="AE5" s="703"/>
      <c r="AF5" s="703"/>
      <c r="AG5" s="703"/>
      <c r="AH5" s="703"/>
      <c r="AI5" s="703"/>
      <c r="AJ5" s="703"/>
      <c r="AK5" s="703"/>
      <c r="AL5" s="690">
        <v>28.9</v>
      </c>
      <c r="AM5" s="672"/>
      <c r="AN5" s="672"/>
      <c r="AO5" s="691"/>
      <c r="AP5" s="666" t="s">
        <v>217</v>
      </c>
      <c r="AQ5" s="667"/>
      <c r="AR5" s="667"/>
      <c r="AS5" s="667"/>
      <c r="AT5" s="667"/>
      <c r="AU5" s="667"/>
      <c r="AV5" s="667"/>
      <c r="AW5" s="667"/>
      <c r="AX5" s="667"/>
      <c r="AY5" s="667"/>
      <c r="AZ5" s="667"/>
      <c r="BA5" s="667"/>
      <c r="BB5" s="667"/>
      <c r="BC5" s="667"/>
      <c r="BD5" s="667"/>
      <c r="BE5" s="667"/>
      <c r="BF5" s="668"/>
      <c r="BG5" s="608">
        <v>982535</v>
      </c>
      <c r="BH5" s="609"/>
      <c r="BI5" s="609"/>
      <c r="BJ5" s="609"/>
      <c r="BK5" s="609"/>
      <c r="BL5" s="609"/>
      <c r="BM5" s="609"/>
      <c r="BN5" s="610"/>
      <c r="BO5" s="646">
        <v>99.9</v>
      </c>
      <c r="BP5" s="646"/>
      <c r="BQ5" s="646"/>
      <c r="BR5" s="646"/>
      <c r="BS5" s="647">
        <v>2988</v>
      </c>
      <c r="BT5" s="647"/>
      <c r="BU5" s="647"/>
      <c r="BV5" s="647"/>
      <c r="BW5" s="647"/>
      <c r="BX5" s="647"/>
      <c r="BY5" s="647"/>
      <c r="BZ5" s="647"/>
      <c r="CA5" s="647"/>
      <c r="CB5" s="687"/>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15">
      <c r="B6" s="605" t="s">
        <v>221</v>
      </c>
      <c r="C6" s="606"/>
      <c r="D6" s="606"/>
      <c r="E6" s="606"/>
      <c r="F6" s="606"/>
      <c r="G6" s="606"/>
      <c r="H6" s="606"/>
      <c r="I6" s="606"/>
      <c r="J6" s="606"/>
      <c r="K6" s="606"/>
      <c r="L6" s="606"/>
      <c r="M6" s="606"/>
      <c r="N6" s="606"/>
      <c r="O6" s="606"/>
      <c r="P6" s="606"/>
      <c r="Q6" s="607"/>
      <c r="R6" s="608">
        <v>43537</v>
      </c>
      <c r="S6" s="609"/>
      <c r="T6" s="609"/>
      <c r="U6" s="609"/>
      <c r="V6" s="609"/>
      <c r="W6" s="609"/>
      <c r="X6" s="609"/>
      <c r="Y6" s="610"/>
      <c r="Z6" s="646">
        <v>0.7</v>
      </c>
      <c r="AA6" s="646"/>
      <c r="AB6" s="646"/>
      <c r="AC6" s="646"/>
      <c r="AD6" s="647">
        <v>43537</v>
      </c>
      <c r="AE6" s="647"/>
      <c r="AF6" s="647"/>
      <c r="AG6" s="647"/>
      <c r="AH6" s="647"/>
      <c r="AI6" s="647"/>
      <c r="AJ6" s="647"/>
      <c r="AK6" s="647"/>
      <c r="AL6" s="611">
        <v>1.3</v>
      </c>
      <c r="AM6" s="612"/>
      <c r="AN6" s="612"/>
      <c r="AO6" s="648"/>
      <c r="AP6" s="605" t="s">
        <v>222</v>
      </c>
      <c r="AQ6" s="606"/>
      <c r="AR6" s="606"/>
      <c r="AS6" s="606"/>
      <c r="AT6" s="606"/>
      <c r="AU6" s="606"/>
      <c r="AV6" s="606"/>
      <c r="AW6" s="606"/>
      <c r="AX6" s="606"/>
      <c r="AY6" s="606"/>
      <c r="AZ6" s="606"/>
      <c r="BA6" s="606"/>
      <c r="BB6" s="606"/>
      <c r="BC6" s="606"/>
      <c r="BD6" s="606"/>
      <c r="BE6" s="606"/>
      <c r="BF6" s="607"/>
      <c r="BG6" s="608">
        <v>982535</v>
      </c>
      <c r="BH6" s="609"/>
      <c r="BI6" s="609"/>
      <c r="BJ6" s="609"/>
      <c r="BK6" s="609"/>
      <c r="BL6" s="609"/>
      <c r="BM6" s="609"/>
      <c r="BN6" s="610"/>
      <c r="BO6" s="646">
        <v>99.9</v>
      </c>
      <c r="BP6" s="646"/>
      <c r="BQ6" s="646"/>
      <c r="BR6" s="646"/>
      <c r="BS6" s="647">
        <v>2988</v>
      </c>
      <c r="BT6" s="647"/>
      <c r="BU6" s="647"/>
      <c r="BV6" s="647"/>
      <c r="BW6" s="647"/>
      <c r="BX6" s="647"/>
      <c r="BY6" s="647"/>
      <c r="BZ6" s="647"/>
      <c r="CA6" s="647"/>
      <c r="CB6" s="687"/>
      <c r="CD6" s="666" t="s">
        <v>223</v>
      </c>
      <c r="CE6" s="667"/>
      <c r="CF6" s="667"/>
      <c r="CG6" s="667"/>
      <c r="CH6" s="667"/>
      <c r="CI6" s="667"/>
      <c r="CJ6" s="667"/>
      <c r="CK6" s="667"/>
      <c r="CL6" s="667"/>
      <c r="CM6" s="667"/>
      <c r="CN6" s="667"/>
      <c r="CO6" s="667"/>
      <c r="CP6" s="667"/>
      <c r="CQ6" s="668"/>
      <c r="CR6" s="608">
        <v>78695</v>
      </c>
      <c r="CS6" s="609"/>
      <c r="CT6" s="609"/>
      <c r="CU6" s="609"/>
      <c r="CV6" s="609"/>
      <c r="CW6" s="609"/>
      <c r="CX6" s="609"/>
      <c r="CY6" s="610"/>
      <c r="CZ6" s="690">
        <v>1.4</v>
      </c>
      <c r="DA6" s="672"/>
      <c r="DB6" s="672"/>
      <c r="DC6" s="692"/>
      <c r="DD6" s="614" t="s">
        <v>121</v>
      </c>
      <c r="DE6" s="609"/>
      <c r="DF6" s="609"/>
      <c r="DG6" s="609"/>
      <c r="DH6" s="609"/>
      <c r="DI6" s="609"/>
      <c r="DJ6" s="609"/>
      <c r="DK6" s="609"/>
      <c r="DL6" s="609"/>
      <c r="DM6" s="609"/>
      <c r="DN6" s="609"/>
      <c r="DO6" s="609"/>
      <c r="DP6" s="610"/>
      <c r="DQ6" s="614">
        <v>78480</v>
      </c>
      <c r="DR6" s="609"/>
      <c r="DS6" s="609"/>
      <c r="DT6" s="609"/>
      <c r="DU6" s="609"/>
      <c r="DV6" s="609"/>
      <c r="DW6" s="609"/>
      <c r="DX6" s="609"/>
      <c r="DY6" s="609"/>
      <c r="DZ6" s="609"/>
      <c r="EA6" s="609"/>
      <c r="EB6" s="609"/>
      <c r="EC6" s="645"/>
    </row>
    <row r="7" spans="2:143" ht="11.25" customHeight="1" x14ac:dyDescent="0.15">
      <c r="B7" s="605" t="s">
        <v>224</v>
      </c>
      <c r="C7" s="606"/>
      <c r="D7" s="606"/>
      <c r="E7" s="606"/>
      <c r="F7" s="606"/>
      <c r="G7" s="606"/>
      <c r="H7" s="606"/>
      <c r="I7" s="606"/>
      <c r="J7" s="606"/>
      <c r="K7" s="606"/>
      <c r="L7" s="606"/>
      <c r="M7" s="606"/>
      <c r="N7" s="606"/>
      <c r="O7" s="606"/>
      <c r="P7" s="606"/>
      <c r="Q7" s="607"/>
      <c r="R7" s="608">
        <v>423</v>
      </c>
      <c r="S7" s="609"/>
      <c r="T7" s="609"/>
      <c r="U7" s="609"/>
      <c r="V7" s="609"/>
      <c r="W7" s="609"/>
      <c r="X7" s="609"/>
      <c r="Y7" s="610"/>
      <c r="Z7" s="646">
        <v>0</v>
      </c>
      <c r="AA7" s="646"/>
      <c r="AB7" s="646"/>
      <c r="AC7" s="646"/>
      <c r="AD7" s="647">
        <v>423</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432177</v>
      </c>
      <c r="BH7" s="609"/>
      <c r="BI7" s="609"/>
      <c r="BJ7" s="609"/>
      <c r="BK7" s="609"/>
      <c r="BL7" s="609"/>
      <c r="BM7" s="609"/>
      <c r="BN7" s="610"/>
      <c r="BO7" s="646">
        <v>44</v>
      </c>
      <c r="BP7" s="646"/>
      <c r="BQ7" s="646"/>
      <c r="BR7" s="646"/>
      <c r="BS7" s="647">
        <v>2988</v>
      </c>
      <c r="BT7" s="647"/>
      <c r="BU7" s="647"/>
      <c r="BV7" s="647"/>
      <c r="BW7" s="647"/>
      <c r="BX7" s="647"/>
      <c r="BY7" s="647"/>
      <c r="BZ7" s="647"/>
      <c r="CA7" s="647"/>
      <c r="CB7" s="687"/>
      <c r="CD7" s="605" t="s">
        <v>226</v>
      </c>
      <c r="CE7" s="606"/>
      <c r="CF7" s="606"/>
      <c r="CG7" s="606"/>
      <c r="CH7" s="606"/>
      <c r="CI7" s="606"/>
      <c r="CJ7" s="606"/>
      <c r="CK7" s="606"/>
      <c r="CL7" s="606"/>
      <c r="CM7" s="606"/>
      <c r="CN7" s="606"/>
      <c r="CO7" s="606"/>
      <c r="CP7" s="606"/>
      <c r="CQ7" s="607"/>
      <c r="CR7" s="608">
        <v>1062120</v>
      </c>
      <c r="CS7" s="609"/>
      <c r="CT7" s="609"/>
      <c r="CU7" s="609"/>
      <c r="CV7" s="609"/>
      <c r="CW7" s="609"/>
      <c r="CX7" s="609"/>
      <c r="CY7" s="610"/>
      <c r="CZ7" s="646">
        <v>18.8</v>
      </c>
      <c r="DA7" s="646"/>
      <c r="DB7" s="646"/>
      <c r="DC7" s="646"/>
      <c r="DD7" s="614">
        <v>6028</v>
      </c>
      <c r="DE7" s="609"/>
      <c r="DF7" s="609"/>
      <c r="DG7" s="609"/>
      <c r="DH7" s="609"/>
      <c r="DI7" s="609"/>
      <c r="DJ7" s="609"/>
      <c r="DK7" s="609"/>
      <c r="DL7" s="609"/>
      <c r="DM7" s="609"/>
      <c r="DN7" s="609"/>
      <c r="DO7" s="609"/>
      <c r="DP7" s="610"/>
      <c r="DQ7" s="614">
        <v>560713</v>
      </c>
      <c r="DR7" s="609"/>
      <c r="DS7" s="609"/>
      <c r="DT7" s="609"/>
      <c r="DU7" s="609"/>
      <c r="DV7" s="609"/>
      <c r="DW7" s="609"/>
      <c r="DX7" s="609"/>
      <c r="DY7" s="609"/>
      <c r="DZ7" s="609"/>
      <c r="EA7" s="609"/>
      <c r="EB7" s="609"/>
      <c r="EC7" s="645"/>
    </row>
    <row r="8" spans="2:143" ht="11.25" customHeight="1" x14ac:dyDescent="0.15">
      <c r="B8" s="605" t="s">
        <v>227</v>
      </c>
      <c r="C8" s="606"/>
      <c r="D8" s="606"/>
      <c r="E8" s="606"/>
      <c r="F8" s="606"/>
      <c r="G8" s="606"/>
      <c r="H8" s="606"/>
      <c r="I8" s="606"/>
      <c r="J8" s="606"/>
      <c r="K8" s="606"/>
      <c r="L8" s="606"/>
      <c r="M8" s="606"/>
      <c r="N8" s="606"/>
      <c r="O8" s="606"/>
      <c r="P8" s="606"/>
      <c r="Q8" s="607"/>
      <c r="R8" s="608">
        <v>5622</v>
      </c>
      <c r="S8" s="609"/>
      <c r="T8" s="609"/>
      <c r="U8" s="609"/>
      <c r="V8" s="609"/>
      <c r="W8" s="609"/>
      <c r="X8" s="609"/>
      <c r="Y8" s="610"/>
      <c r="Z8" s="646">
        <v>0.1</v>
      </c>
      <c r="AA8" s="646"/>
      <c r="AB8" s="646"/>
      <c r="AC8" s="646"/>
      <c r="AD8" s="647">
        <v>5622</v>
      </c>
      <c r="AE8" s="647"/>
      <c r="AF8" s="647"/>
      <c r="AG8" s="647"/>
      <c r="AH8" s="647"/>
      <c r="AI8" s="647"/>
      <c r="AJ8" s="647"/>
      <c r="AK8" s="647"/>
      <c r="AL8" s="611">
        <v>0.2</v>
      </c>
      <c r="AM8" s="612"/>
      <c r="AN8" s="612"/>
      <c r="AO8" s="648"/>
      <c r="AP8" s="605" t="s">
        <v>228</v>
      </c>
      <c r="AQ8" s="606"/>
      <c r="AR8" s="606"/>
      <c r="AS8" s="606"/>
      <c r="AT8" s="606"/>
      <c r="AU8" s="606"/>
      <c r="AV8" s="606"/>
      <c r="AW8" s="606"/>
      <c r="AX8" s="606"/>
      <c r="AY8" s="606"/>
      <c r="AZ8" s="606"/>
      <c r="BA8" s="606"/>
      <c r="BB8" s="606"/>
      <c r="BC8" s="606"/>
      <c r="BD8" s="606"/>
      <c r="BE8" s="606"/>
      <c r="BF8" s="607"/>
      <c r="BG8" s="608">
        <v>16699</v>
      </c>
      <c r="BH8" s="609"/>
      <c r="BI8" s="609"/>
      <c r="BJ8" s="609"/>
      <c r="BK8" s="609"/>
      <c r="BL8" s="609"/>
      <c r="BM8" s="609"/>
      <c r="BN8" s="610"/>
      <c r="BO8" s="646">
        <v>1.7</v>
      </c>
      <c r="BP8" s="646"/>
      <c r="BQ8" s="646"/>
      <c r="BR8" s="646"/>
      <c r="BS8" s="647" t="s">
        <v>121</v>
      </c>
      <c r="BT8" s="647"/>
      <c r="BU8" s="647"/>
      <c r="BV8" s="647"/>
      <c r="BW8" s="647"/>
      <c r="BX8" s="647"/>
      <c r="BY8" s="647"/>
      <c r="BZ8" s="647"/>
      <c r="CA8" s="647"/>
      <c r="CB8" s="687"/>
      <c r="CD8" s="605" t="s">
        <v>229</v>
      </c>
      <c r="CE8" s="606"/>
      <c r="CF8" s="606"/>
      <c r="CG8" s="606"/>
      <c r="CH8" s="606"/>
      <c r="CI8" s="606"/>
      <c r="CJ8" s="606"/>
      <c r="CK8" s="606"/>
      <c r="CL8" s="606"/>
      <c r="CM8" s="606"/>
      <c r="CN8" s="606"/>
      <c r="CO8" s="606"/>
      <c r="CP8" s="606"/>
      <c r="CQ8" s="607"/>
      <c r="CR8" s="608">
        <v>1805852</v>
      </c>
      <c r="CS8" s="609"/>
      <c r="CT8" s="609"/>
      <c r="CU8" s="609"/>
      <c r="CV8" s="609"/>
      <c r="CW8" s="609"/>
      <c r="CX8" s="609"/>
      <c r="CY8" s="610"/>
      <c r="CZ8" s="646">
        <v>32</v>
      </c>
      <c r="DA8" s="646"/>
      <c r="DB8" s="646"/>
      <c r="DC8" s="646"/>
      <c r="DD8" s="614">
        <v>64506</v>
      </c>
      <c r="DE8" s="609"/>
      <c r="DF8" s="609"/>
      <c r="DG8" s="609"/>
      <c r="DH8" s="609"/>
      <c r="DI8" s="609"/>
      <c r="DJ8" s="609"/>
      <c r="DK8" s="609"/>
      <c r="DL8" s="609"/>
      <c r="DM8" s="609"/>
      <c r="DN8" s="609"/>
      <c r="DO8" s="609"/>
      <c r="DP8" s="610"/>
      <c r="DQ8" s="614">
        <v>1138391</v>
      </c>
      <c r="DR8" s="609"/>
      <c r="DS8" s="609"/>
      <c r="DT8" s="609"/>
      <c r="DU8" s="609"/>
      <c r="DV8" s="609"/>
      <c r="DW8" s="609"/>
      <c r="DX8" s="609"/>
      <c r="DY8" s="609"/>
      <c r="DZ8" s="609"/>
      <c r="EA8" s="609"/>
      <c r="EB8" s="609"/>
      <c r="EC8" s="645"/>
    </row>
    <row r="9" spans="2:143" ht="11.25" customHeight="1" x14ac:dyDescent="0.15">
      <c r="B9" s="605" t="s">
        <v>230</v>
      </c>
      <c r="C9" s="606"/>
      <c r="D9" s="606"/>
      <c r="E9" s="606"/>
      <c r="F9" s="606"/>
      <c r="G9" s="606"/>
      <c r="H9" s="606"/>
      <c r="I9" s="606"/>
      <c r="J9" s="606"/>
      <c r="K9" s="606"/>
      <c r="L9" s="606"/>
      <c r="M9" s="606"/>
      <c r="N9" s="606"/>
      <c r="O9" s="606"/>
      <c r="P9" s="606"/>
      <c r="Q9" s="607"/>
      <c r="R9" s="608">
        <v>8216</v>
      </c>
      <c r="S9" s="609"/>
      <c r="T9" s="609"/>
      <c r="U9" s="609"/>
      <c r="V9" s="609"/>
      <c r="W9" s="609"/>
      <c r="X9" s="609"/>
      <c r="Y9" s="610"/>
      <c r="Z9" s="646">
        <v>0.1</v>
      </c>
      <c r="AA9" s="646"/>
      <c r="AB9" s="646"/>
      <c r="AC9" s="646"/>
      <c r="AD9" s="647">
        <v>8216</v>
      </c>
      <c r="AE9" s="647"/>
      <c r="AF9" s="647"/>
      <c r="AG9" s="647"/>
      <c r="AH9" s="647"/>
      <c r="AI9" s="647"/>
      <c r="AJ9" s="647"/>
      <c r="AK9" s="647"/>
      <c r="AL9" s="611">
        <v>0.2</v>
      </c>
      <c r="AM9" s="612"/>
      <c r="AN9" s="612"/>
      <c r="AO9" s="648"/>
      <c r="AP9" s="605" t="s">
        <v>231</v>
      </c>
      <c r="AQ9" s="606"/>
      <c r="AR9" s="606"/>
      <c r="AS9" s="606"/>
      <c r="AT9" s="606"/>
      <c r="AU9" s="606"/>
      <c r="AV9" s="606"/>
      <c r="AW9" s="606"/>
      <c r="AX9" s="606"/>
      <c r="AY9" s="606"/>
      <c r="AZ9" s="606"/>
      <c r="BA9" s="606"/>
      <c r="BB9" s="606"/>
      <c r="BC9" s="606"/>
      <c r="BD9" s="606"/>
      <c r="BE9" s="606"/>
      <c r="BF9" s="607"/>
      <c r="BG9" s="608">
        <v>382485</v>
      </c>
      <c r="BH9" s="609"/>
      <c r="BI9" s="609"/>
      <c r="BJ9" s="609"/>
      <c r="BK9" s="609"/>
      <c r="BL9" s="609"/>
      <c r="BM9" s="609"/>
      <c r="BN9" s="610"/>
      <c r="BO9" s="646">
        <v>38.9</v>
      </c>
      <c r="BP9" s="646"/>
      <c r="BQ9" s="646"/>
      <c r="BR9" s="646"/>
      <c r="BS9" s="647" t="s">
        <v>121</v>
      </c>
      <c r="BT9" s="647"/>
      <c r="BU9" s="647"/>
      <c r="BV9" s="647"/>
      <c r="BW9" s="647"/>
      <c r="BX9" s="647"/>
      <c r="BY9" s="647"/>
      <c r="BZ9" s="647"/>
      <c r="CA9" s="647"/>
      <c r="CB9" s="687"/>
      <c r="CD9" s="605" t="s">
        <v>232</v>
      </c>
      <c r="CE9" s="606"/>
      <c r="CF9" s="606"/>
      <c r="CG9" s="606"/>
      <c r="CH9" s="606"/>
      <c r="CI9" s="606"/>
      <c r="CJ9" s="606"/>
      <c r="CK9" s="606"/>
      <c r="CL9" s="606"/>
      <c r="CM9" s="606"/>
      <c r="CN9" s="606"/>
      <c r="CO9" s="606"/>
      <c r="CP9" s="606"/>
      <c r="CQ9" s="607"/>
      <c r="CR9" s="608">
        <v>492353</v>
      </c>
      <c r="CS9" s="609"/>
      <c r="CT9" s="609"/>
      <c r="CU9" s="609"/>
      <c r="CV9" s="609"/>
      <c r="CW9" s="609"/>
      <c r="CX9" s="609"/>
      <c r="CY9" s="610"/>
      <c r="CZ9" s="646">
        <v>8.6999999999999993</v>
      </c>
      <c r="DA9" s="646"/>
      <c r="DB9" s="646"/>
      <c r="DC9" s="646"/>
      <c r="DD9" s="614">
        <v>128873</v>
      </c>
      <c r="DE9" s="609"/>
      <c r="DF9" s="609"/>
      <c r="DG9" s="609"/>
      <c r="DH9" s="609"/>
      <c r="DI9" s="609"/>
      <c r="DJ9" s="609"/>
      <c r="DK9" s="609"/>
      <c r="DL9" s="609"/>
      <c r="DM9" s="609"/>
      <c r="DN9" s="609"/>
      <c r="DO9" s="609"/>
      <c r="DP9" s="610"/>
      <c r="DQ9" s="614">
        <v>282760</v>
      </c>
      <c r="DR9" s="609"/>
      <c r="DS9" s="609"/>
      <c r="DT9" s="609"/>
      <c r="DU9" s="609"/>
      <c r="DV9" s="609"/>
      <c r="DW9" s="609"/>
      <c r="DX9" s="609"/>
      <c r="DY9" s="609"/>
      <c r="DZ9" s="609"/>
      <c r="EA9" s="609"/>
      <c r="EB9" s="609"/>
      <c r="EC9" s="645"/>
    </row>
    <row r="10" spans="2:143" ht="11.25" customHeight="1" x14ac:dyDescent="0.15">
      <c r="B10" s="605" t="s">
        <v>233</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17872</v>
      </c>
      <c r="BH10" s="609"/>
      <c r="BI10" s="609"/>
      <c r="BJ10" s="609"/>
      <c r="BK10" s="609"/>
      <c r="BL10" s="609"/>
      <c r="BM10" s="609"/>
      <c r="BN10" s="610"/>
      <c r="BO10" s="646">
        <v>1.8</v>
      </c>
      <c r="BP10" s="646"/>
      <c r="BQ10" s="646"/>
      <c r="BR10" s="646"/>
      <c r="BS10" s="647" t="s">
        <v>121</v>
      </c>
      <c r="BT10" s="647"/>
      <c r="BU10" s="647"/>
      <c r="BV10" s="647"/>
      <c r="BW10" s="647"/>
      <c r="BX10" s="647"/>
      <c r="BY10" s="647"/>
      <c r="BZ10" s="647"/>
      <c r="CA10" s="647"/>
      <c r="CB10" s="687"/>
      <c r="CD10" s="605" t="s">
        <v>235</v>
      </c>
      <c r="CE10" s="606"/>
      <c r="CF10" s="606"/>
      <c r="CG10" s="606"/>
      <c r="CH10" s="606"/>
      <c r="CI10" s="606"/>
      <c r="CJ10" s="606"/>
      <c r="CK10" s="606"/>
      <c r="CL10" s="606"/>
      <c r="CM10" s="606"/>
      <c r="CN10" s="606"/>
      <c r="CO10" s="606"/>
      <c r="CP10" s="606"/>
      <c r="CQ10" s="607"/>
      <c r="CR10" s="608">
        <v>11280</v>
      </c>
      <c r="CS10" s="609"/>
      <c r="CT10" s="609"/>
      <c r="CU10" s="609"/>
      <c r="CV10" s="609"/>
      <c r="CW10" s="609"/>
      <c r="CX10" s="609"/>
      <c r="CY10" s="610"/>
      <c r="CZ10" s="646">
        <v>0.2</v>
      </c>
      <c r="DA10" s="646"/>
      <c r="DB10" s="646"/>
      <c r="DC10" s="646"/>
      <c r="DD10" s="614" t="s">
        <v>121</v>
      </c>
      <c r="DE10" s="609"/>
      <c r="DF10" s="609"/>
      <c r="DG10" s="609"/>
      <c r="DH10" s="609"/>
      <c r="DI10" s="609"/>
      <c r="DJ10" s="609"/>
      <c r="DK10" s="609"/>
      <c r="DL10" s="609"/>
      <c r="DM10" s="609"/>
      <c r="DN10" s="609"/>
      <c r="DO10" s="609"/>
      <c r="DP10" s="610"/>
      <c r="DQ10" s="614">
        <v>4861</v>
      </c>
      <c r="DR10" s="609"/>
      <c r="DS10" s="609"/>
      <c r="DT10" s="609"/>
      <c r="DU10" s="609"/>
      <c r="DV10" s="609"/>
      <c r="DW10" s="609"/>
      <c r="DX10" s="609"/>
      <c r="DY10" s="609"/>
      <c r="DZ10" s="609"/>
      <c r="EA10" s="609"/>
      <c r="EB10" s="609"/>
      <c r="EC10" s="645"/>
    </row>
    <row r="11" spans="2:143" ht="11.25" customHeight="1" x14ac:dyDescent="0.15">
      <c r="B11" s="605" t="s">
        <v>236</v>
      </c>
      <c r="C11" s="606"/>
      <c r="D11" s="606"/>
      <c r="E11" s="606"/>
      <c r="F11" s="606"/>
      <c r="G11" s="606"/>
      <c r="H11" s="606"/>
      <c r="I11" s="606"/>
      <c r="J11" s="606"/>
      <c r="K11" s="606"/>
      <c r="L11" s="606"/>
      <c r="M11" s="606"/>
      <c r="N11" s="606"/>
      <c r="O11" s="606"/>
      <c r="P11" s="606"/>
      <c r="Q11" s="607"/>
      <c r="R11" s="608">
        <v>250114</v>
      </c>
      <c r="S11" s="609"/>
      <c r="T11" s="609"/>
      <c r="U11" s="609"/>
      <c r="V11" s="609"/>
      <c r="W11" s="609"/>
      <c r="X11" s="609"/>
      <c r="Y11" s="610"/>
      <c r="Z11" s="611">
        <v>4.2</v>
      </c>
      <c r="AA11" s="612"/>
      <c r="AB11" s="612"/>
      <c r="AC11" s="613"/>
      <c r="AD11" s="614">
        <v>250114</v>
      </c>
      <c r="AE11" s="609"/>
      <c r="AF11" s="609"/>
      <c r="AG11" s="609"/>
      <c r="AH11" s="609"/>
      <c r="AI11" s="609"/>
      <c r="AJ11" s="609"/>
      <c r="AK11" s="610"/>
      <c r="AL11" s="611">
        <v>7.3</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15121</v>
      </c>
      <c r="BH11" s="609"/>
      <c r="BI11" s="609"/>
      <c r="BJ11" s="609"/>
      <c r="BK11" s="609"/>
      <c r="BL11" s="609"/>
      <c r="BM11" s="609"/>
      <c r="BN11" s="610"/>
      <c r="BO11" s="646">
        <v>1.5</v>
      </c>
      <c r="BP11" s="646"/>
      <c r="BQ11" s="646"/>
      <c r="BR11" s="646"/>
      <c r="BS11" s="647">
        <v>2988</v>
      </c>
      <c r="BT11" s="647"/>
      <c r="BU11" s="647"/>
      <c r="BV11" s="647"/>
      <c r="BW11" s="647"/>
      <c r="BX11" s="647"/>
      <c r="BY11" s="647"/>
      <c r="BZ11" s="647"/>
      <c r="CA11" s="647"/>
      <c r="CB11" s="687"/>
      <c r="CD11" s="605" t="s">
        <v>238</v>
      </c>
      <c r="CE11" s="606"/>
      <c r="CF11" s="606"/>
      <c r="CG11" s="606"/>
      <c r="CH11" s="606"/>
      <c r="CI11" s="606"/>
      <c r="CJ11" s="606"/>
      <c r="CK11" s="606"/>
      <c r="CL11" s="606"/>
      <c r="CM11" s="606"/>
      <c r="CN11" s="606"/>
      <c r="CO11" s="606"/>
      <c r="CP11" s="606"/>
      <c r="CQ11" s="607"/>
      <c r="CR11" s="608">
        <v>144887</v>
      </c>
      <c r="CS11" s="609"/>
      <c r="CT11" s="609"/>
      <c r="CU11" s="609"/>
      <c r="CV11" s="609"/>
      <c r="CW11" s="609"/>
      <c r="CX11" s="609"/>
      <c r="CY11" s="610"/>
      <c r="CZ11" s="646">
        <v>2.6</v>
      </c>
      <c r="DA11" s="646"/>
      <c r="DB11" s="646"/>
      <c r="DC11" s="646"/>
      <c r="DD11" s="614" t="s">
        <v>121</v>
      </c>
      <c r="DE11" s="609"/>
      <c r="DF11" s="609"/>
      <c r="DG11" s="609"/>
      <c r="DH11" s="609"/>
      <c r="DI11" s="609"/>
      <c r="DJ11" s="609"/>
      <c r="DK11" s="609"/>
      <c r="DL11" s="609"/>
      <c r="DM11" s="609"/>
      <c r="DN11" s="609"/>
      <c r="DO11" s="609"/>
      <c r="DP11" s="610"/>
      <c r="DQ11" s="614">
        <v>97388</v>
      </c>
      <c r="DR11" s="609"/>
      <c r="DS11" s="609"/>
      <c r="DT11" s="609"/>
      <c r="DU11" s="609"/>
      <c r="DV11" s="609"/>
      <c r="DW11" s="609"/>
      <c r="DX11" s="609"/>
      <c r="DY11" s="609"/>
      <c r="DZ11" s="609"/>
      <c r="EA11" s="609"/>
      <c r="EB11" s="609"/>
      <c r="EC11" s="645"/>
    </row>
    <row r="12" spans="2:143" ht="11.25" customHeight="1" x14ac:dyDescent="0.15">
      <c r="B12" s="605" t="s">
        <v>239</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446196</v>
      </c>
      <c r="BH12" s="609"/>
      <c r="BI12" s="609"/>
      <c r="BJ12" s="609"/>
      <c r="BK12" s="609"/>
      <c r="BL12" s="609"/>
      <c r="BM12" s="609"/>
      <c r="BN12" s="610"/>
      <c r="BO12" s="646">
        <v>45.4</v>
      </c>
      <c r="BP12" s="646"/>
      <c r="BQ12" s="646"/>
      <c r="BR12" s="646"/>
      <c r="BS12" s="647" t="s">
        <v>121</v>
      </c>
      <c r="BT12" s="647"/>
      <c r="BU12" s="647"/>
      <c r="BV12" s="647"/>
      <c r="BW12" s="647"/>
      <c r="BX12" s="647"/>
      <c r="BY12" s="647"/>
      <c r="BZ12" s="647"/>
      <c r="CA12" s="647"/>
      <c r="CB12" s="687"/>
      <c r="CD12" s="605" t="s">
        <v>241</v>
      </c>
      <c r="CE12" s="606"/>
      <c r="CF12" s="606"/>
      <c r="CG12" s="606"/>
      <c r="CH12" s="606"/>
      <c r="CI12" s="606"/>
      <c r="CJ12" s="606"/>
      <c r="CK12" s="606"/>
      <c r="CL12" s="606"/>
      <c r="CM12" s="606"/>
      <c r="CN12" s="606"/>
      <c r="CO12" s="606"/>
      <c r="CP12" s="606"/>
      <c r="CQ12" s="607"/>
      <c r="CR12" s="608">
        <v>288517</v>
      </c>
      <c r="CS12" s="609"/>
      <c r="CT12" s="609"/>
      <c r="CU12" s="609"/>
      <c r="CV12" s="609"/>
      <c r="CW12" s="609"/>
      <c r="CX12" s="609"/>
      <c r="CY12" s="610"/>
      <c r="CZ12" s="646">
        <v>5.0999999999999996</v>
      </c>
      <c r="DA12" s="646"/>
      <c r="DB12" s="646"/>
      <c r="DC12" s="646"/>
      <c r="DD12" s="614">
        <v>3925</v>
      </c>
      <c r="DE12" s="609"/>
      <c r="DF12" s="609"/>
      <c r="DG12" s="609"/>
      <c r="DH12" s="609"/>
      <c r="DI12" s="609"/>
      <c r="DJ12" s="609"/>
      <c r="DK12" s="609"/>
      <c r="DL12" s="609"/>
      <c r="DM12" s="609"/>
      <c r="DN12" s="609"/>
      <c r="DO12" s="609"/>
      <c r="DP12" s="610"/>
      <c r="DQ12" s="614">
        <v>150079</v>
      </c>
      <c r="DR12" s="609"/>
      <c r="DS12" s="609"/>
      <c r="DT12" s="609"/>
      <c r="DU12" s="609"/>
      <c r="DV12" s="609"/>
      <c r="DW12" s="609"/>
      <c r="DX12" s="609"/>
      <c r="DY12" s="609"/>
      <c r="DZ12" s="609"/>
      <c r="EA12" s="609"/>
      <c r="EB12" s="609"/>
      <c r="EC12" s="645"/>
    </row>
    <row r="13" spans="2:143" ht="11.25" customHeight="1" x14ac:dyDescent="0.15">
      <c r="B13" s="605" t="s">
        <v>242</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443275</v>
      </c>
      <c r="BH13" s="609"/>
      <c r="BI13" s="609"/>
      <c r="BJ13" s="609"/>
      <c r="BK13" s="609"/>
      <c r="BL13" s="609"/>
      <c r="BM13" s="609"/>
      <c r="BN13" s="610"/>
      <c r="BO13" s="646">
        <v>45.1</v>
      </c>
      <c r="BP13" s="646"/>
      <c r="BQ13" s="646"/>
      <c r="BR13" s="646"/>
      <c r="BS13" s="647" t="s">
        <v>121</v>
      </c>
      <c r="BT13" s="647"/>
      <c r="BU13" s="647"/>
      <c r="BV13" s="647"/>
      <c r="BW13" s="647"/>
      <c r="BX13" s="647"/>
      <c r="BY13" s="647"/>
      <c r="BZ13" s="647"/>
      <c r="CA13" s="647"/>
      <c r="CB13" s="687"/>
      <c r="CD13" s="605" t="s">
        <v>244</v>
      </c>
      <c r="CE13" s="606"/>
      <c r="CF13" s="606"/>
      <c r="CG13" s="606"/>
      <c r="CH13" s="606"/>
      <c r="CI13" s="606"/>
      <c r="CJ13" s="606"/>
      <c r="CK13" s="606"/>
      <c r="CL13" s="606"/>
      <c r="CM13" s="606"/>
      <c r="CN13" s="606"/>
      <c r="CO13" s="606"/>
      <c r="CP13" s="606"/>
      <c r="CQ13" s="607"/>
      <c r="CR13" s="608">
        <v>470236</v>
      </c>
      <c r="CS13" s="609"/>
      <c r="CT13" s="609"/>
      <c r="CU13" s="609"/>
      <c r="CV13" s="609"/>
      <c r="CW13" s="609"/>
      <c r="CX13" s="609"/>
      <c r="CY13" s="610"/>
      <c r="CZ13" s="646">
        <v>8.3000000000000007</v>
      </c>
      <c r="DA13" s="646"/>
      <c r="DB13" s="646"/>
      <c r="DC13" s="646"/>
      <c r="DD13" s="614">
        <v>99687</v>
      </c>
      <c r="DE13" s="609"/>
      <c r="DF13" s="609"/>
      <c r="DG13" s="609"/>
      <c r="DH13" s="609"/>
      <c r="DI13" s="609"/>
      <c r="DJ13" s="609"/>
      <c r="DK13" s="609"/>
      <c r="DL13" s="609"/>
      <c r="DM13" s="609"/>
      <c r="DN13" s="609"/>
      <c r="DO13" s="609"/>
      <c r="DP13" s="610"/>
      <c r="DQ13" s="614">
        <v>347663</v>
      </c>
      <c r="DR13" s="609"/>
      <c r="DS13" s="609"/>
      <c r="DT13" s="609"/>
      <c r="DU13" s="609"/>
      <c r="DV13" s="609"/>
      <c r="DW13" s="609"/>
      <c r="DX13" s="609"/>
      <c r="DY13" s="609"/>
      <c r="DZ13" s="609"/>
      <c r="EA13" s="609"/>
      <c r="EB13" s="609"/>
      <c r="EC13" s="645"/>
    </row>
    <row r="14" spans="2:143" ht="11.25" customHeight="1" x14ac:dyDescent="0.15">
      <c r="B14" s="605" t="s">
        <v>245</v>
      </c>
      <c r="C14" s="606"/>
      <c r="D14" s="606"/>
      <c r="E14" s="606"/>
      <c r="F14" s="606"/>
      <c r="G14" s="606"/>
      <c r="H14" s="606"/>
      <c r="I14" s="606"/>
      <c r="J14" s="606"/>
      <c r="K14" s="606"/>
      <c r="L14" s="606"/>
      <c r="M14" s="606"/>
      <c r="N14" s="606"/>
      <c r="O14" s="606"/>
      <c r="P14" s="606"/>
      <c r="Q14" s="607"/>
      <c r="R14" s="608" t="s">
        <v>121</v>
      </c>
      <c r="S14" s="609"/>
      <c r="T14" s="609"/>
      <c r="U14" s="609"/>
      <c r="V14" s="609"/>
      <c r="W14" s="609"/>
      <c r="X14" s="609"/>
      <c r="Y14" s="610"/>
      <c r="Z14" s="646" t="s">
        <v>121</v>
      </c>
      <c r="AA14" s="646"/>
      <c r="AB14" s="646"/>
      <c r="AC14" s="646"/>
      <c r="AD14" s="647" t="s">
        <v>121</v>
      </c>
      <c r="AE14" s="647"/>
      <c r="AF14" s="647"/>
      <c r="AG14" s="647"/>
      <c r="AH14" s="647"/>
      <c r="AI14" s="647"/>
      <c r="AJ14" s="647"/>
      <c r="AK14" s="647"/>
      <c r="AL14" s="611" t="s">
        <v>121</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44464</v>
      </c>
      <c r="BH14" s="609"/>
      <c r="BI14" s="609"/>
      <c r="BJ14" s="609"/>
      <c r="BK14" s="609"/>
      <c r="BL14" s="609"/>
      <c r="BM14" s="609"/>
      <c r="BN14" s="610"/>
      <c r="BO14" s="646">
        <v>4.5</v>
      </c>
      <c r="BP14" s="646"/>
      <c r="BQ14" s="646"/>
      <c r="BR14" s="646"/>
      <c r="BS14" s="647" t="s">
        <v>121</v>
      </c>
      <c r="BT14" s="647"/>
      <c r="BU14" s="647"/>
      <c r="BV14" s="647"/>
      <c r="BW14" s="647"/>
      <c r="BX14" s="647"/>
      <c r="BY14" s="647"/>
      <c r="BZ14" s="647"/>
      <c r="CA14" s="647"/>
      <c r="CB14" s="687"/>
      <c r="CD14" s="605" t="s">
        <v>247</v>
      </c>
      <c r="CE14" s="606"/>
      <c r="CF14" s="606"/>
      <c r="CG14" s="606"/>
      <c r="CH14" s="606"/>
      <c r="CI14" s="606"/>
      <c r="CJ14" s="606"/>
      <c r="CK14" s="606"/>
      <c r="CL14" s="606"/>
      <c r="CM14" s="606"/>
      <c r="CN14" s="606"/>
      <c r="CO14" s="606"/>
      <c r="CP14" s="606"/>
      <c r="CQ14" s="607"/>
      <c r="CR14" s="608">
        <v>292941</v>
      </c>
      <c r="CS14" s="609"/>
      <c r="CT14" s="609"/>
      <c r="CU14" s="609"/>
      <c r="CV14" s="609"/>
      <c r="CW14" s="609"/>
      <c r="CX14" s="609"/>
      <c r="CY14" s="610"/>
      <c r="CZ14" s="646">
        <v>5.2</v>
      </c>
      <c r="DA14" s="646"/>
      <c r="DB14" s="646"/>
      <c r="DC14" s="646"/>
      <c r="DD14" s="614">
        <v>5669</v>
      </c>
      <c r="DE14" s="609"/>
      <c r="DF14" s="609"/>
      <c r="DG14" s="609"/>
      <c r="DH14" s="609"/>
      <c r="DI14" s="609"/>
      <c r="DJ14" s="609"/>
      <c r="DK14" s="609"/>
      <c r="DL14" s="609"/>
      <c r="DM14" s="609"/>
      <c r="DN14" s="609"/>
      <c r="DO14" s="609"/>
      <c r="DP14" s="610"/>
      <c r="DQ14" s="614">
        <v>289187</v>
      </c>
      <c r="DR14" s="609"/>
      <c r="DS14" s="609"/>
      <c r="DT14" s="609"/>
      <c r="DU14" s="609"/>
      <c r="DV14" s="609"/>
      <c r="DW14" s="609"/>
      <c r="DX14" s="609"/>
      <c r="DY14" s="609"/>
      <c r="DZ14" s="609"/>
      <c r="EA14" s="609"/>
      <c r="EB14" s="609"/>
      <c r="EC14" s="645"/>
    </row>
    <row r="15" spans="2:143" ht="11.25" customHeight="1" x14ac:dyDescent="0.15">
      <c r="B15" s="605" t="s">
        <v>248</v>
      </c>
      <c r="C15" s="606"/>
      <c r="D15" s="606"/>
      <c r="E15" s="606"/>
      <c r="F15" s="606"/>
      <c r="G15" s="606"/>
      <c r="H15" s="606"/>
      <c r="I15" s="606"/>
      <c r="J15" s="606"/>
      <c r="K15" s="606"/>
      <c r="L15" s="606"/>
      <c r="M15" s="606"/>
      <c r="N15" s="606"/>
      <c r="O15" s="606"/>
      <c r="P15" s="606"/>
      <c r="Q15" s="607"/>
      <c r="R15" s="608">
        <v>4510</v>
      </c>
      <c r="S15" s="609"/>
      <c r="T15" s="609"/>
      <c r="U15" s="609"/>
      <c r="V15" s="609"/>
      <c r="W15" s="609"/>
      <c r="X15" s="609"/>
      <c r="Y15" s="610"/>
      <c r="Z15" s="646">
        <v>0.1</v>
      </c>
      <c r="AA15" s="646"/>
      <c r="AB15" s="646"/>
      <c r="AC15" s="646"/>
      <c r="AD15" s="647">
        <v>4510</v>
      </c>
      <c r="AE15" s="647"/>
      <c r="AF15" s="647"/>
      <c r="AG15" s="647"/>
      <c r="AH15" s="647"/>
      <c r="AI15" s="647"/>
      <c r="AJ15" s="647"/>
      <c r="AK15" s="647"/>
      <c r="AL15" s="611">
        <v>0.1</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59698</v>
      </c>
      <c r="BH15" s="609"/>
      <c r="BI15" s="609"/>
      <c r="BJ15" s="609"/>
      <c r="BK15" s="609"/>
      <c r="BL15" s="609"/>
      <c r="BM15" s="609"/>
      <c r="BN15" s="610"/>
      <c r="BO15" s="646">
        <v>6.1</v>
      </c>
      <c r="BP15" s="646"/>
      <c r="BQ15" s="646"/>
      <c r="BR15" s="646"/>
      <c r="BS15" s="647" t="s">
        <v>121</v>
      </c>
      <c r="BT15" s="647"/>
      <c r="BU15" s="647"/>
      <c r="BV15" s="647"/>
      <c r="BW15" s="647"/>
      <c r="BX15" s="647"/>
      <c r="BY15" s="647"/>
      <c r="BZ15" s="647"/>
      <c r="CA15" s="647"/>
      <c r="CB15" s="687"/>
      <c r="CD15" s="605" t="s">
        <v>250</v>
      </c>
      <c r="CE15" s="606"/>
      <c r="CF15" s="606"/>
      <c r="CG15" s="606"/>
      <c r="CH15" s="606"/>
      <c r="CI15" s="606"/>
      <c r="CJ15" s="606"/>
      <c r="CK15" s="606"/>
      <c r="CL15" s="606"/>
      <c r="CM15" s="606"/>
      <c r="CN15" s="606"/>
      <c r="CO15" s="606"/>
      <c r="CP15" s="606"/>
      <c r="CQ15" s="607"/>
      <c r="CR15" s="608">
        <v>555214</v>
      </c>
      <c r="CS15" s="609"/>
      <c r="CT15" s="609"/>
      <c r="CU15" s="609"/>
      <c r="CV15" s="609"/>
      <c r="CW15" s="609"/>
      <c r="CX15" s="609"/>
      <c r="CY15" s="610"/>
      <c r="CZ15" s="646">
        <v>9.8000000000000007</v>
      </c>
      <c r="DA15" s="646"/>
      <c r="DB15" s="646"/>
      <c r="DC15" s="646"/>
      <c r="DD15" s="614">
        <v>16341</v>
      </c>
      <c r="DE15" s="609"/>
      <c r="DF15" s="609"/>
      <c r="DG15" s="609"/>
      <c r="DH15" s="609"/>
      <c r="DI15" s="609"/>
      <c r="DJ15" s="609"/>
      <c r="DK15" s="609"/>
      <c r="DL15" s="609"/>
      <c r="DM15" s="609"/>
      <c r="DN15" s="609"/>
      <c r="DO15" s="609"/>
      <c r="DP15" s="610"/>
      <c r="DQ15" s="614">
        <v>460154</v>
      </c>
      <c r="DR15" s="609"/>
      <c r="DS15" s="609"/>
      <c r="DT15" s="609"/>
      <c r="DU15" s="609"/>
      <c r="DV15" s="609"/>
      <c r="DW15" s="609"/>
      <c r="DX15" s="609"/>
      <c r="DY15" s="609"/>
      <c r="DZ15" s="609"/>
      <c r="EA15" s="609"/>
      <c r="EB15" s="609"/>
      <c r="EC15" s="645"/>
    </row>
    <row r="16" spans="2:143" ht="11.25" customHeight="1" x14ac:dyDescent="0.15">
      <c r="B16" s="605" t="s">
        <v>251</v>
      </c>
      <c r="C16" s="606"/>
      <c r="D16" s="606"/>
      <c r="E16" s="606"/>
      <c r="F16" s="606"/>
      <c r="G16" s="606"/>
      <c r="H16" s="606"/>
      <c r="I16" s="606"/>
      <c r="J16" s="606"/>
      <c r="K16" s="606"/>
      <c r="L16" s="606"/>
      <c r="M16" s="606"/>
      <c r="N16" s="606"/>
      <c r="O16" s="606"/>
      <c r="P16" s="606"/>
      <c r="Q16" s="607"/>
      <c r="R16" s="608">
        <v>9243</v>
      </c>
      <c r="S16" s="609"/>
      <c r="T16" s="609"/>
      <c r="U16" s="609"/>
      <c r="V16" s="609"/>
      <c r="W16" s="609"/>
      <c r="X16" s="609"/>
      <c r="Y16" s="610"/>
      <c r="Z16" s="646">
        <v>0.2</v>
      </c>
      <c r="AA16" s="646"/>
      <c r="AB16" s="646"/>
      <c r="AC16" s="646"/>
      <c r="AD16" s="647">
        <v>9243</v>
      </c>
      <c r="AE16" s="647"/>
      <c r="AF16" s="647"/>
      <c r="AG16" s="647"/>
      <c r="AH16" s="647"/>
      <c r="AI16" s="647"/>
      <c r="AJ16" s="647"/>
      <c r="AK16" s="647"/>
      <c r="AL16" s="611">
        <v>0.3</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7"/>
      <c r="CD16" s="605" t="s">
        <v>253</v>
      </c>
      <c r="CE16" s="606"/>
      <c r="CF16" s="606"/>
      <c r="CG16" s="606"/>
      <c r="CH16" s="606"/>
      <c r="CI16" s="606"/>
      <c r="CJ16" s="606"/>
      <c r="CK16" s="606"/>
      <c r="CL16" s="606"/>
      <c r="CM16" s="606"/>
      <c r="CN16" s="606"/>
      <c r="CO16" s="606"/>
      <c r="CP16" s="606"/>
      <c r="CQ16" s="607"/>
      <c r="CR16" s="608" t="s">
        <v>121</v>
      </c>
      <c r="CS16" s="609"/>
      <c r="CT16" s="609"/>
      <c r="CU16" s="609"/>
      <c r="CV16" s="609"/>
      <c r="CW16" s="609"/>
      <c r="CX16" s="609"/>
      <c r="CY16" s="610"/>
      <c r="CZ16" s="646" t="s">
        <v>121</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15">
      <c r="B17" s="605" t="s">
        <v>254</v>
      </c>
      <c r="C17" s="606"/>
      <c r="D17" s="606"/>
      <c r="E17" s="606"/>
      <c r="F17" s="606"/>
      <c r="G17" s="606"/>
      <c r="H17" s="606"/>
      <c r="I17" s="606"/>
      <c r="J17" s="606"/>
      <c r="K17" s="606"/>
      <c r="L17" s="606"/>
      <c r="M17" s="606"/>
      <c r="N17" s="606"/>
      <c r="O17" s="606"/>
      <c r="P17" s="606"/>
      <c r="Q17" s="607"/>
      <c r="R17" s="608">
        <v>54595</v>
      </c>
      <c r="S17" s="609"/>
      <c r="T17" s="609"/>
      <c r="U17" s="609"/>
      <c r="V17" s="609"/>
      <c r="W17" s="609"/>
      <c r="X17" s="609"/>
      <c r="Y17" s="610"/>
      <c r="Z17" s="646">
        <v>0.9</v>
      </c>
      <c r="AA17" s="646"/>
      <c r="AB17" s="646"/>
      <c r="AC17" s="646"/>
      <c r="AD17" s="647">
        <v>54595</v>
      </c>
      <c r="AE17" s="647"/>
      <c r="AF17" s="647"/>
      <c r="AG17" s="647"/>
      <c r="AH17" s="647"/>
      <c r="AI17" s="647"/>
      <c r="AJ17" s="647"/>
      <c r="AK17" s="647"/>
      <c r="AL17" s="611">
        <v>1.6</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7"/>
      <c r="CD17" s="605" t="s">
        <v>256</v>
      </c>
      <c r="CE17" s="606"/>
      <c r="CF17" s="606"/>
      <c r="CG17" s="606"/>
      <c r="CH17" s="606"/>
      <c r="CI17" s="606"/>
      <c r="CJ17" s="606"/>
      <c r="CK17" s="606"/>
      <c r="CL17" s="606"/>
      <c r="CM17" s="606"/>
      <c r="CN17" s="606"/>
      <c r="CO17" s="606"/>
      <c r="CP17" s="606"/>
      <c r="CQ17" s="607"/>
      <c r="CR17" s="608">
        <v>444876</v>
      </c>
      <c r="CS17" s="609"/>
      <c r="CT17" s="609"/>
      <c r="CU17" s="609"/>
      <c r="CV17" s="609"/>
      <c r="CW17" s="609"/>
      <c r="CX17" s="609"/>
      <c r="CY17" s="610"/>
      <c r="CZ17" s="646">
        <v>7.9</v>
      </c>
      <c r="DA17" s="646"/>
      <c r="DB17" s="646"/>
      <c r="DC17" s="646"/>
      <c r="DD17" s="614" t="s">
        <v>121</v>
      </c>
      <c r="DE17" s="609"/>
      <c r="DF17" s="609"/>
      <c r="DG17" s="609"/>
      <c r="DH17" s="609"/>
      <c r="DI17" s="609"/>
      <c r="DJ17" s="609"/>
      <c r="DK17" s="609"/>
      <c r="DL17" s="609"/>
      <c r="DM17" s="609"/>
      <c r="DN17" s="609"/>
      <c r="DO17" s="609"/>
      <c r="DP17" s="610"/>
      <c r="DQ17" s="614">
        <v>443726</v>
      </c>
      <c r="DR17" s="609"/>
      <c r="DS17" s="609"/>
      <c r="DT17" s="609"/>
      <c r="DU17" s="609"/>
      <c r="DV17" s="609"/>
      <c r="DW17" s="609"/>
      <c r="DX17" s="609"/>
      <c r="DY17" s="609"/>
      <c r="DZ17" s="609"/>
      <c r="EA17" s="609"/>
      <c r="EB17" s="609"/>
      <c r="EC17" s="645"/>
    </row>
    <row r="18" spans="2:133" ht="11.25" customHeight="1" x14ac:dyDescent="0.15">
      <c r="B18" s="605" t="s">
        <v>257</v>
      </c>
      <c r="C18" s="606"/>
      <c r="D18" s="606"/>
      <c r="E18" s="606"/>
      <c r="F18" s="606"/>
      <c r="G18" s="606"/>
      <c r="H18" s="606"/>
      <c r="I18" s="606"/>
      <c r="J18" s="606"/>
      <c r="K18" s="606"/>
      <c r="L18" s="606"/>
      <c r="M18" s="606"/>
      <c r="N18" s="606"/>
      <c r="O18" s="606"/>
      <c r="P18" s="606"/>
      <c r="Q18" s="607"/>
      <c r="R18" s="608">
        <v>8803</v>
      </c>
      <c r="S18" s="609"/>
      <c r="T18" s="609"/>
      <c r="U18" s="609"/>
      <c r="V18" s="609"/>
      <c r="W18" s="609"/>
      <c r="X18" s="609"/>
      <c r="Y18" s="610"/>
      <c r="Z18" s="646">
        <v>0.1</v>
      </c>
      <c r="AA18" s="646"/>
      <c r="AB18" s="646"/>
      <c r="AC18" s="646"/>
      <c r="AD18" s="647">
        <v>8803</v>
      </c>
      <c r="AE18" s="647"/>
      <c r="AF18" s="647"/>
      <c r="AG18" s="647"/>
      <c r="AH18" s="647"/>
      <c r="AI18" s="647"/>
      <c r="AJ18" s="647"/>
      <c r="AK18" s="647"/>
      <c r="AL18" s="611">
        <v>0.3</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7"/>
      <c r="CD18" s="605" t="s">
        <v>259</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15">
      <c r="B19" s="605" t="s">
        <v>260</v>
      </c>
      <c r="C19" s="606"/>
      <c r="D19" s="606"/>
      <c r="E19" s="606"/>
      <c r="F19" s="606"/>
      <c r="G19" s="606"/>
      <c r="H19" s="606"/>
      <c r="I19" s="606"/>
      <c r="J19" s="606"/>
      <c r="K19" s="606"/>
      <c r="L19" s="606"/>
      <c r="M19" s="606"/>
      <c r="N19" s="606"/>
      <c r="O19" s="606"/>
      <c r="P19" s="606"/>
      <c r="Q19" s="607"/>
      <c r="R19" s="608">
        <v>45005</v>
      </c>
      <c r="S19" s="609"/>
      <c r="T19" s="609"/>
      <c r="U19" s="609"/>
      <c r="V19" s="609"/>
      <c r="W19" s="609"/>
      <c r="X19" s="609"/>
      <c r="Y19" s="610"/>
      <c r="Z19" s="646">
        <v>0.8</v>
      </c>
      <c r="AA19" s="646"/>
      <c r="AB19" s="646"/>
      <c r="AC19" s="646"/>
      <c r="AD19" s="647">
        <v>45005</v>
      </c>
      <c r="AE19" s="647"/>
      <c r="AF19" s="647"/>
      <c r="AG19" s="647"/>
      <c r="AH19" s="647"/>
      <c r="AI19" s="647"/>
      <c r="AJ19" s="647"/>
      <c r="AK19" s="647"/>
      <c r="AL19" s="611">
        <v>1.3</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745</v>
      </c>
      <c r="BH19" s="609"/>
      <c r="BI19" s="609"/>
      <c r="BJ19" s="609"/>
      <c r="BK19" s="609"/>
      <c r="BL19" s="609"/>
      <c r="BM19" s="609"/>
      <c r="BN19" s="610"/>
      <c r="BO19" s="646">
        <v>0.1</v>
      </c>
      <c r="BP19" s="646"/>
      <c r="BQ19" s="646"/>
      <c r="BR19" s="646"/>
      <c r="BS19" s="647" t="s">
        <v>121</v>
      </c>
      <c r="BT19" s="647"/>
      <c r="BU19" s="647"/>
      <c r="BV19" s="647"/>
      <c r="BW19" s="647"/>
      <c r="BX19" s="647"/>
      <c r="BY19" s="647"/>
      <c r="BZ19" s="647"/>
      <c r="CA19" s="647"/>
      <c r="CB19" s="687"/>
      <c r="CD19" s="605" t="s">
        <v>262</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15">
      <c r="B20" s="675" t="s">
        <v>263</v>
      </c>
      <c r="C20" s="676"/>
      <c r="D20" s="676"/>
      <c r="E20" s="676"/>
      <c r="F20" s="676"/>
      <c r="G20" s="676"/>
      <c r="H20" s="676"/>
      <c r="I20" s="676"/>
      <c r="J20" s="676"/>
      <c r="K20" s="676"/>
      <c r="L20" s="676"/>
      <c r="M20" s="676"/>
      <c r="N20" s="676"/>
      <c r="O20" s="676"/>
      <c r="P20" s="676"/>
      <c r="Q20" s="677"/>
      <c r="R20" s="608">
        <v>787</v>
      </c>
      <c r="S20" s="609"/>
      <c r="T20" s="609"/>
      <c r="U20" s="609"/>
      <c r="V20" s="609"/>
      <c r="W20" s="609"/>
      <c r="X20" s="609"/>
      <c r="Y20" s="610"/>
      <c r="Z20" s="646">
        <v>0</v>
      </c>
      <c r="AA20" s="646"/>
      <c r="AB20" s="646"/>
      <c r="AC20" s="646"/>
      <c r="AD20" s="647">
        <v>787</v>
      </c>
      <c r="AE20" s="647"/>
      <c r="AF20" s="647"/>
      <c r="AG20" s="647"/>
      <c r="AH20" s="647"/>
      <c r="AI20" s="647"/>
      <c r="AJ20" s="647"/>
      <c r="AK20" s="647"/>
      <c r="AL20" s="611">
        <v>0</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745</v>
      </c>
      <c r="BH20" s="609"/>
      <c r="BI20" s="609"/>
      <c r="BJ20" s="609"/>
      <c r="BK20" s="609"/>
      <c r="BL20" s="609"/>
      <c r="BM20" s="609"/>
      <c r="BN20" s="610"/>
      <c r="BO20" s="646">
        <v>0.1</v>
      </c>
      <c r="BP20" s="646"/>
      <c r="BQ20" s="646"/>
      <c r="BR20" s="646"/>
      <c r="BS20" s="647" t="s">
        <v>121</v>
      </c>
      <c r="BT20" s="647"/>
      <c r="BU20" s="647"/>
      <c r="BV20" s="647"/>
      <c r="BW20" s="647"/>
      <c r="BX20" s="647"/>
      <c r="BY20" s="647"/>
      <c r="BZ20" s="647"/>
      <c r="CA20" s="647"/>
      <c r="CB20" s="687"/>
      <c r="CD20" s="605" t="s">
        <v>265</v>
      </c>
      <c r="CE20" s="606"/>
      <c r="CF20" s="606"/>
      <c r="CG20" s="606"/>
      <c r="CH20" s="606"/>
      <c r="CI20" s="606"/>
      <c r="CJ20" s="606"/>
      <c r="CK20" s="606"/>
      <c r="CL20" s="606"/>
      <c r="CM20" s="606"/>
      <c r="CN20" s="606"/>
      <c r="CO20" s="606"/>
      <c r="CP20" s="606"/>
      <c r="CQ20" s="607"/>
      <c r="CR20" s="608">
        <v>5646971</v>
      </c>
      <c r="CS20" s="609"/>
      <c r="CT20" s="609"/>
      <c r="CU20" s="609"/>
      <c r="CV20" s="609"/>
      <c r="CW20" s="609"/>
      <c r="CX20" s="609"/>
      <c r="CY20" s="610"/>
      <c r="CZ20" s="646">
        <v>100</v>
      </c>
      <c r="DA20" s="646"/>
      <c r="DB20" s="646"/>
      <c r="DC20" s="646"/>
      <c r="DD20" s="614">
        <v>325029</v>
      </c>
      <c r="DE20" s="609"/>
      <c r="DF20" s="609"/>
      <c r="DG20" s="609"/>
      <c r="DH20" s="609"/>
      <c r="DI20" s="609"/>
      <c r="DJ20" s="609"/>
      <c r="DK20" s="609"/>
      <c r="DL20" s="609"/>
      <c r="DM20" s="609"/>
      <c r="DN20" s="609"/>
      <c r="DO20" s="609"/>
      <c r="DP20" s="610"/>
      <c r="DQ20" s="614">
        <v>3853402</v>
      </c>
      <c r="DR20" s="609"/>
      <c r="DS20" s="609"/>
      <c r="DT20" s="609"/>
      <c r="DU20" s="609"/>
      <c r="DV20" s="609"/>
      <c r="DW20" s="609"/>
      <c r="DX20" s="609"/>
      <c r="DY20" s="609"/>
      <c r="DZ20" s="609"/>
      <c r="EA20" s="609"/>
      <c r="EB20" s="609"/>
      <c r="EC20" s="645"/>
    </row>
    <row r="21" spans="2:133" ht="11.25" customHeight="1" x14ac:dyDescent="0.15">
      <c r="B21" s="605" t="s">
        <v>266</v>
      </c>
      <c r="C21" s="606"/>
      <c r="D21" s="606"/>
      <c r="E21" s="606"/>
      <c r="F21" s="606"/>
      <c r="G21" s="606"/>
      <c r="H21" s="606"/>
      <c r="I21" s="606"/>
      <c r="J21" s="606"/>
      <c r="K21" s="606"/>
      <c r="L21" s="606"/>
      <c r="M21" s="606"/>
      <c r="N21" s="606"/>
      <c r="O21" s="606"/>
      <c r="P21" s="606"/>
      <c r="Q21" s="607"/>
      <c r="R21" s="608">
        <v>2235474</v>
      </c>
      <c r="S21" s="609"/>
      <c r="T21" s="609"/>
      <c r="U21" s="609"/>
      <c r="V21" s="609"/>
      <c r="W21" s="609"/>
      <c r="X21" s="609"/>
      <c r="Y21" s="610"/>
      <c r="Z21" s="646">
        <v>37.5</v>
      </c>
      <c r="AA21" s="646"/>
      <c r="AB21" s="646"/>
      <c r="AC21" s="646"/>
      <c r="AD21" s="647">
        <v>2043615</v>
      </c>
      <c r="AE21" s="647"/>
      <c r="AF21" s="647"/>
      <c r="AG21" s="647"/>
      <c r="AH21" s="647"/>
      <c r="AI21" s="647"/>
      <c r="AJ21" s="647"/>
      <c r="AK21" s="647"/>
      <c r="AL21" s="611">
        <v>60</v>
      </c>
      <c r="AM21" s="612"/>
      <c r="AN21" s="612"/>
      <c r="AO21" s="648"/>
      <c r="AP21" s="605" t="s">
        <v>267</v>
      </c>
      <c r="AQ21" s="685"/>
      <c r="AR21" s="685"/>
      <c r="AS21" s="685"/>
      <c r="AT21" s="685"/>
      <c r="AU21" s="685"/>
      <c r="AV21" s="685"/>
      <c r="AW21" s="685"/>
      <c r="AX21" s="685"/>
      <c r="AY21" s="685"/>
      <c r="AZ21" s="685"/>
      <c r="BA21" s="685"/>
      <c r="BB21" s="685"/>
      <c r="BC21" s="685"/>
      <c r="BD21" s="685"/>
      <c r="BE21" s="685"/>
      <c r="BF21" s="686"/>
      <c r="BG21" s="608">
        <v>745</v>
      </c>
      <c r="BH21" s="609"/>
      <c r="BI21" s="609"/>
      <c r="BJ21" s="609"/>
      <c r="BK21" s="609"/>
      <c r="BL21" s="609"/>
      <c r="BM21" s="609"/>
      <c r="BN21" s="610"/>
      <c r="BO21" s="646">
        <v>0.1</v>
      </c>
      <c r="BP21" s="646"/>
      <c r="BQ21" s="646"/>
      <c r="BR21" s="646"/>
      <c r="BS21" s="647" t="s">
        <v>121</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268</v>
      </c>
      <c r="C22" s="606"/>
      <c r="D22" s="606"/>
      <c r="E22" s="606"/>
      <c r="F22" s="606"/>
      <c r="G22" s="606"/>
      <c r="H22" s="606"/>
      <c r="I22" s="606"/>
      <c r="J22" s="606"/>
      <c r="K22" s="606"/>
      <c r="L22" s="606"/>
      <c r="M22" s="606"/>
      <c r="N22" s="606"/>
      <c r="O22" s="606"/>
      <c r="P22" s="606"/>
      <c r="Q22" s="607"/>
      <c r="R22" s="608">
        <v>2043615</v>
      </c>
      <c r="S22" s="609"/>
      <c r="T22" s="609"/>
      <c r="U22" s="609"/>
      <c r="V22" s="609"/>
      <c r="W22" s="609"/>
      <c r="X22" s="609"/>
      <c r="Y22" s="610"/>
      <c r="Z22" s="646">
        <v>34.299999999999997</v>
      </c>
      <c r="AA22" s="646"/>
      <c r="AB22" s="646"/>
      <c r="AC22" s="646"/>
      <c r="AD22" s="647">
        <v>2043615</v>
      </c>
      <c r="AE22" s="647"/>
      <c r="AF22" s="647"/>
      <c r="AG22" s="647"/>
      <c r="AH22" s="647"/>
      <c r="AI22" s="647"/>
      <c r="AJ22" s="647"/>
      <c r="AK22" s="647"/>
      <c r="AL22" s="611">
        <v>60</v>
      </c>
      <c r="AM22" s="612"/>
      <c r="AN22" s="612"/>
      <c r="AO22" s="648"/>
      <c r="AP22" s="605" t="s">
        <v>269</v>
      </c>
      <c r="AQ22" s="685"/>
      <c r="AR22" s="685"/>
      <c r="AS22" s="685"/>
      <c r="AT22" s="685"/>
      <c r="AU22" s="685"/>
      <c r="AV22" s="685"/>
      <c r="AW22" s="685"/>
      <c r="AX22" s="685"/>
      <c r="AY22" s="685"/>
      <c r="AZ22" s="685"/>
      <c r="BA22" s="685"/>
      <c r="BB22" s="685"/>
      <c r="BC22" s="685"/>
      <c r="BD22" s="685"/>
      <c r="BE22" s="685"/>
      <c r="BF22" s="686"/>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7"/>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271</v>
      </c>
      <c r="C23" s="606"/>
      <c r="D23" s="606"/>
      <c r="E23" s="606"/>
      <c r="F23" s="606"/>
      <c r="G23" s="606"/>
      <c r="H23" s="606"/>
      <c r="I23" s="606"/>
      <c r="J23" s="606"/>
      <c r="K23" s="606"/>
      <c r="L23" s="606"/>
      <c r="M23" s="606"/>
      <c r="N23" s="606"/>
      <c r="O23" s="606"/>
      <c r="P23" s="606"/>
      <c r="Q23" s="607"/>
      <c r="R23" s="608">
        <v>191859</v>
      </c>
      <c r="S23" s="609"/>
      <c r="T23" s="609"/>
      <c r="U23" s="609"/>
      <c r="V23" s="609"/>
      <c r="W23" s="609"/>
      <c r="X23" s="609"/>
      <c r="Y23" s="610"/>
      <c r="Z23" s="646">
        <v>3.2</v>
      </c>
      <c r="AA23" s="646"/>
      <c r="AB23" s="646"/>
      <c r="AC23" s="646"/>
      <c r="AD23" s="647" t="s">
        <v>121</v>
      </c>
      <c r="AE23" s="647"/>
      <c r="AF23" s="647"/>
      <c r="AG23" s="647"/>
      <c r="AH23" s="647"/>
      <c r="AI23" s="647"/>
      <c r="AJ23" s="647"/>
      <c r="AK23" s="647"/>
      <c r="AL23" s="611" t="s">
        <v>121</v>
      </c>
      <c r="AM23" s="612"/>
      <c r="AN23" s="612"/>
      <c r="AO23" s="648"/>
      <c r="AP23" s="605" t="s">
        <v>272</v>
      </c>
      <c r="AQ23" s="685"/>
      <c r="AR23" s="685"/>
      <c r="AS23" s="685"/>
      <c r="AT23" s="685"/>
      <c r="AU23" s="685"/>
      <c r="AV23" s="685"/>
      <c r="AW23" s="685"/>
      <c r="AX23" s="685"/>
      <c r="AY23" s="685"/>
      <c r="AZ23" s="685"/>
      <c r="BA23" s="685"/>
      <c r="BB23" s="685"/>
      <c r="BC23" s="685"/>
      <c r="BD23" s="685"/>
      <c r="BE23" s="685"/>
      <c r="BF23" s="686"/>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7"/>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15">
      <c r="B24" s="605" t="s">
        <v>278</v>
      </c>
      <c r="C24" s="606"/>
      <c r="D24" s="606"/>
      <c r="E24" s="606"/>
      <c r="F24" s="606"/>
      <c r="G24" s="606"/>
      <c r="H24" s="606"/>
      <c r="I24" s="606"/>
      <c r="J24" s="606"/>
      <c r="K24" s="606"/>
      <c r="L24" s="606"/>
      <c r="M24" s="606"/>
      <c r="N24" s="606"/>
      <c r="O24" s="606"/>
      <c r="P24" s="606"/>
      <c r="Q24" s="607"/>
      <c r="R24" s="608" t="s">
        <v>121</v>
      </c>
      <c r="S24" s="609"/>
      <c r="T24" s="609"/>
      <c r="U24" s="609"/>
      <c r="V24" s="609"/>
      <c r="W24" s="609"/>
      <c r="X24" s="609"/>
      <c r="Y24" s="610"/>
      <c r="Z24" s="646" t="s">
        <v>121</v>
      </c>
      <c r="AA24" s="646"/>
      <c r="AB24" s="646"/>
      <c r="AC24" s="646"/>
      <c r="AD24" s="647" t="s">
        <v>121</v>
      </c>
      <c r="AE24" s="647"/>
      <c r="AF24" s="647"/>
      <c r="AG24" s="647"/>
      <c r="AH24" s="647"/>
      <c r="AI24" s="647"/>
      <c r="AJ24" s="647"/>
      <c r="AK24" s="647"/>
      <c r="AL24" s="611" t="s">
        <v>121</v>
      </c>
      <c r="AM24" s="612"/>
      <c r="AN24" s="612"/>
      <c r="AO24" s="648"/>
      <c r="AP24" s="605" t="s">
        <v>279</v>
      </c>
      <c r="AQ24" s="685"/>
      <c r="AR24" s="685"/>
      <c r="AS24" s="685"/>
      <c r="AT24" s="685"/>
      <c r="AU24" s="685"/>
      <c r="AV24" s="685"/>
      <c r="AW24" s="685"/>
      <c r="AX24" s="685"/>
      <c r="AY24" s="685"/>
      <c r="AZ24" s="685"/>
      <c r="BA24" s="685"/>
      <c r="BB24" s="685"/>
      <c r="BC24" s="685"/>
      <c r="BD24" s="685"/>
      <c r="BE24" s="685"/>
      <c r="BF24" s="686"/>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7"/>
      <c r="CD24" s="666" t="s">
        <v>280</v>
      </c>
      <c r="CE24" s="667"/>
      <c r="CF24" s="667"/>
      <c r="CG24" s="667"/>
      <c r="CH24" s="667"/>
      <c r="CI24" s="667"/>
      <c r="CJ24" s="667"/>
      <c r="CK24" s="667"/>
      <c r="CL24" s="667"/>
      <c r="CM24" s="667"/>
      <c r="CN24" s="667"/>
      <c r="CO24" s="667"/>
      <c r="CP24" s="667"/>
      <c r="CQ24" s="668"/>
      <c r="CR24" s="663">
        <v>2234637</v>
      </c>
      <c r="CS24" s="664"/>
      <c r="CT24" s="664"/>
      <c r="CU24" s="664"/>
      <c r="CV24" s="664"/>
      <c r="CW24" s="664"/>
      <c r="CX24" s="664"/>
      <c r="CY24" s="689"/>
      <c r="CZ24" s="690">
        <v>39.6</v>
      </c>
      <c r="DA24" s="672"/>
      <c r="DB24" s="672"/>
      <c r="DC24" s="692"/>
      <c r="DD24" s="688">
        <v>1780285</v>
      </c>
      <c r="DE24" s="664"/>
      <c r="DF24" s="664"/>
      <c r="DG24" s="664"/>
      <c r="DH24" s="664"/>
      <c r="DI24" s="664"/>
      <c r="DJ24" s="664"/>
      <c r="DK24" s="689"/>
      <c r="DL24" s="688">
        <v>1557299</v>
      </c>
      <c r="DM24" s="664"/>
      <c r="DN24" s="664"/>
      <c r="DO24" s="664"/>
      <c r="DP24" s="664"/>
      <c r="DQ24" s="664"/>
      <c r="DR24" s="664"/>
      <c r="DS24" s="664"/>
      <c r="DT24" s="664"/>
      <c r="DU24" s="664"/>
      <c r="DV24" s="689"/>
      <c r="DW24" s="690">
        <v>45.6</v>
      </c>
      <c r="DX24" s="672"/>
      <c r="DY24" s="672"/>
      <c r="DZ24" s="672"/>
      <c r="EA24" s="672"/>
      <c r="EB24" s="672"/>
      <c r="EC24" s="691"/>
    </row>
    <row r="25" spans="2:133" ht="11.25" customHeight="1" x14ac:dyDescent="0.15">
      <c r="B25" s="605" t="s">
        <v>281</v>
      </c>
      <c r="C25" s="606"/>
      <c r="D25" s="606"/>
      <c r="E25" s="606"/>
      <c r="F25" s="606"/>
      <c r="G25" s="606"/>
      <c r="H25" s="606"/>
      <c r="I25" s="606"/>
      <c r="J25" s="606"/>
      <c r="K25" s="606"/>
      <c r="L25" s="606"/>
      <c r="M25" s="606"/>
      <c r="N25" s="606"/>
      <c r="O25" s="606"/>
      <c r="P25" s="606"/>
      <c r="Q25" s="607"/>
      <c r="R25" s="608">
        <v>3595014</v>
      </c>
      <c r="S25" s="609"/>
      <c r="T25" s="609"/>
      <c r="U25" s="609"/>
      <c r="V25" s="609"/>
      <c r="W25" s="609"/>
      <c r="X25" s="609"/>
      <c r="Y25" s="610"/>
      <c r="Z25" s="646">
        <v>60.4</v>
      </c>
      <c r="AA25" s="646"/>
      <c r="AB25" s="646"/>
      <c r="AC25" s="646"/>
      <c r="AD25" s="647">
        <v>3403155</v>
      </c>
      <c r="AE25" s="647"/>
      <c r="AF25" s="647"/>
      <c r="AG25" s="647"/>
      <c r="AH25" s="647"/>
      <c r="AI25" s="647"/>
      <c r="AJ25" s="647"/>
      <c r="AK25" s="647"/>
      <c r="AL25" s="611">
        <v>99.9</v>
      </c>
      <c r="AM25" s="612"/>
      <c r="AN25" s="612"/>
      <c r="AO25" s="648"/>
      <c r="AP25" s="605" t="s">
        <v>282</v>
      </c>
      <c r="AQ25" s="685"/>
      <c r="AR25" s="685"/>
      <c r="AS25" s="685"/>
      <c r="AT25" s="685"/>
      <c r="AU25" s="685"/>
      <c r="AV25" s="685"/>
      <c r="AW25" s="685"/>
      <c r="AX25" s="685"/>
      <c r="AY25" s="685"/>
      <c r="AZ25" s="685"/>
      <c r="BA25" s="685"/>
      <c r="BB25" s="685"/>
      <c r="BC25" s="685"/>
      <c r="BD25" s="685"/>
      <c r="BE25" s="685"/>
      <c r="BF25" s="686"/>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7"/>
      <c r="CD25" s="605" t="s">
        <v>283</v>
      </c>
      <c r="CE25" s="606"/>
      <c r="CF25" s="606"/>
      <c r="CG25" s="606"/>
      <c r="CH25" s="606"/>
      <c r="CI25" s="606"/>
      <c r="CJ25" s="606"/>
      <c r="CK25" s="606"/>
      <c r="CL25" s="606"/>
      <c r="CM25" s="606"/>
      <c r="CN25" s="606"/>
      <c r="CO25" s="606"/>
      <c r="CP25" s="606"/>
      <c r="CQ25" s="607"/>
      <c r="CR25" s="608">
        <v>1018967</v>
      </c>
      <c r="CS25" s="621"/>
      <c r="CT25" s="621"/>
      <c r="CU25" s="621"/>
      <c r="CV25" s="621"/>
      <c r="CW25" s="621"/>
      <c r="CX25" s="621"/>
      <c r="CY25" s="622"/>
      <c r="CZ25" s="611">
        <v>18</v>
      </c>
      <c r="DA25" s="623"/>
      <c r="DB25" s="623"/>
      <c r="DC25" s="624"/>
      <c r="DD25" s="614">
        <v>952599</v>
      </c>
      <c r="DE25" s="621"/>
      <c r="DF25" s="621"/>
      <c r="DG25" s="621"/>
      <c r="DH25" s="621"/>
      <c r="DI25" s="621"/>
      <c r="DJ25" s="621"/>
      <c r="DK25" s="622"/>
      <c r="DL25" s="614">
        <v>915235</v>
      </c>
      <c r="DM25" s="621"/>
      <c r="DN25" s="621"/>
      <c r="DO25" s="621"/>
      <c r="DP25" s="621"/>
      <c r="DQ25" s="621"/>
      <c r="DR25" s="621"/>
      <c r="DS25" s="621"/>
      <c r="DT25" s="621"/>
      <c r="DU25" s="621"/>
      <c r="DV25" s="622"/>
      <c r="DW25" s="611">
        <v>26.8</v>
      </c>
      <c r="DX25" s="623"/>
      <c r="DY25" s="623"/>
      <c r="DZ25" s="623"/>
      <c r="EA25" s="623"/>
      <c r="EB25" s="623"/>
      <c r="EC25" s="635"/>
    </row>
    <row r="26" spans="2:133" ht="11.25" customHeight="1" x14ac:dyDescent="0.15">
      <c r="B26" s="605" t="s">
        <v>284</v>
      </c>
      <c r="C26" s="606"/>
      <c r="D26" s="606"/>
      <c r="E26" s="606"/>
      <c r="F26" s="606"/>
      <c r="G26" s="606"/>
      <c r="H26" s="606"/>
      <c r="I26" s="606"/>
      <c r="J26" s="606"/>
      <c r="K26" s="606"/>
      <c r="L26" s="606"/>
      <c r="M26" s="606"/>
      <c r="N26" s="606"/>
      <c r="O26" s="606"/>
      <c r="P26" s="606"/>
      <c r="Q26" s="607"/>
      <c r="R26" s="608">
        <v>1047</v>
      </c>
      <c r="S26" s="609"/>
      <c r="T26" s="609"/>
      <c r="U26" s="609"/>
      <c r="V26" s="609"/>
      <c r="W26" s="609"/>
      <c r="X26" s="609"/>
      <c r="Y26" s="610"/>
      <c r="Z26" s="646">
        <v>0</v>
      </c>
      <c r="AA26" s="646"/>
      <c r="AB26" s="646"/>
      <c r="AC26" s="646"/>
      <c r="AD26" s="647">
        <v>1047</v>
      </c>
      <c r="AE26" s="647"/>
      <c r="AF26" s="647"/>
      <c r="AG26" s="647"/>
      <c r="AH26" s="647"/>
      <c r="AI26" s="647"/>
      <c r="AJ26" s="647"/>
      <c r="AK26" s="647"/>
      <c r="AL26" s="611">
        <v>0</v>
      </c>
      <c r="AM26" s="612"/>
      <c r="AN26" s="612"/>
      <c r="AO26" s="648"/>
      <c r="AP26" s="605" t="s">
        <v>285</v>
      </c>
      <c r="AQ26" s="685"/>
      <c r="AR26" s="685"/>
      <c r="AS26" s="685"/>
      <c r="AT26" s="685"/>
      <c r="AU26" s="685"/>
      <c r="AV26" s="685"/>
      <c r="AW26" s="685"/>
      <c r="AX26" s="685"/>
      <c r="AY26" s="685"/>
      <c r="AZ26" s="685"/>
      <c r="BA26" s="685"/>
      <c r="BB26" s="685"/>
      <c r="BC26" s="685"/>
      <c r="BD26" s="685"/>
      <c r="BE26" s="685"/>
      <c r="BF26" s="686"/>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7"/>
      <c r="CD26" s="605" t="s">
        <v>286</v>
      </c>
      <c r="CE26" s="606"/>
      <c r="CF26" s="606"/>
      <c r="CG26" s="606"/>
      <c r="CH26" s="606"/>
      <c r="CI26" s="606"/>
      <c r="CJ26" s="606"/>
      <c r="CK26" s="606"/>
      <c r="CL26" s="606"/>
      <c r="CM26" s="606"/>
      <c r="CN26" s="606"/>
      <c r="CO26" s="606"/>
      <c r="CP26" s="606"/>
      <c r="CQ26" s="607"/>
      <c r="CR26" s="608">
        <v>526381</v>
      </c>
      <c r="CS26" s="609"/>
      <c r="CT26" s="609"/>
      <c r="CU26" s="609"/>
      <c r="CV26" s="609"/>
      <c r="CW26" s="609"/>
      <c r="CX26" s="609"/>
      <c r="CY26" s="610"/>
      <c r="CZ26" s="611">
        <v>9.3000000000000007</v>
      </c>
      <c r="DA26" s="623"/>
      <c r="DB26" s="623"/>
      <c r="DC26" s="624"/>
      <c r="DD26" s="614">
        <v>491501</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15">
      <c r="B27" s="605" t="s">
        <v>287</v>
      </c>
      <c r="C27" s="606"/>
      <c r="D27" s="606"/>
      <c r="E27" s="606"/>
      <c r="F27" s="606"/>
      <c r="G27" s="606"/>
      <c r="H27" s="606"/>
      <c r="I27" s="606"/>
      <c r="J27" s="606"/>
      <c r="K27" s="606"/>
      <c r="L27" s="606"/>
      <c r="M27" s="606"/>
      <c r="N27" s="606"/>
      <c r="O27" s="606"/>
      <c r="P27" s="606"/>
      <c r="Q27" s="607"/>
      <c r="R27" s="608">
        <v>1730</v>
      </c>
      <c r="S27" s="609"/>
      <c r="T27" s="609"/>
      <c r="U27" s="609"/>
      <c r="V27" s="609"/>
      <c r="W27" s="609"/>
      <c r="X27" s="609"/>
      <c r="Y27" s="610"/>
      <c r="Z27" s="646">
        <v>0</v>
      </c>
      <c r="AA27" s="646"/>
      <c r="AB27" s="646"/>
      <c r="AC27" s="646"/>
      <c r="AD27" s="647" t="s">
        <v>121</v>
      </c>
      <c r="AE27" s="647"/>
      <c r="AF27" s="647"/>
      <c r="AG27" s="647"/>
      <c r="AH27" s="647"/>
      <c r="AI27" s="647"/>
      <c r="AJ27" s="647"/>
      <c r="AK27" s="647"/>
      <c r="AL27" s="611" t="s">
        <v>121</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983280</v>
      </c>
      <c r="BH27" s="609"/>
      <c r="BI27" s="609"/>
      <c r="BJ27" s="609"/>
      <c r="BK27" s="609"/>
      <c r="BL27" s="609"/>
      <c r="BM27" s="609"/>
      <c r="BN27" s="610"/>
      <c r="BO27" s="646">
        <v>100</v>
      </c>
      <c r="BP27" s="646"/>
      <c r="BQ27" s="646"/>
      <c r="BR27" s="646"/>
      <c r="BS27" s="647">
        <v>2988</v>
      </c>
      <c r="BT27" s="647"/>
      <c r="BU27" s="647"/>
      <c r="BV27" s="647"/>
      <c r="BW27" s="647"/>
      <c r="BX27" s="647"/>
      <c r="BY27" s="647"/>
      <c r="BZ27" s="647"/>
      <c r="CA27" s="647"/>
      <c r="CB27" s="687"/>
      <c r="CD27" s="605" t="s">
        <v>289</v>
      </c>
      <c r="CE27" s="606"/>
      <c r="CF27" s="606"/>
      <c r="CG27" s="606"/>
      <c r="CH27" s="606"/>
      <c r="CI27" s="606"/>
      <c r="CJ27" s="606"/>
      <c r="CK27" s="606"/>
      <c r="CL27" s="606"/>
      <c r="CM27" s="606"/>
      <c r="CN27" s="606"/>
      <c r="CO27" s="606"/>
      <c r="CP27" s="606"/>
      <c r="CQ27" s="607"/>
      <c r="CR27" s="608">
        <v>770794</v>
      </c>
      <c r="CS27" s="621"/>
      <c r="CT27" s="621"/>
      <c r="CU27" s="621"/>
      <c r="CV27" s="621"/>
      <c r="CW27" s="621"/>
      <c r="CX27" s="621"/>
      <c r="CY27" s="622"/>
      <c r="CZ27" s="611">
        <v>13.6</v>
      </c>
      <c r="DA27" s="623"/>
      <c r="DB27" s="623"/>
      <c r="DC27" s="624"/>
      <c r="DD27" s="614">
        <v>383960</v>
      </c>
      <c r="DE27" s="621"/>
      <c r="DF27" s="621"/>
      <c r="DG27" s="621"/>
      <c r="DH27" s="621"/>
      <c r="DI27" s="621"/>
      <c r="DJ27" s="621"/>
      <c r="DK27" s="622"/>
      <c r="DL27" s="614">
        <v>198338</v>
      </c>
      <c r="DM27" s="621"/>
      <c r="DN27" s="621"/>
      <c r="DO27" s="621"/>
      <c r="DP27" s="621"/>
      <c r="DQ27" s="621"/>
      <c r="DR27" s="621"/>
      <c r="DS27" s="621"/>
      <c r="DT27" s="621"/>
      <c r="DU27" s="621"/>
      <c r="DV27" s="622"/>
      <c r="DW27" s="611">
        <v>5.8</v>
      </c>
      <c r="DX27" s="623"/>
      <c r="DY27" s="623"/>
      <c r="DZ27" s="623"/>
      <c r="EA27" s="623"/>
      <c r="EB27" s="623"/>
      <c r="EC27" s="635"/>
    </row>
    <row r="28" spans="2:133" ht="11.25" customHeight="1" x14ac:dyDescent="0.15">
      <c r="B28" s="605" t="s">
        <v>290</v>
      </c>
      <c r="C28" s="606"/>
      <c r="D28" s="606"/>
      <c r="E28" s="606"/>
      <c r="F28" s="606"/>
      <c r="G28" s="606"/>
      <c r="H28" s="606"/>
      <c r="I28" s="606"/>
      <c r="J28" s="606"/>
      <c r="K28" s="606"/>
      <c r="L28" s="606"/>
      <c r="M28" s="606"/>
      <c r="N28" s="606"/>
      <c r="O28" s="606"/>
      <c r="P28" s="606"/>
      <c r="Q28" s="607"/>
      <c r="R28" s="608">
        <v>44926</v>
      </c>
      <c r="S28" s="609"/>
      <c r="T28" s="609"/>
      <c r="U28" s="609"/>
      <c r="V28" s="609"/>
      <c r="W28" s="609"/>
      <c r="X28" s="609"/>
      <c r="Y28" s="610"/>
      <c r="Z28" s="646">
        <v>0.8</v>
      </c>
      <c r="AA28" s="646"/>
      <c r="AB28" s="646"/>
      <c r="AC28" s="646"/>
      <c r="AD28" s="647">
        <v>1809</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444876</v>
      </c>
      <c r="CS28" s="609"/>
      <c r="CT28" s="609"/>
      <c r="CU28" s="609"/>
      <c r="CV28" s="609"/>
      <c r="CW28" s="609"/>
      <c r="CX28" s="609"/>
      <c r="CY28" s="610"/>
      <c r="CZ28" s="611">
        <v>7.9</v>
      </c>
      <c r="DA28" s="623"/>
      <c r="DB28" s="623"/>
      <c r="DC28" s="624"/>
      <c r="DD28" s="614">
        <v>443726</v>
      </c>
      <c r="DE28" s="609"/>
      <c r="DF28" s="609"/>
      <c r="DG28" s="609"/>
      <c r="DH28" s="609"/>
      <c r="DI28" s="609"/>
      <c r="DJ28" s="609"/>
      <c r="DK28" s="610"/>
      <c r="DL28" s="614">
        <v>443726</v>
      </c>
      <c r="DM28" s="609"/>
      <c r="DN28" s="609"/>
      <c r="DO28" s="609"/>
      <c r="DP28" s="609"/>
      <c r="DQ28" s="609"/>
      <c r="DR28" s="609"/>
      <c r="DS28" s="609"/>
      <c r="DT28" s="609"/>
      <c r="DU28" s="609"/>
      <c r="DV28" s="610"/>
      <c r="DW28" s="611">
        <v>13</v>
      </c>
      <c r="DX28" s="623"/>
      <c r="DY28" s="623"/>
      <c r="DZ28" s="623"/>
      <c r="EA28" s="623"/>
      <c r="EB28" s="623"/>
      <c r="EC28" s="635"/>
    </row>
    <row r="29" spans="2:133" ht="11.25" customHeight="1" x14ac:dyDescent="0.15">
      <c r="B29" s="605" t="s">
        <v>292</v>
      </c>
      <c r="C29" s="606"/>
      <c r="D29" s="606"/>
      <c r="E29" s="606"/>
      <c r="F29" s="606"/>
      <c r="G29" s="606"/>
      <c r="H29" s="606"/>
      <c r="I29" s="606"/>
      <c r="J29" s="606"/>
      <c r="K29" s="606"/>
      <c r="L29" s="606"/>
      <c r="M29" s="606"/>
      <c r="N29" s="606"/>
      <c r="O29" s="606"/>
      <c r="P29" s="606"/>
      <c r="Q29" s="607"/>
      <c r="R29" s="608">
        <v>22088</v>
      </c>
      <c r="S29" s="609"/>
      <c r="T29" s="609"/>
      <c r="U29" s="609"/>
      <c r="V29" s="609"/>
      <c r="W29" s="609"/>
      <c r="X29" s="609"/>
      <c r="Y29" s="610"/>
      <c r="Z29" s="646">
        <v>0.4</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293</v>
      </c>
      <c r="CE29" s="628"/>
      <c r="CF29" s="605" t="s">
        <v>66</v>
      </c>
      <c r="CG29" s="606"/>
      <c r="CH29" s="606"/>
      <c r="CI29" s="606"/>
      <c r="CJ29" s="606"/>
      <c r="CK29" s="606"/>
      <c r="CL29" s="606"/>
      <c r="CM29" s="606"/>
      <c r="CN29" s="606"/>
      <c r="CO29" s="606"/>
      <c r="CP29" s="606"/>
      <c r="CQ29" s="607"/>
      <c r="CR29" s="608">
        <v>444876</v>
      </c>
      <c r="CS29" s="621"/>
      <c r="CT29" s="621"/>
      <c r="CU29" s="621"/>
      <c r="CV29" s="621"/>
      <c r="CW29" s="621"/>
      <c r="CX29" s="621"/>
      <c r="CY29" s="622"/>
      <c r="CZ29" s="611">
        <v>7.9</v>
      </c>
      <c r="DA29" s="623"/>
      <c r="DB29" s="623"/>
      <c r="DC29" s="624"/>
      <c r="DD29" s="614">
        <v>443726</v>
      </c>
      <c r="DE29" s="621"/>
      <c r="DF29" s="621"/>
      <c r="DG29" s="621"/>
      <c r="DH29" s="621"/>
      <c r="DI29" s="621"/>
      <c r="DJ29" s="621"/>
      <c r="DK29" s="622"/>
      <c r="DL29" s="614">
        <v>443726</v>
      </c>
      <c r="DM29" s="621"/>
      <c r="DN29" s="621"/>
      <c r="DO29" s="621"/>
      <c r="DP29" s="621"/>
      <c r="DQ29" s="621"/>
      <c r="DR29" s="621"/>
      <c r="DS29" s="621"/>
      <c r="DT29" s="621"/>
      <c r="DU29" s="621"/>
      <c r="DV29" s="622"/>
      <c r="DW29" s="611">
        <v>13</v>
      </c>
      <c r="DX29" s="623"/>
      <c r="DY29" s="623"/>
      <c r="DZ29" s="623"/>
      <c r="EA29" s="623"/>
      <c r="EB29" s="623"/>
      <c r="EC29" s="635"/>
    </row>
    <row r="30" spans="2:133" ht="11.25" customHeight="1" x14ac:dyDescent="0.15">
      <c r="B30" s="605" t="s">
        <v>294</v>
      </c>
      <c r="C30" s="606"/>
      <c r="D30" s="606"/>
      <c r="E30" s="606"/>
      <c r="F30" s="606"/>
      <c r="G30" s="606"/>
      <c r="H30" s="606"/>
      <c r="I30" s="606"/>
      <c r="J30" s="606"/>
      <c r="K30" s="606"/>
      <c r="L30" s="606"/>
      <c r="M30" s="606"/>
      <c r="N30" s="606"/>
      <c r="O30" s="606"/>
      <c r="P30" s="606"/>
      <c r="Q30" s="607"/>
      <c r="R30" s="608">
        <v>704673</v>
      </c>
      <c r="S30" s="609"/>
      <c r="T30" s="609"/>
      <c r="U30" s="609"/>
      <c r="V30" s="609"/>
      <c r="W30" s="609"/>
      <c r="X30" s="609"/>
      <c r="Y30" s="610"/>
      <c r="Z30" s="646">
        <v>11.8</v>
      </c>
      <c r="AA30" s="646"/>
      <c r="AB30" s="646"/>
      <c r="AC30" s="646"/>
      <c r="AD30" s="647" t="s">
        <v>121</v>
      </c>
      <c r="AE30" s="647"/>
      <c r="AF30" s="647"/>
      <c r="AG30" s="647"/>
      <c r="AH30" s="647"/>
      <c r="AI30" s="647"/>
      <c r="AJ30" s="647"/>
      <c r="AK30" s="647"/>
      <c r="AL30" s="611" t="s">
        <v>121</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427457</v>
      </c>
      <c r="CS30" s="609"/>
      <c r="CT30" s="609"/>
      <c r="CU30" s="609"/>
      <c r="CV30" s="609"/>
      <c r="CW30" s="609"/>
      <c r="CX30" s="609"/>
      <c r="CY30" s="610"/>
      <c r="CZ30" s="611">
        <v>7.6</v>
      </c>
      <c r="DA30" s="623"/>
      <c r="DB30" s="623"/>
      <c r="DC30" s="624"/>
      <c r="DD30" s="614">
        <v>426307</v>
      </c>
      <c r="DE30" s="609"/>
      <c r="DF30" s="609"/>
      <c r="DG30" s="609"/>
      <c r="DH30" s="609"/>
      <c r="DI30" s="609"/>
      <c r="DJ30" s="609"/>
      <c r="DK30" s="610"/>
      <c r="DL30" s="614">
        <v>426307</v>
      </c>
      <c r="DM30" s="609"/>
      <c r="DN30" s="609"/>
      <c r="DO30" s="609"/>
      <c r="DP30" s="609"/>
      <c r="DQ30" s="609"/>
      <c r="DR30" s="609"/>
      <c r="DS30" s="609"/>
      <c r="DT30" s="609"/>
      <c r="DU30" s="609"/>
      <c r="DV30" s="610"/>
      <c r="DW30" s="611">
        <v>12.5</v>
      </c>
      <c r="DX30" s="623"/>
      <c r="DY30" s="623"/>
      <c r="DZ30" s="623"/>
      <c r="EA30" s="623"/>
      <c r="EB30" s="623"/>
      <c r="EC30" s="635"/>
    </row>
    <row r="31" spans="2:133" ht="11.25" customHeight="1" x14ac:dyDescent="0.15">
      <c r="B31" s="675" t="s">
        <v>298</v>
      </c>
      <c r="C31" s="676"/>
      <c r="D31" s="676"/>
      <c r="E31" s="676"/>
      <c r="F31" s="676"/>
      <c r="G31" s="676"/>
      <c r="H31" s="676"/>
      <c r="I31" s="676"/>
      <c r="J31" s="676"/>
      <c r="K31" s="676"/>
      <c r="L31" s="676"/>
      <c r="M31" s="676"/>
      <c r="N31" s="676"/>
      <c r="O31" s="676"/>
      <c r="P31" s="676"/>
      <c r="Q31" s="677"/>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8" t="s">
        <v>299</v>
      </c>
      <c r="AQ31" s="679"/>
      <c r="AR31" s="679"/>
      <c r="AS31" s="679"/>
      <c r="AT31" s="680" t="s">
        <v>300</v>
      </c>
      <c r="AU31" s="191"/>
      <c r="AV31" s="191"/>
      <c r="AW31" s="191"/>
      <c r="AX31" s="666" t="s">
        <v>178</v>
      </c>
      <c r="AY31" s="667"/>
      <c r="AZ31" s="667"/>
      <c r="BA31" s="667"/>
      <c r="BB31" s="667"/>
      <c r="BC31" s="667"/>
      <c r="BD31" s="667"/>
      <c r="BE31" s="667"/>
      <c r="BF31" s="668"/>
      <c r="BG31" s="670">
        <v>99.2</v>
      </c>
      <c r="BH31" s="671"/>
      <c r="BI31" s="671"/>
      <c r="BJ31" s="671"/>
      <c r="BK31" s="671"/>
      <c r="BL31" s="671"/>
      <c r="BM31" s="672">
        <v>96</v>
      </c>
      <c r="BN31" s="671"/>
      <c r="BO31" s="671"/>
      <c r="BP31" s="671"/>
      <c r="BQ31" s="673"/>
      <c r="BR31" s="670">
        <v>99.2</v>
      </c>
      <c r="BS31" s="671"/>
      <c r="BT31" s="671"/>
      <c r="BU31" s="671"/>
      <c r="BV31" s="671"/>
      <c r="BW31" s="671"/>
      <c r="BX31" s="672">
        <v>96.4</v>
      </c>
      <c r="BY31" s="671"/>
      <c r="BZ31" s="671"/>
      <c r="CA31" s="671"/>
      <c r="CB31" s="673"/>
      <c r="CD31" s="629"/>
      <c r="CE31" s="630"/>
      <c r="CF31" s="605" t="s">
        <v>301</v>
      </c>
      <c r="CG31" s="606"/>
      <c r="CH31" s="606"/>
      <c r="CI31" s="606"/>
      <c r="CJ31" s="606"/>
      <c r="CK31" s="606"/>
      <c r="CL31" s="606"/>
      <c r="CM31" s="606"/>
      <c r="CN31" s="606"/>
      <c r="CO31" s="606"/>
      <c r="CP31" s="606"/>
      <c r="CQ31" s="607"/>
      <c r="CR31" s="608">
        <v>17419</v>
      </c>
      <c r="CS31" s="621"/>
      <c r="CT31" s="621"/>
      <c r="CU31" s="621"/>
      <c r="CV31" s="621"/>
      <c r="CW31" s="621"/>
      <c r="CX31" s="621"/>
      <c r="CY31" s="622"/>
      <c r="CZ31" s="611">
        <v>0.3</v>
      </c>
      <c r="DA31" s="623"/>
      <c r="DB31" s="623"/>
      <c r="DC31" s="624"/>
      <c r="DD31" s="614">
        <v>17419</v>
      </c>
      <c r="DE31" s="621"/>
      <c r="DF31" s="621"/>
      <c r="DG31" s="621"/>
      <c r="DH31" s="621"/>
      <c r="DI31" s="621"/>
      <c r="DJ31" s="621"/>
      <c r="DK31" s="622"/>
      <c r="DL31" s="614">
        <v>17419</v>
      </c>
      <c r="DM31" s="621"/>
      <c r="DN31" s="621"/>
      <c r="DO31" s="621"/>
      <c r="DP31" s="621"/>
      <c r="DQ31" s="621"/>
      <c r="DR31" s="621"/>
      <c r="DS31" s="621"/>
      <c r="DT31" s="621"/>
      <c r="DU31" s="621"/>
      <c r="DV31" s="622"/>
      <c r="DW31" s="611">
        <v>0.5</v>
      </c>
      <c r="DX31" s="623"/>
      <c r="DY31" s="623"/>
      <c r="DZ31" s="623"/>
      <c r="EA31" s="623"/>
      <c r="EB31" s="623"/>
      <c r="EC31" s="635"/>
    </row>
    <row r="32" spans="2:133" ht="11.25" customHeight="1" x14ac:dyDescent="0.15">
      <c r="B32" s="605" t="s">
        <v>302</v>
      </c>
      <c r="C32" s="606"/>
      <c r="D32" s="606"/>
      <c r="E32" s="606"/>
      <c r="F32" s="606"/>
      <c r="G32" s="606"/>
      <c r="H32" s="606"/>
      <c r="I32" s="606"/>
      <c r="J32" s="606"/>
      <c r="K32" s="606"/>
      <c r="L32" s="606"/>
      <c r="M32" s="606"/>
      <c r="N32" s="606"/>
      <c r="O32" s="606"/>
      <c r="P32" s="606"/>
      <c r="Q32" s="607"/>
      <c r="R32" s="608">
        <v>343687</v>
      </c>
      <c r="S32" s="609"/>
      <c r="T32" s="609"/>
      <c r="U32" s="609"/>
      <c r="V32" s="609"/>
      <c r="W32" s="609"/>
      <c r="X32" s="609"/>
      <c r="Y32" s="610"/>
      <c r="Z32" s="646">
        <v>5.8</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81"/>
      <c r="AU32" s="187" t="s">
        <v>303</v>
      </c>
      <c r="AX32" s="605" t="s">
        <v>304</v>
      </c>
      <c r="AY32" s="606"/>
      <c r="AZ32" s="606"/>
      <c r="BA32" s="606"/>
      <c r="BB32" s="606"/>
      <c r="BC32" s="606"/>
      <c r="BD32" s="606"/>
      <c r="BE32" s="606"/>
      <c r="BF32" s="607"/>
      <c r="BG32" s="674">
        <v>99.4</v>
      </c>
      <c r="BH32" s="621"/>
      <c r="BI32" s="621"/>
      <c r="BJ32" s="621"/>
      <c r="BK32" s="621"/>
      <c r="BL32" s="621"/>
      <c r="BM32" s="612">
        <v>96.4</v>
      </c>
      <c r="BN32" s="621"/>
      <c r="BO32" s="621"/>
      <c r="BP32" s="621"/>
      <c r="BQ32" s="644"/>
      <c r="BR32" s="674">
        <v>99.4</v>
      </c>
      <c r="BS32" s="621"/>
      <c r="BT32" s="621"/>
      <c r="BU32" s="621"/>
      <c r="BV32" s="621"/>
      <c r="BW32" s="621"/>
      <c r="BX32" s="612">
        <v>96.9</v>
      </c>
      <c r="BY32" s="621"/>
      <c r="BZ32" s="621"/>
      <c r="CA32" s="621"/>
      <c r="CB32" s="644"/>
      <c r="CD32" s="631"/>
      <c r="CE32" s="632"/>
      <c r="CF32" s="605" t="s">
        <v>305</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15">
      <c r="B33" s="605" t="s">
        <v>306</v>
      </c>
      <c r="C33" s="606"/>
      <c r="D33" s="606"/>
      <c r="E33" s="606"/>
      <c r="F33" s="606"/>
      <c r="G33" s="606"/>
      <c r="H33" s="606"/>
      <c r="I33" s="606"/>
      <c r="J33" s="606"/>
      <c r="K33" s="606"/>
      <c r="L33" s="606"/>
      <c r="M33" s="606"/>
      <c r="N33" s="606"/>
      <c r="O33" s="606"/>
      <c r="P33" s="606"/>
      <c r="Q33" s="607"/>
      <c r="R33" s="608">
        <v>968</v>
      </c>
      <c r="S33" s="609"/>
      <c r="T33" s="609"/>
      <c r="U33" s="609"/>
      <c r="V33" s="609"/>
      <c r="W33" s="609"/>
      <c r="X33" s="609"/>
      <c r="Y33" s="610"/>
      <c r="Z33" s="646">
        <v>0</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82"/>
      <c r="AU33" s="192"/>
      <c r="AV33" s="192"/>
      <c r="AW33" s="192"/>
      <c r="AX33" s="589" t="s">
        <v>307</v>
      </c>
      <c r="AY33" s="590"/>
      <c r="AZ33" s="590"/>
      <c r="BA33" s="590"/>
      <c r="BB33" s="590"/>
      <c r="BC33" s="590"/>
      <c r="BD33" s="590"/>
      <c r="BE33" s="590"/>
      <c r="BF33" s="591"/>
      <c r="BG33" s="669">
        <v>99</v>
      </c>
      <c r="BH33" s="593"/>
      <c r="BI33" s="593"/>
      <c r="BJ33" s="593"/>
      <c r="BK33" s="593"/>
      <c r="BL33" s="593"/>
      <c r="BM33" s="639">
        <v>95.1</v>
      </c>
      <c r="BN33" s="593"/>
      <c r="BO33" s="593"/>
      <c r="BP33" s="593"/>
      <c r="BQ33" s="656"/>
      <c r="BR33" s="669">
        <v>98.9</v>
      </c>
      <c r="BS33" s="593"/>
      <c r="BT33" s="593"/>
      <c r="BU33" s="593"/>
      <c r="BV33" s="593"/>
      <c r="BW33" s="593"/>
      <c r="BX33" s="639">
        <v>95.3</v>
      </c>
      <c r="BY33" s="593"/>
      <c r="BZ33" s="593"/>
      <c r="CA33" s="593"/>
      <c r="CB33" s="656"/>
      <c r="CD33" s="605" t="s">
        <v>308</v>
      </c>
      <c r="CE33" s="606"/>
      <c r="CF33" s="606"/>
      <c r="CG33" s="606"/>
      <c r="CH33" s="606"/>
      <c r="CI33" s="606"/>
      <c r="CJ33" s="606"/>
      <c r="CK33" s="606"/>
      <c r="CL33" s="606"/>
      <c r="CM33" s="606"/>
      <c r="CN33" s="606"/>
      <c r="CO33" s="606"/>
      <c r="CP33" s="606"/>
      <c r="CQ33" s="607"/>
      <c r="CR33" s="608">
        <v>3087305</v>
      </c>
      <c r="CS33" s="621"/>
      <c r="CT33" s="621"/>
      <c r="CU33" s="621"/>
      <c r="CV33" s="621"/>
      <c r="CW33" s="621"/>
      <c r="CX33" s="621"/>
      <c r="CY33" s="622"/>
      <c r="CZ33" s="611">
        <v>54.7</v>
      </c>
      <c r="DA33" s="623"/>
      <c r="DB33" s="623"/>
      <c r="DC33" s="624"/>
      <c r="DD33" s="614">
        <v>2009615</v>
      </c>
      <c r="DE33" s="621"/>
      <c r="DF33" s="621"/>
      <c r="DG33" s="621"/>
      <c r="DH33" s="621"/>
      <c r="DI33" s="621"/>
      <c r="DJ33" s="621"/>
      <c r="DK33" s="622"/>
      <c r="DL33" s="614">
        <v>1567267</v>
      </c>
      <c r="DM33" s="621"/>
      <c r="DN33" s="621"/>
      <c r="DO33" s="621"/>
      <c r="DP33" s="621"/>
      <c r="DQ33" s="621"/>
      <c r="DR33" s="621"/>
      <c r="DS33" s="621"/>
      <c r="DT33" s="621"/>
      <c r="DU33" s="621"/>
      <c r="DV33" s="622"/>
      <c r="DW33" s="611">
        <v>45.9</v>
      </c>
      <c r="DX33" s="623"/>
      <c r="DY33" s="623"/>
      <c r="DZ33" s="623"/>
      <c r="EA33" s="623"/>
      <c r="EB33" s="623"/>
      <c r="EC33" s="635"/>
    </row>
    <row r="34" spans="2:133" ht="11.25" customHeight="1" x14ac:dyDescent="0.15">
      <c r="B34" s="605" t="s">
        <v>309</v>
      </c>
      <c r="C34" s="606"/>
      <c r="D34" s="606"/>
      <c r="E34" s="606"/>
      <c r="F34" s="606"/>
      <c r="G34" s="606"/>
      <c r="H34" s="606"/>
      <c r="I34" s="606"/>
      <c r="J34" s="606"/>
      <c r="K34" s="606"/>
      <c r="L34" s="606"/>
      <c r="M34" s="606"/>
      <c r="N34" s="606"/>
      <c r="O34" s="606"/>
      <c r="P34" s="606"/>
      <c r="Q34" s="607"/>
      <c r="R34" s="608">
        <v>378732</v>
      </c>
      <c r="S34" s="609"/>
      <c r="T34" s="609"/>
      <c r="U34" s="609"/>
      <c r="V34" s="609"/>
      <c r="W34" s="609"/>
      <c r="X34" s="609"/>
      <c r="Y34" s="610"/>
      <c r="Z34" s="646">
        <v>6.4</v>
      </c>
      <c r="AA34" s="646"/>
      <c r="AB34" s="646"/>
      <c r="AC34" s="646"/>
      <c r="AD34" s="647" t="s">
        <v>121</v>
      </c>
      <c r="AE34" s="647"/>
      <c r="AF34" s="647"/>
      <c r="AG34" s="647"/>
      <c r="AH34" s="647"/>
      <c r="AI34" s="647"/>
      <c r="AJ34" s="647"/>
      <c r="AK34" s="647"/>
      <c r="AL34" s="611" t="s">
        <v>121</v>
      </c>
      <c r="AM34" s="612"/>
      <c r="AN34" s="612"/>
      <c r="AO34" s="648"/>
      <c r="AP34" s="193"/>
      <c r="AQ34" s="194"/>
      <c r="AS34" s="191"/>
      <c r="AT34" s="191"/>
      <c r="AU34" s="191"/>
      <c r="AV34" s="191"/>
      <c r="AW34" s="191"/>
      <c r="AX34" s="191"/>
      <c r="AY34" s="191"/>
      <c r="AZ34" s="191"/>
      <c r="BA34" s="191"/>
      <c r="BB34" s="191"/>
      <c r="BC34" s="191"/>
      <c r="BD34" s="191"/>
      <c r="BE34" s="191"/>
      <c r="BF34" s="191"/>
      <c r="BG34" s="194"/>
      <c r="BH34" s="194"/>
      <c r="BI34" s="194"/>
      <c r="BJ34" s="194"/>
      <c r="BK34" s="194"/>
      <c r="BL34" s="194"/>
      <c r="BM34" s="194"/>
      <c r="BN34" s="194"/>
      <c r="BO34" s="194"/>
      <c r="BP34" s="194"/>
      <c r="BQ34" s="194"/>
      <c r="BR34" s="194"/>
      <c r="BS34" s="194"/>
      <c r="BT34" s="194"/>
      <c r="BU34" s="194"/>
      <c r="BV34" s="194"/>
      <c r="BW34" s="194"/>
      <c r="BX34" s="194"/>
      <c r="BY34" s="194"/>
      <c r="BZ34" s="194"/>
      <c r="CA34" s="194"/>
      <c r="CB34" s="194"/>
      <c r="CD34" s="605" t="s">
        <v>310</v>
      </c>
      <c r="CE34" s="606"/>
      <c r="CF34" s="606"/>
      <c r="CG34" s="606"/>
      <c r="CH34" s="606"/>
      <c r="CI34" s="606"/>
      <c r="CJ34" s="606"/>
      <c r="CK34" s="606"/>
      <c r="CL34" s="606"/>
      <c r="CM34" s="606"/>
      <c r="CN34" s="606"/>
      <c r="CO34" s="606"/>
      <c r="CP34" s="606"/>
      <c r="CQ34" s="607"/>
      <c r="CR34" s="608">
        <v>1246853</v>
      </c>
      <c r="CS34" s="609"/>
      <c r="CT34" s="609"/>
      <c r="CU34" s="609"/>
      <c r="CV34" s="609"/>
      <c r="CW34" s="609"/>
      <c r="CX34" s="609"/>
      <c r="CY34" s="610"/>
      <c r="CZ34" s="611">
        <v>22.1</v>
      </c>
      <c r="DA34" s="623"/>
      <c r="DB34" s="623"/>
      <c r="DC34" s="624"/>
      <c r="DD34" s="614">
        <v>763281</v>
      </c>
      <c r="DE34" s="609"/>
      <c r="DF34" s="609"/>
      <c r="DG34" s="609"/>
      <c r="DH34" s="609"/>
      <c r="DI34" s="609"/>
      <c r="DJ34" s="609"/>
      <c r="DK34" s="610"/>
      <c r="DL34" s="614">
        <v>607208</v>
      </c>
      <c r="DM34" s="609"/>
      <c r="DN34" s="609"/>
      <c r="DO34" s="609"/>
      <c r="DP34" s="609"/>
      <c r="DQ34" s="609"/>
      <c r="DR34" s="609"/>
      <c r="DS34" s="609"/>
      <c r="DT34" s="609"/>
      <c r="DU34" s="609"/>
      <c r="DV34" s="610"/>
      <c r="DW34" s="611">
        <v>17.8</v>
      </c>
      <c r="DX34" s="623"/>
      <c r="DY34" s="623"/>
      <c r="DZ34" s="623"/>
      <c r="EA34" s="623"/>
      <c r="EB34" s="623"/>
      <c r="EC34" s="635"/>
    </row>
    <row r="35" spans="2:133" ht="11.25" customHeight="1" x14ac:dyDescent="0.15">
      <c r="B35" s="605" t="s">
        <v>311</v>
      </c>
      <c r="C35" s="606"/>
      <c r="D35" s="606"/>
      <c r="E35" s="606"/>
      <c r="F35" s="606"/>
      <c r="G35" s="606"/>
      <c r="H35" s="606"/>
      <c r="I35" s="606"/>
      <c r="J35" s="606"/>
      <c r="K35" s="606"/>
      <c r="L35" s="606"/>
      <c r="M35" s="606"/>
      <c r="N35" s="606"/>
      <c r="O35" s="606"/>
      <c r="P35" s="606"/>
      <c r="Q35" s="607"/>
      <c r="R35" s="608">
        <v>182732</v>
      </c>
      <c r="S35" s="609"/>
      <c r="T35" s="609"/>
      <c r="U35" s="609"/>
      <c r="V35" s="609"/>
      <c r="W35" s="609"/>
      <c r="X35" s="609"/>
      <c r="Y35" s="610"/>
      <c r="Z35" s="646">
        <v>3.1</v>
      </c>
      <c r="AA35" s="646"/>
      <c r="AB35" s="646"/>
      <c r="AC35" s="646"/>
      <c r="AD35" s="647" t="s">
        <v>121</v>
      </c>
      <c r="AE35" s="647"/>
      <c r="AF35" s="647"/>
      <c r="AG35" s="647"/>
      <c r="AH35" s="647"/>
      <c r="AI35" s="647"/>
      <c r="AJ35" s="647"/>
      <c r="AK35" s="647"/>
      <c r="AL35" s="611" t="s">
        <v>121</v>
      </c>
      <c r="AM35" s="612"/>
      <c r="AN35" s="612"/>
      <c r="AO35" s="648"/>
      <c r="AP35" s="195"/>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128280</v>
      </c>
      <c r="CS35" s="621"/>
      <c r="CT35" s="621"/>
      <c r="CU35" s="621"/>
      <c r="CV35" s="621"/>
      <c r="CW35" s="621"/>
      <c r="CX35" s="621"/>
      <c r="CY35" s="622"/>
      <c r="CZ35" s="611">
        <v>2.2999999999999998</v>
      </c>
      <c r="DA35" s="623"/>
      <c r="DB35" s="623"/>
      <c r="DC35" s="624"/>
      <c r="DD35" s="614">
        <v>103084</v>
      </c>
      <c r="DE35" s="621"/>
      <c r="DF35" s="621"/>
      <c r="DG35" s="621"/>
      <c r="DH35" s="621"/>
      <c r="DI35" s="621"/>
      <c r="DJ35" s="621"/>
      <c r="DK35" s="622"/>
      <c r="DL35" s="614">
        <v>63681</v>
      </c>
      <c r="DM35" s="621"/>
      <c r="DN35" s="621"/>
      <c r="DO35" s="621"/>
      <c r="DP35" s="621"/>
      <c r="DQ35" s="621"/>
      <c r="DR35" s="621"/>
      <c r="DS35" s="621"/>
      <c r="DT35" s="621"/>
      <c r="DU35" s="621"/>
      <c r="DV35" s="622"/>
      <c r="DW35" s="611">
        <v>1.9</v>
      </c>
      <c r="DX35" s="623"/>
      <c r="DY35" s="623"/>
      <c r="DZ35" s="623"/>
      <c r="EA35" s="623"/>
      <c r="EB35" s="623"/>
      <c r="EC35" s="635"/>
    </row>
    <row r="36" spans="2:133" ht="11.25" customHeight="1" x14ac:dyDescent="0.15">
      <c r="B36" s="605" t="s">
        <v>315</v>
      </c>
      <c r="C36" s="606"/>
      <c r="D36" s="606"/>
      <c r="E36" s="606"/>
      <c r="F36" s="606"/>
      <c r="G36" s="606"/>
      <c r="H36" s="606"/>
      <c r="I36" s="606"/>
      <c r="J36" s="606"/>
      <c r="K36" s="606"/>
      <c r="L36" s="606"/>
      <c r="M36" s="606"/>
      <c r="N36" s="606"/>
      <c r="O36" s="606"/>
      <c r="P36" s="606"/>
      <c r="Q36" s="607"/>
      <c r="R36" s="608">
        <v>308308</v>
      </c>
      <c r="S36" s="609"/>
      <c r="T36" s="609"/>
      <c r="U36" s="609"/>
      <c r="V36" s="609"/>
      <c r="W36" s="609"/>
      <c r="X36" s="609"/>
      <c r="Y36" s="610"/>
      <c r="Z36" s="646">
        <v>5.2</v>
      </c>
      <c r="AA36" s="646"/>
      <c r="AB36" s="646"/>
      <c r="AC36" s="646"/>
      <c r="AD36" s="647" t="s">
        <v>121</v>
      </c>
      <c r="AE36" s="647"/>
      <c r="AF36" s="647"/>
      <c r="AG36" s="647"/>
      <c r="AH36" s="647"/>
      <c r="AI36" s="647"/>
      <c r="AJ36" s="647"/>
      <c r="AK36" s="647"/>
      <c r="AL36" s="611" t="s">
        <v>121</v>
      </c>
      <c r="AM36" s="612"/>
      <c r="AN36" s="612"/>
      <c r="AO36" s="648"/>
      <c r="AP36" s="195"/>
      <c r="AQ36" s="657" t="s">
        <v>316</v>
      </c>
      <c r="AR36" s="658"/>
      <c r="AS36" s="658"/>
      <c r="AT36" s="658"/>
      <c r="AU36" s="658"/>
      <c r="AV36" s="658"/>
      <c r="AW36" s="658"/>
      <c r="AX36" s="658"/>
      <c r="AY36" s="659"/>
      <c r="AZ36" s="663">
        <v>665233</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30408</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885280</v>
      </c>
      <c r="CS36" s="609"/>
      <c r="CT36" s="609"/>
      <c r="CU36" s="609"/>
      <c r="CV36" s="609"/>
      <c r="CW36" s="609"/>
      <c r="CX36" s="609"/>
      <c r="CY36" s="610"/>
      <c r="CZ36" s="611">
        <v>15.7</v>
      </c>
      <c r="DA36" s="623"/>
      <c r="DB36" s="623"/>
      <c r="DC36" s="624"/>
      <c r="DD36" s="614">
        <v>676320</v>
      </c>
      <c r="DE36" s="609"/>
      <c r="DF36" s="609"/>
      <c r="DG36" s="609"/>
      <c r="DH36" s="609"/>
      <c r="DI36" s="609"/>
      <c r="DJ36" s="609"/>
      <c r="DK36" s="610"/>
      <c r="DL36" s="614">
        <v>491826</v>
      </c>
      <c r="DM36" s="609"/>
      <c r="DN36" s="609"/>
      <c r="DO36" s="609"/>
      <c r="DP36" s="609"/>
      <c r="DQ36" s="609"/>
      <c r="DR36" s="609"/>
      <c r="DS36" s="609"/>
      <c r="DT36" s="609"/>
      <c r="DU36" s="609"/>
      <c r="DV36" s="610"/>
      <c r="DW36" s="611">
        <v>14.4</v>
      </c>
      <c r="DX36" s="623"/>
      <c r="DY36" s="623"/>
      <c r="DZ36" s="623"/>
      <c r="EA36" s="623"/>
      <c r="EB36" s="623"/>
      <c r="EC36" s="635"/>
    </row>
    <row r="37" spans="2:133" ht="11.25" customHeight="1" x14ac:dyDescent="0.15">
      <c r="B37" s="605" t="s">
        <v>319</v>
      </c>
      <c r="C37" s="606"/>
      <c r="D37" s="606"/>
      <c r="E37" s="606"/>
      <c r="F37" s="606"/>
      <c r="G37" s="606"/>
      <c r="H37" s="606"/>
      <c r="I37" s="606"/>
      <c r="J37" s="606"/>
      <c r="K37" s="606"/>
      <c r="L37" s="606"/>
      <c r="M37" s="606"/>
      <c r="N37" s="606"/>
      <c r="O37" s="606"/>
      <c r="P37" s="606"/>
      <c r="Q37" s="607"/>
      <c r="R37" s="608">
        <v>141432</v>
      </c>
      <c r="S37" s="609"/>
      <c r="T37" s="609"/>
      <c r="U37" s="609"/>
      <c r="V37" s="609"/>
      <c r="W37" s="609"/>
      <c r="X37" s="609"/>
      <c r="Y37" s="610"/>
      <c r="Z37" s="646">
        <v>2.4</v>
      </c>
      <c r="AA37" s="646"/>
      <c r="AB37" s="646"/>
      <c r="AC37" s="646"/>
      <c r="AD37" s="647">
        <v>330</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163800</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20770</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101378</v>
      </c>
      <c r="CS37" s="621"/>
      <c r="CT37" s="621"/>
      <c r="CU37" s="621"/>
      <c r="CV37" s="621"/>
      <c r="CW37" s="621"/>
      <c r="CX37" s="621"/>
      <c r="CY37" s="622"/>
      <c r="CZ37" s="611">
        <v>1.8</v>
      </c>
      <c r="DA37" s="623"/>
      <c r="DB37" s="623"/>
      <c r="DC37" s="624"/>
      <c r="DD37" s="614">
        <v>101378</v>
      </c>
      <c r="DE37" s="621"/>
      <c r="DF37" s="621"/>
      <c r="DG37" s="621"/>
      <c r="DH37" s="621"/>
      <c r="DI37" s="621"/>
      <c r="DJ37" s="621"/>
      <c r="DK37" s="622"/>
      <c r="DL37" s="614">
        <v>58253</v>
      </c>
      <c r="DM37" s="621"/>
      <c r="DN37" s="621"/>
      <c r="DO37" s="621"/>
      <c r="DP37" s="621"/>
      <c r="DQ37" s="621"/>
      <c r="DR37" s="621"/>
      <c r="DS37" s="621"/>
      <c r="DT37" s="621"/>
      <c r="DU37" s="621"/>
      <c r="DV37" s="622"/>
      <c r="DW37" s="611">
        <v>1.7</v>
      </c>
      <c r="DX37" s="623"/>
      <c r="DY37" s="623"/>
      <c r="DZ37" s="623"/>
      <c r="EA37" s="623"/>
      <c r="EB37" s="623"/>
      <c r="EC37" s="635"/>
    </row>
    <row r="38" spans="2:133" ht="11.25" customHeight="1" x14ac:dyDescent="0.15">
      <c r="B38" s="605" t="s">
        <v>323</v>
      </c>
      <c r="C38" s="606"/>
      <c r="D38" s="606"/>
      <c r="E38" s="606"/>
      <c r="F38" s="606"/>
      <c r="G38" s="606"/>
      <c r="H38" s="606"/>
      <c r="I38" s="606"/>
      <c r="J38" s="606"/>
      <c r="K38" s="606"/>
      <c r="L38" s="606"/>
      <c r="M38" s="606"/>
      <c r="N38" s="606"/>
      <c r="O38" s="606"/>
      <c r="P38" s="606"/>
      <c r="Q38" s="607"/>
      <c r="R38" s="608">
        <v>228400</v>
      </c>
      <c r="S38" s="609"/>
      <c r="T38" s="609"/>
      <c r="U38" s="609"/>
      <c r="V38" s="609"/>
      <c r="W38" s="609"/>
      <c r="X38" s="609"/>
      <c r="Y38" s="610"/>
      <c r="Z38" s="646">
        <v>3.8</v>
      </c>
      <c r="AA38" s="646"/>
      <c r="AB38" s="646"/>
      <c r="AC38" s="646"/>
      <c r="AD38" s="647" t="s">
        <v>121</v>
      </c>
      <c r="AE38" s="647"/>
      <c r="AF38" s="647"/>
      <c r="AG38" s="647"/>
      <c r="AH38" s="647"/>
      <c r="AI38" s="647"/>
      <c r="AJ38" s="647"/>
      <c r="AK38" s="647"/>
      <c r="AL38" s="611" t="s">
        <v>121</v>
      </c>
      <c r="AM38" s="612"/>
      <c r="AN38" s="612"/>
      <c r="AO38" s="648"/>
      <c r="AQ38" s="641" t="s">
        <v>324</v>
      </c>
      <c r="AR38" s="642"/>
      <c r="AS38" s="642"/>
      <c r="AT38" s="642"/>
      <c r="AU38" s="642"/>
      <c r="AV38" s="642"/>
      <c r="AW38" s="642"/>
      <c r="AX38" s="642"/>
      <c r="AY38" s="643"/>
      <c r="AZ38" s="608">
        <v>699</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1294</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500734</v>
      </c>
      <c r="CS38" s="609"/>
      <c r="CT38" s="609"/>
      <c r="CU38" s="609"/>
      <c r="CV38" s="609"/>
      <c r="CW38" s="609"/>
      <c r="CX38" s="609"/>
      <c r="CY38" s="610"/>
      <c r="CZ38" s="611">
        <v>8.9</v>
      </c>
      <c r="DA38" s="623"/>
      <c r="DB38" s="623"/>
      <c r="DC38" s="624"/>
      <c r="DD38" s="614">
        <v>421905</v>
      </c>
      <c r="DE38" s="609"/>
      <c r="DF38" s="609"/>
      <c r="DG38" s="609"/>
      <c r="DH38" s="609"/>
      <c r="DI38" s="609"/>
      <c r="DJ38" s="609"/>
      <c r="DK38" s="610"/>
      <c r="DL38" s="614">
        <v>404552</v>
      </c>
      <c r="DM38" s="609"/>
      <c r="DN38" s="609"/>
      <c r="DO38" s="609"/>
      <c r="DP38" s="609"/>
      <c r="DQ38" s="609"/>
      <c r="DR38" s="609"/>
      <c r="DS38" s="609"/>
      <c r="DT38" s="609"/>
      <c r="DU38" s="609"/>
      <c r="DV38" s="610"/>
      <c r="DW38" s="611">
        <v>11.8</v>
      </c>
      <c r="DX38" s="623"/>
      <c r="DY38" s="623"/>
      <c r="DZ38" s="623"/>
      <c r="EA38" s="623"/>
      <c r="EB38" s="623"/>
      <c r="EC38" s="635"/>
    </row>
    <row r="39" spans="2:133" ht="11.25" customHeight="1" x14ac:dyDescent="0.15">
      <c r="B39" s="605" t="s">
        <v>327</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328</v>
      </c>
      <c r="AR39" s="642"/>
      <c r="AS39" s="642"/>
      <c r="AT39" s="642"/>
      <c r="AU39" s="642"/>
      <c r="AV39" s="642"/>
      <c r="AW39" s="642"/>
      <c r="AX39" s="642"/>
      <c r="AY39" s="643"/>
      <c r="AZ39" s="608" t="s">
        <v>121</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1992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206970</v>
      </c>
      <c r="CS39" s="621"/>
      <c r="CT39" s="621"/>
      <c r="CU39" s="621"/>
      <c r="CV39" s="621"/>
      <c r="CW39" s="621"/>
      <c r="CX39" s="621"/>
      <c r="CY39" s="622"/>
      <c r="CZ39" s="611">
        <v>3.7</v>
      </c>
      <c r="DA39" s="623"/>
      <c r="DB39" s="623"/>
      <c r="DC39" s="624"/>
      <c r="DD39" s="614">
        <v>23981</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15">
      <c r="B40" s="605" t="s">
        <v>331</v>
      </c>
      <c r="C40" s="606"/>
      <c r="D40" s="606"/>
      <c r="E40" s="606"/>
      <c r="F40" s="606"/>
      <c r="G40" s="606"/>
      <c r="H40" s="606"/>
      <c r="I40" s="606"/>
      <c r="J40" s="606"/>
      <c r="K40" s="606"/>
      <c r="L40" s="606"/>
      <c r="M40" s="606"/>
      <c r="N40" s="606"/>
      <c r="O40" s="606"/>
      <c r="P40" s="606"/>
      <c r="Q40" s="607"/>
      <c r="R40" s="608">
        <v>8600</v>
      </c>
      <c r="S40" s="609"/>
      <c r="T40" s="609"/>
      <c r="U40" s="609"/>
      <c r="V40" s="609"/>
      <c r="W40" s="609"/>
      <c r="X40" s="609"/>
      <c r="Y40" s="610"/>
      <c r="Z40" s="646">
        <v>0.1</v>
      </c>
      <c r="AA40" s="646"/>
      <c r="AB40" s="646"/>
      <c r="AC40" s="646"/>
      <c r="AD40" s="647" t="s">
        <v>121</v>
      </c>
      <c r="AE40" s="647"/>
      <c r="AF40" s="647"/>
      <c r="AG40" s="647"/>
      <c r="AH40" s="647"/>
      <c r="AI40" s="647"/>
      <c r="AJ40" s="647"/>
      <c r="AK40" s="647"/>
      <c r="AL40" s="611" t="s">
        <v>121</v>
      </c>
      <c r="AM40" s="612"/>
      <c r="AN40" s="612"/>
      <c r="AO40" s="648"/>
      <c r="AQ40" s="641" t="s">
        <v>332</v>
      </c>
      <c r="AR40" s="642"/>
      <c r="AS40" s="642"/>
      <c r="AT40" s="642"/>
      <c r="AU40" s="642"/>
      <c r="AV40" s="642"/>
      <c r="AW40" s="642"/>
      <c r="AX40" s="642"/>
      <c r="AY40" s="643"/>
      <c r="AZ40" s="608" t="s">
        <v>121</v>
      </c>
      <c r="BA40" s="609"/>
      <c r="BB40" s="609"/>
      <c r="BC40" s="609"/>
      <c r="BD40" s="621"/>
      <c r="BE40" s="621"/>
      <c r="BF40" s="644"/>
      <c r="BG40" s="649" t="s">
        <v>333</v>
      </c>
      <c r="BH40" s="650"/>
      <c r="BI40" s="650"/>
      <c r="BJ40" s="650"/>
      <c r="BK40" s="650"/>
      <c r="BL40" s="196"/>
      <c r="BM40" s="606" t="s">
        <v>334</v>
      </c>
      <c r="BN40" s="606"/>
      <c r="BO40" s="606"/>
      <c r="BP40" s="606"/>
      <c r="BQ40" s="606"/>
      <c r="BR40" s="606"/>
      <c r="BS40" s="606"/>
      <c r="BT40" s="606"/>
      <c r="BU40" s="607"/>
      <c r="BV40" s="608">
        <v>100</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119188</v>
      </c>
      <c r="CS40" s="609"/>
      <c r="CT40" s="609"/>
      <c r="CU40" s="609"/>
      <c r="CV40" s="609"/>
      <c r="CW40" s="609"/>
      <c r="CX40" s="609"/>
      <c r="CY40" s="610"/>
      <c r="CZ40" s="611">
        <v>2.1</v>
      </c>
      <c r="DA40" s="623"/>
      <c r="DB40" s="623"/>
      <c r="DC40" s="624"/>
      <c r="DD40" s="614">
        <v>21044</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15">
      <c r="B41" s="589" t="s">
        <v>336</v>
      </c>
      <c r="C41" s="590"/>
      <c r="D41" s="590"/>
      <c r="E41" s="590"/>
      <c r="F41" s="590"/>
      <c r="G41" s="590"/>
      <c r="H41" s="590"/>
      <c r="I41" s="590"/>
      <c r="J41" s="590"/>
      <c r="K41" s="590"/>
      <c r="L41" s="590"/>
      <c r="M41" s="590"/>
      <c r="N41" s="590"/>
      <c r="O41" s="590"/>
      <c r="P41" s="590"/>
      <c r="Q41" s="591"/>
      <c r="R41" s="592">
        <v>5953737</v>
      </c>
      <c r="S41" s="633"/>
      <c r="T41" s="633"/>
      <c r="U41" s="633"/>
      <c r="V41" s="633"/>
      <c r="W41" s="633"/>
      <c r="X41" s="633"/>
      <c r="Y41" s="636"/>
      <c r="Z41" s="637">
        <v>100</v>
      </c>
      <c r="AA41" s="637"/>
      <c r="AB41" s="637"/>
      <c r="AC41" s="637"/>
      <c r="AD41" s="638">
        <v>3406341</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97242</v>
      </c>
      <c r="BA41" s="609"/>
      <c r="BB41" s="609"/>
      <c r="BC41" s="609"/>
      <c r="BD41" s="621"/>
      <c r="BE41" s="621"/>
      <c r="BF41" s="644"/>
      <c r="BG41" s="649"/>
      <c r="BH41" s="650"/>
      <c r="BI41" s="650"/>
      <c r="BJ41" s="650"/>
      <c r="BK41" s="650"/>
      <c r="BL41" s="196"/>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340</v>
      </c>
      <c r="AR42" s="654"/>
      <c r="AS42" s="654"/>
      <c r="AT42" s="654"/>
      <c r="AU42" s="654"/>
      <c r="AV42" s="654"/>
      <c r="AW42" s="654"/>
      <c r="AX42" s="654"/>
      <c r="AY42" s="655"/>
      <c r="AZ42" s="592">
        <v>403492</v>
      </c>
      <c r="BA42" s="633"/>
      <c r="BB42" s="633"/>
      <c r="BC42" s="633"/>
      <c r="BD42" s="593"/>
      <c r="BE42" s="593"/>
      <c r="BF42" s="656"/>
      <c r="BG42" s="651"/>
      <c r="BH42" s="652"/>
      <c r="BI42" s="652"/>
      <c r="BJ42" s="652"/>
      <c r="BK42" s="652"/>
      <c r="BL42" s="197"/>
      <c r="BM42" s="590" t="s">
        <v>341</v>
      </c>
      <c r="BN42" s="590"/>
      <c r="BO42" s="590"/>
      <c r="BP42" s="590"/>
      <c r="BQ42" s="590"/>
      <c r="BR42" s="590"/>
      <c r="BS42" s="590"/>
      <c r="BT42" s="590"/>
      <c r="BU42" s="591"/>
      <c r="BV42" s="592">
        <v>385</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325029</v>
      </c>
      <c r="CS42" s="621"/>
      <c r="CT42" s="621"/>
      <c r="CU42" s="621"/>
      <c r="CV42" s="621"/>
      <c r="CW42" s="621"/>
      <c r="CX42" s="621"/>
      <c r="CY42" s="622"/>
      <c r="CZ42" s="611">
        <v>5.8</v>
      </c>
      <c r="DA42" s="623"/>
      <c r="DB42" s="623"/>
      <c r="DC42" s="624"/>
      <c r="DD42" s="614">
        <v>63502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87" t="s">
        <v>343</v>
      </c>
      <c r="CD43" s="605" t="s">
        <v>344</v>
      </c>
      <c r="CE43" s="606"/>
      <c r="CF43" s="606"/>
      <c r="CG43" s="606"/>
      <c r="CH43" s="606"/>
      <c r="CI43" s="606"/>
      <c r="CJ43" s="606"/>
      <c r="CK43" s="606"/>
      <c r="CL43" s="606"/>
      <c r="CM43" s="606"/>
      <c r="CN43" s="606"/>
      <c r="CO43" s="606"/>
      <c r="CP43" s="606"/>
      <c r="CQ43" s="607"/>
      <c r="CR43" s="608" t="s">
        <v>121</v>
      </c>
      <c r="CS43" s="621"/>
      <c r="CT43" s="621"/>
      <c r="CU43" s="621"/>
      <c r="CV43" s="621"/>
      <c r="CW43" s="621"/>
      <c r="CX43" s="621"/>
      <c r="CY43" s="622"/>
      <c r="CZ43" s="611" t="s">
        <v>121</v>
      </c>
      <c r="DA43" s="623"/>
      <c r="DB43" s="623"/>
      <c r="DC43" s="624"/>
      <c r="DD43" s="614" t="s">
        <v>121</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325029</v>
      </c>
      <c r="CS44" s="609"/>
      <c r="CT44" s="609"/>
      <c r="CU44" s="609"/>
      <c r="CV44" s="609"/>
      <c r="CW44" s="609"/>
      <c r="CX44" s="609"/>
      <c r="CY44" s="610"/>
      <c r="CZ44" s="611">
        <v>5.8</v>
      </c>
      <c r="DA44" s="612"/>
      <c r="DB44" s="612"/>
      <c r="DC44" s="613"/>
      <c r="DD44" s="614">
        <v>63502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86967</v>
      </c>
      <c r="CS45" s="621"/>
      <c r="CT45" s="621"/>
      <c r="CU45" s="621"/>
      <c r="CV45" s="621"/>
      <c r="CW45" s="621"/>
      <c r="CX45" s="621"/>
      <c r="CY45" s="622"/>
      <c r="CZ45" s="611">
        <v>1.5</v>
      </c>
      <c r="DA45" s="623"/>
      <c r="DB45" s="623"/>
      <c r="DC45" s="624"/>
      <c r="DD45" s="614">
        <v>22901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198"/>
      <c r="CD46" s="629"/>
      <c r="CE46" s="630"/>
      <c r="CF46" s="605" t="s">
        <v>349</v>
      </c>
      <c r="CG46" s="606"/>
      <c r="CH46" s="606"/>
      <c r="CI46" s="606"/>
      <c r="CJ46" s="606"/>
      <c r="CK46" s="606"/>
      <c r="CL46" s="606"/>
      <c r="CM46" s="606"/>
      <c r="CN46" s="606"/>
      <c r="CO46" s="606"/>
      <c r="CP46" s="606"/>
      <c r="CQ46" s="607"/>
      <c r="CR46" s="608">
        <v>238062</v>
      </c>
      <c r="CS46" s="609"/>
      <c r="CT46" s="609"/>
      <c r="CU46" s="609"/>
      <c r="CV46" s="609"/>
      <c r="CW46" s="609"/>
      <c r="CX46" s="609"/>
      <c r="CY46" s="610"/>
      <c r="CZ46" s="611">
        <v>4.2</v>
      </c>
      <c r="DA46" s="612"/>
      <c r="DB46" s="612"/>
      <c r="DC46" s="613"/>
      <c r="DD46" s="614">
        <v>40601</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198"/>
      <c r="CD47" s="629"/>
      <c r="CE47" s="630"/>
      <c r="CF47" s="605" t="s">
        <v>350</v>
      </c>
      <c r="CG47" s="606"/>
      <c r="CH47" s="606"/>
      <c r="CI47" s="606"/>
      <c r="CJ47" s="606"/>
      <c r="CK47" s="606"/>
      <c r="CL47" s="606"/>
      <c r="CM47" s="606"/>
      <c r="CN47" s="606"/>
      <c r="CO47" s="606"/>
      <c r="CP47" s="606"/>
      <c r="CQ47" s="607"/>
      <c r="CR47" s="608" t="s">
        <v>121</v>
      </c>
      <c r="CS47" s="621"/>
      <c r="CT47" s="621"/>
      <c r="CU47" s="621"/>
      <c r="CV47" s="621"/>
      <c r="CW47" s="621"/>
      <c r="CX47" s="621"/>
      <c r="CY47" s="622"/>
      <c r="CZ47" s="611" t="s">
        <v>121</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198"/>
      <c r="CD48" s="631"/>
      <c r="CE48" s="632"/>
      <c r="CF48" s="605" t="s">
        <v>351</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198"/>
      <c r="CD49" s="589" t="s">
        <v>352</v>
      </c>
      <c r="CE49" s="590"/>
      <c r="CF49" s="590"/>
      <c r="CG49" s="590"/>
      <c r="CH49" s="590"/>
      <c r="CI49" s="590"/>
      <c r="CJ49" s="590"/>
      <c r="CK49" s="590"/>
      <c r="CL49" s="590"/>
      <c r="CM49" s="590"/>
      <c r="CN49" s="590"/>
      <c r="CO49" s="590"/>
      <c r="CP49" s="590"/>
      <c r="CQ49" s="591"/>
      <c r="CR49" s="592">
        <v>5646971</v>
      </c>
      <c r="CS49" s="593"/>
      <c r="CT49" s="593"/>
      <c r="CU49" s="593"/>
      <c r="CV49" s="593"/>
      <c r="CW49" s="593"/>
      <c r="CX49" s="593"/>
      <c r="CY49" s="594"/>
      <c r="CZ49" s="595">
        <v>100</v>
      </c>
      <c r="DA49" s="596"/>
      <c r="DB49" s="596"/>
      <c r="DC49" s="597"/>
      <c r="DD49" s="598">
        <v>3853402</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jG5creIaztGwO3M8X1p60FnQp0yHtvr1xAkRvBTOAjGcobIFdifxJXwKv5TFLmPMRh/7HWyOvTB6gCYxh58KrQ==" saltValue="JiRXZ7WEmbaghby4lo0xX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5" zoomScale="55" zoomScaleNormal="55" zoomScaleSheetLayoutView="70" workbookViewId="0">
      <selection activeCell="BL18" sqref="BL18"/>
    </sheetView>
  </sheetViews>
  <sheetFormatPr defaultColWidth="0" defaultRowHeight="13.5" zeroHeight="1" x14ac:dyDescent="0.15"/>
  <cols>
    <col min="1" max="130" width="2.75" style="204" customWidth="1"/>
    <col min="131" max="131" width="1.625" style="204" customWidth="1"/>
    <col min="132" max="16384" width="9" style="204" hidden="1"/>
  </cols>
  <sheetData>
    <row r="1" spans="1:131" ht="11.25" customHeight="1" thickBot="1" x14ac:dyDescent="0.2">
      <c r="A1" s="200"/>
      <c r="B1" s="200"/>
      <c r="C1" s="200"/>
      <c r="D1" s="200"/>
      <c r="E1" s="200"/>
      <c r="F1" s="200"/>
      <c r="G1" s="200"/>
      <c r="H1" s="200"/>
      <c r="I1" s="200"/>
      <c r="J1" s="200"/>
      <c r="K1" s="200"/>
      <c r="L1" s="200"/>
      <c r="M1" s="200"/>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201"/>
      <c r="DI1" s="201"/>
      <c r="DJ1" s="201"/>
      <c r="DK1" s="201"/>
      <c r="DL1" s="201"/>
      <c r="DM1" s="201"/>
      <c r="DN1" s="201"/>
      <c r="DO1" s="201"/>
      <c r="DP1" s="201"/>
      <c r="DQ1" s="202"/>
      <c r="DR1" s="202"/>
      <c r="DS1" s="202"/>
      <c r="DT1" s="202"/>
      <c r="DU1" s="202"/>
      <c r="DV1" s="202"/>
      <c r="DW1" s="202"/>
      <c r="DX1" s="202"/>
      <c r="DY1" s="202"/>
      <c r="DZ1" s="202"/>
      <c r="EA1" s="203"/>
    </row>
    <row r="2" spans="1:131" ht="26.25" customHeight="1" thickBot="1" x14ac:dyDescent="0.2">
      <c r="A2" s="1080" t="s">
        <v>353</v>
      </c>
      <c r="B2" s="1080"/>
      <c r="C2" s="1080"/>
      <c r="D2" s="1080"/>
      <c r="E2" s="1080"/>
      <c r="F2" s="1080"/>
      <c r="G2" s="1080"/>
      <c r="H2" s="1080"/>
      <c r="I2" s="1080"/>
      <c r="J2" s="1080"/>
      <c r="K2" s="1080"/>
      <c r="L2" s="1080"/>
      <c r="M2" s="1080"/>
      <c r="N2" s="1080"/>
      <c r="O2" s="1080"/>
      <c r="P2" s="1080"/>
      <c r="Q2" s="1080"/>
      <c r="R2" s="1080"/>
      <c r="S2" s="1080"/>
      <c r="T2" s="1080"/>
      <c r="U2" s="1080"/>
      <c r="V2" s="1080"/>
      <c r="W2" s="1080"/>
      <c r="X2" s="1080"/>
      <c r="Y2" s="1080"/>
      <c r="Z2" s="1080"/>
      <c r="AA2" s="1080"/>
      <c r="AB2" s="1080"/>
      <c r="AC2" s="1080"/>
      <c r="AD2" s="1080"/>
      <c r="AE2" s="1080"/>
      <c r="AF2" s="1080"/>
      <c r="AG2" s="1080"/>
      <c r="AH2" s="1080"/>
      <c r="AI2" s="1080"/>
      <c r="AJ2" s="1080"/>
      <c r="AK2" s="1080"/>
      <c r="AL2" s="1080"/>
      <c r="AM2" s="1080"/>
      <c r="AN2" s="1080"/>
      <c r="AO2" s="1080"/>
      <c r="AP2" s="1080"/>
      <c r="AQ2" s="1080"/>
      <c r="AR2" s="1080"/>
      <c r="AS2" s="1080"/>
      <c r="AT2" s="1080"/>
      <c r="AU2" s="1080"/>
      <c r="AV2" s="1080"/>
      <c r="AW2" s="1080"/>
      <c r="AX2" s="1080"/>
      <c r="AY2" s="1080"/>
      <c r="AZ2" s="1080"/>
      <c r="BA2" s="1080"/>
      <c r="BB2" s="1080"/>
      <c r="BC2" s="1080"/>
      <c r="BD2" s="1080"/>
      <c r="BE2" s="1080"/>
      <c r="BF2" s="1080"/>
      <c r="BG2" s="1080"/>
      <c r="BH2" s="1080"/>
      <c r="BI2" s="1080"/>
      <c r="BJ2" s="201"/>
      <c r="BK2" s="201"/>
      <c r="BL2" s="201"/>
      <c r="BM2" s="201"/>
      <c r="BN2" s="201"/>
      <c r="BO2" s="201"/>
      <c r="BP2" s="201"/>
      <c r="BQ2" s="201"/>
      <c r="BR2" s="201"/>
      <c r="BS2" s="201"/>
      <c r="BT2" s="201"/>
      <c r="BU2" s="201"/>
      <c r="BV2" s="201"/>
      <c r="BW2" s="201"/>
      <c r="BX2" s="201"/>
      <c r="BY2" s="201"/>
      <c r="BZ2" s="201"/>
      <c r="CA2" s="201"/>
      <c r="CB2" s="201"/>
      <c r="CC2" s="201"/>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1081" t="s">
        <v>354</v>
      </c>
      <c r="DK2" s="1082"/>
      <c r="DL2" s="1082"/>
      <c r="DM2" s="1082"/>
      <c r="DN2" s="1082"/>
      <c r="DO2" s="1083"/>
      <c r="DP2" s="201"/>
      <c r="DQ2" s="1081" t="s">
        <v>355</v>
      </c>
      <c r="DR2" s="1082"/>
      <c r="DS2" s="1082"/>
      <c r="DT2" s="1082"/>
      <c r="DU2" s="1082"/>
      <c r="DV2" s="1082"/>
      <c r="DW2" s="1082"/>
      <c r="DX2" s="1082"/>
      <c r="DY2" s="1082"/>
      <c r="DZ2" s="1083"/>
      <c r="EA2" s="203"/>
    </row>
    <row r="3" spans="1:131" ht="11.25" customHeight="1" x14ac:dyDescent="0.15">
      <c r="A3" s="201"/>
      <c r="B3" s="201"/>
      <c r="C3" s="201"/>
      <c r="D3" s="201"/>
      <c r="E3" s="201"/>
      <c r="F3" s="201"/>
      <c r="G3" s="201"/>
      <c r="H3" s="201"/>
      <c r="I3" s="201"/>
      <c r="J3" s="201"/>
      <c r="K3" s="201"/>
      <c r="L3" s="201"/>
      <c r="M3" s="201"/>
      <c r="N3" s="201"/>
      <c r="O3" s="201"/>
      <c r="P3" s="201"/>
      <c r="Q3" s="201"/>
      <c r="R3" s="201"/>
      <c r="S3" s="201"/>
      <c r="T3" s="201"/>
      <c r="U3" s="201"/>
      <c r="V3" s="201"/>
      <c r="W3" s="201"/>
      <c r="X3" s="201"/>
      <c r="Y3" s="201"/>
      <c r="Z3" s="201"/>
      <c r="AA3" s="201"/>
      <c r="AB3" s="201"/>
      <c r="AC3" s="201"/>
      <c r="AD3" s="201"/>
      <c r="AE3" s="201"/>
      <c r="AF3" s="201"/>
      <c r="AG3" s="201"/>
      <c r="AH3" s="201"/>
      <c r="AI3" s="201"/>
      <c r="AJ3" s="201"/>
      <c r="AK3" s="201"/>
      <c r="AL3" s="201"/>
      <c r="AM3" s="201"/>
      <c r="AN3" s="201"/>
      <c r="AO3" s="201"/>
      <c r="AP3" s="201"/>
      <c r="AQ3" s="201"/>
      <c r="AR3" s="201"/>
      <c r="AS3" s="201"/>
      <c r="AT3" s="201"/>
      <c r="AU3" s="201"/>
      <c r="AV3" s="201"/>
      <c r="AW3" s="201"/>
      <c r="AX3" s="201"/>
      <c r="AY3" s="201"/>
      <c r="AZ3" s="201"/>
      <c r="BA3" s="201"/>
      <c r="BB3" s="201"/>
      <c r="BC3" s="201"/>
      <c r="BD3" s="201"/>
      <c r="BE3" s="201"/>
      <c r="BF3" s="201"/>
      <c r="BG3" s="201"/>
      <c r="BH3" s="201"/>
      <c r="BI3" s="201"/>
      <c r="BJ3" s="201"/>
      <c r="BK3" s="201"/>
      <c r="BL3" s="201"/>
      <c r="BM3" s="201"/>
      <c r="BN3" s="201"/>
      <c r="BO3" s="201"/>
      <c r="BP3" s="201"/>
      <c r="BQ3" s="201"/>
      <c r="BR3" s="201"/>
      <c r="BS3" s="201"/>
      <c r="BT3" s="201"/>
      <c r="BU3" s="201"/>
      <c r="BV3" s="201"/>
      <c r="BW3" s="201"/>
      <c r="BX3" s="201"/>
      <c r="BY3" s="201"/>
      <c r="BZ3" s="201"/>
      <c r="CA3" s="201"/>
      <c r="CB3" s="201"/>
      <c r="CC3" s="201"/>
      <c r="CD3" s="201"/>
      <c r="CE3" s="201"/>
      <c r="CF3" s="201"/>
      <c r="CG3" s="201"/>
      <c r="CH3" s="201"/>
      <c r="CI3" s="201"/>
      <c r="CJ3" s="201"/>
      <c r="CK3" s="201"/>
      <c r="CL3" s="201"/>
      <c r="CM3" s="201"/>
      <c r="CN3" s="201"/>
      <c r="CO3" s="201"/>
      <c r="CP3" s="201"/>
      <c r="CQ3" s="201"/>
      <c r="CR3" s="201"/>
      <c r="CS3" s="201"/>
      <c r="CT3" s="201"/>
      <c r="CU3" s="201"/>
      <c r="CV3" s="201"/>
      <c r="CW3" s="201"/>
      <c r="CX3" s="201"/>
      <c r="CY3" s="201"/>
      <c r="CZ3" s="201"/>
      <c r="DA3" s="201"/>
      <c r="DB3" s="201"/>
      <c r="DC3" s="201"/>
      <c r="DD3" s="201"/>
      <c r="DE3" s="201"/>
      <c r="DF3" s="201"/>
      <c r="DG3" s="201"/>
      <c r="DH3" s="201"/>
      <c r="DI3" s="201"/>
      <c r="DJ3" s="201"/>
      <c r="DK3" s="201"/>
      <c r="DL3" s="201"/>
      <c r="DM3" s="201"/>
      <c r="DN3" s="201"/>
      <c r="DO3" s="201"/>
      <c r="DP3" s="201"/>
      <c r="DQ3" s="201"/>
      <c r="DR3" s="201"/>
      <c r="DS3" s="201"/>
      <c r="DT3" s="201"/>
      <c r="DU3" s="201"/>
      <c r="DV3" s="201"/>
      <c r="DW3" s="201"/>
      <c r="DX3" s="201"/>
      <c r="DY3" s="201"/>
      <c r="DZ3" s="201"/>
      <c r="EA3" s="203"/>
    </row>
    <row r="4" spans="1:131" s="208" customFormat="1" ht="26.25" customHeight="1" thickBot="1" x14ac:dyDescent="0.2">
      <c r="A4" s="1049" t="s">
        <v>356</v>
      </c>
      <c r="B4" s="1049"/>
      <c r="C4" s="1049"/>
      <c r="D4" s="1049"/>
      <c r="E4" s="1049"/>
      <c r="F4" s="1049"/>
      <c r="G4" s="1049"/>
      <c r="H4" s="1049"/>
      <c r="I4" s="1049"/>
      <c r="J4" s="1049"/>
      <c r="K4" s="1049"/>
      <c r="L4" s="1049"/>
      <c r="M4" s="1049"/>
      <c r="N4" s="1049"/>
      <c r="O4" s="1049"/>
      <c r="P4" s="1049"/>
      <c r="Q4" s="1049"/>
      <c r="R4" s="1049"/>
      <c r="S4" s="1049"/>
      <c r="T4" s="1049"/>
      <c r="U4" s="1049"/>
      <c r="V4" s="1049"/>
      <c r="W4" s="1049"/>
      <c r="X4" s="1049"/>
      <c r="Y4" s="1049"/>
      <c r="Z4" s="1049"/>
      <c r="AA4" s="1049"/>
      <c r="AB4" s="1049"/>
      <c r="AC4" s="1049"/>
      <c r="AD4" s="1049"/>
      <c r="AE4" s="1049"/>
      <c r="AF4" s="1049"/>
      <c r="AG4" s="1049"/>
      <c r="AH4" s="1049"/>
      <c r="AI4" s="1049"/>
      <c r="AJ4" s="1049"/>
      <c r="AK4" s="1049"/>
      <c r="AL4" s="1049"/>
      <c r="AM4" s="1049"/>
      <c r="AN4" s="1049"/>
      <c r="AO4" s="1049"/>
      <c r="AP4" s="1049"/>
      <c r="AQ4" s="1049"/>
      <c r="AR4" s="1049"/>
      <c r="AS4" s="1049"/>
      <c r="AT4" s="1049"/>
      <c r="AU4" s="1049"/>
      <c r="AV4" s="1049"/>
      <c r="AW4" s="1049"/>
      <c r="AX4" s="1049"/>
      <c r="AY4" s="1049"/>
      <c r="AZ4" s="205"/>
      <c r="BA4" s="205"/>
      <c r="BB4" s="205"/>
      <c r="BC4" s="205"/>
      <c r="BD4" s="205"/>
      <c r="BE4" s="206"/>
      <c r="BF4" s="206"/>
      <c r="BG4" s="206"/>
      <c r="BH4" s="206"/>
      <c r="BI4" s="206"/>
      <c r="BJ4" s="206"/>
      <c r="BK4" s="206"/>
      <c r="BL4" s="206"/>
      <c r="BM4" s="206"/>
      <c r="BN4" s="206"/>
      <c r="BO4" s="206"/>
      <c r="BP4" s="206"/>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07"/>
    </row>
    <row r="5" spans="1:131" s="208" customFormat="1" ht="26.25" customHeight="1" x14ac:dyDescent="0.15">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4"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05"/>
      <c r="BA5" s="205"/>
      <c r="BB5" s="205"/>
      <c r="BC5" s="205"/>
      <c r="BD5" s="205"/>
      <c r="BE5" s="206"/>
      <c r="BF5" s="206"/>
      <c r="BG5" s="206"/>
      <c r="BH5" s="206"/>
      <c r="BI5" s="206"/>
      <c r="BJ5" s="206"/>
      <c r="BK5" s="206"/>
      <c r="BL5" s="206"/>
      <c r="BM5" s="206"/>
      <c r="BN5" s="206"/>
      <c r="BO5" s="206"/>
      <c r="BP5" s="206"/>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4" t="s">
        <v>372</v>
      </c>
      <c r="DH5" s="1075"/>
      <c r="DI5" s="1075"/>
      <c r="DJ5" s="1075"/>
      <c r="DK5" s="1076"/>
      <c r="DL5" s="1074" t="s">
        <v>373</v>
      </c>
      <c r="DM5" s="1075"/>
      <c r="DN5" s="1075"/>
      <c r="DO5" s="1075"/>
      <c r="DP5" s="1076"/>
      <c r="DQ5" s="988" t="s">
        <v>374</v>
      </c>
      <c r="DR5" s="989"/>
      <c r="DS5" s="989"/>
      <c r="DT5" s="989"/>
      <c r="DU5" s="990"/>
      <c r="DV5" s="988" t="s">
        <v>365</v>
      </c>
      <c r="DW5" s="989"/>
      <c r="DX5" s="989"/>
      <c r="DY5" s="989"/>
      <c r="DZ5" s="1002"/>
      <c r="EA5" s="207"/>
    </row>
    <row r="6" spans="1:131" s="20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5"/>
      <c r="AG6" s="992"/>
      <c r="AH6" s="992"/>
      <c r="AI6" s="992"/>
      <c r="AJ6" s="1003"/>
      <c r="AK6" s="992"/>
      <c r="AL6" s="992"/>
      <c r="AM6" s="992"/>
      <c r="AN6" s="992"/>
      <c r="AO6" s="993"/>
      <c r="AP6" s="991"/>
      <c r="AQ6" s="992"/>
      <c r="AR6" s="992"/>
      <c r="AS6" s="992"/>
      <c r="AT6" s="993"/>
      <c r="AU6" s="991"/>
      <c r="AV6" s="992"/>
      <c r="AW6" s="992"/>
      <c r="AX6" s="992"/>
      <c r="AY6" s="1003"/>
      <c r="AZ6" s="205"/>
      <c r="BA6" s="205"/>
      <c r="BB6" s="205"/>
      <c r="BC6" s="205"/>
      <c r="BD6" s="205"/>
      <c r="BE6" s="206"/>
      <c r="BF6" s="206"/>
      <c r="BG6" s="206"/>
      <c r="BH6" s="206"/>
      <c r="BI6" s="206"/>
      <c r="BJ6" s="206"/>
      <c r="BK6" s="206"/>
      <c r="BL6" s="206"/>
      <c r="BM6" s="206"/>
      <c r="BN6" s="206"/>
      <c r="BO6" s="206"/>
      <c r="BP6" s="206"/>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7"/>
      <c r="DH6" s="1078"/>
      <c r="DI6" s="1078"/>
      <c r="DJ6" s="1078"/>
      <c r="DK6" s="1079"/>
      <c r="DL6" s="1077"/>
      <c r="DM6" s="1078"/>
      <c r="DN6" s="1078"/>
      <c r="DO6" s="1078"/>
      <c r="DP6" s="1079"/>
      <c r="DQ6" s="991"/>
      <c r="DR6" s="992"/>
      <c r="DS6" s="992"/>
      <c r="DT6" s="992"/>
      <c r="DU6" s="993"/>
      <c r="DV6" s="991"/>
      <c r="DW6" s="992"/>
      <c r="DX6" s="992"/>
      <c r="DY6" s="992"/>
      <c r="DZ6" s="1003"/>
      <c r="EA6" s="207"/>
    </row>
    <row r="7" spans="1:131" s="208" customFormat="1" ht="26.25" customHeight="1" thickTop="1" x14ac:dyDescent="0.15">
      <c r="A7" s="209">
        <v>1</v>
      </c>
      <c r="B7" s="1037" t="s">
        <v>375</v>
      </c>
      <c r="C7" s="1038"/>
      <c r="D7" s="1038"/>
      <c r="E7" s="1038"/>
      <c r="F7" s="1038"/>
      <c r="G7" s="1038"/>
      <c r="H7" s="1038"/>
      <c r="I7" s="1038"/>
      <c r="J7" s="1038"/>
      <c r="K7" s="1038"/>
      <c r="L7" s="1038"/>
      <c r="M7" s="1038"/>
      <c r="N7" s="1038"/>
      <c r="O7" s="1038"/>
      <c r="P7" s="1039"/>
      <c r="Q7" s="1092">
        <v>5954</v>
      </c>
      <c r="R7" s="1093"/>
      <c r="S7" s="1093"/>
      <c r="T7" s="1093"/>
      <c r="U7" s="1093"/>
      <c r="V7" s="1093">
        <v>5647</v>
      </c>
      <c r="W7" s="1093"/>
      <c r="X7" s="1093"/>
      <c r="Y7" s="1093"/>
      <c r="Z7" s="1093"/>
      <c r="AA7" s="1093">
        <v>307</v>
      </c>
      <c r="AB7" s="1093"/>
      <c r="AC7" s="1093"/>
      <c r="AD7" s="1093"/>
      <c r="AE7" s="1094"/>
      <c r="AF7" s="1095">
        <v>259</v>
      </c>
      <c r="AG7" s="1096"/>
      <c r="AH7" s="1096"/>
      <c r="AI7" s="1096"/>
      <c r="AJ7" s="1097"/>
      <c r="AK7" s="1098">
        <v>183</v>
      </c>
      <c r="AL7" s="1099"/>
      <c r="AM7" s="1099"/>
      <c r="AN7" s="1099"/>
      <c r="AO7" s="1099"/>
      <c r="AP7" s="1099">
        <v>4419</v>
      </c>
      <c r="AQ7" s="1099"/>
      <c r="AR7" s="1099"/>
      <c r="AS7" s="1099"/>
      <c r="AT7" s="1099"/>
      <c r="AU7" s="1100"/>
      <c r="AV7" s="1100"/>
      <c r="AW7" s="1100"/>
      <c r="AX7" s="1100"/>
      <c r="AY7" s="1101"/>
      <c r="AZ7" s="205"/>
      <c r="BA7" s="205"/>
      <c r="BB7" s="205"/>
      <c r="BC7" s="205"/>
      <c r="BD7" s="205"/>
      <c r="BE7" s="206"/>
      <c r="BF7" s="206"/>
      <c r="BG7" s="206"/>
      <c r="BH7" s="206"/>
      <c r="BI7" s="206"/>
      <c r="BJ7" s="206"/>
      <c r="BK7" s="206"/>
      <c r="BL7" s="206"/>
      <c r="BM7" s="206"/>
      <c r="BN7" s="206"/>
      <c r="BO7" s="206"/>
      <c r="BP7" s="206"/>
      <c r="BQ7" s="209">
        <v>1</v>
      </c>
      <c r="BR7" s="210"/>
      <c r="BS7" s="1089" t="s">
        <v>551</v>
      </c>
      <c r="BT7" s="1090"/>
      <c r="BU7" s="1090"/>
      <c r="BV7" s="1090"/>
      <c r="BW7" s="1090"/>
      <c r="BX7" s="1090"/>
      <c r="BY7" s="1090"/>
      <c r="BZ7" s="1090"/>
      <c r="CA7" s="1090"/>
      <c r="CB7" s="1090"/>
      <c r="CC7" s="1090"/>
      <c r="CD7" s="1090"/>
      <c r="CE7" s="1090"/>
      <c r="CF7" s="1090"/>
      <c r="CG7" s="1102"/>
      <c r="CH7" s="1086">
        <v>9</v>
      </c>
      <c r="CI7" s="1087"/>
      <c r="CJ7" s="1087"/>
      <c r="CK7" s="1087"/>
      <c r="CL7" s="1088"/>
      <c r="CM7" s="1086">
        <v>59</v>
      </c>
      <c r="CN7" s="1087"/>
      <c r="CO7" s="1087"/>
      <c r="CP7" s="1087"/>
      <c r="CQ7" s="1088"/>
      <c r="CR7" s="1086">
        <v>32</v>
      </c>
      <c r="CS7" s="1087"/>
      <c r="CT7" s="1087"/>
      <c r="CU7" s="1087"/>
      <c r="CV7" s="1088"/>
      <c r="CW7" s="1086">
        <v>2</v>
      </c>
      <c r="CX7" s="1087"/>
      <c r="CY7" s="1087"/>
      <c r="CZ7" s="1087"/>
      <c r="DA7" s="1088"/>
      <c r="DB7" s="1086" t="s">
        <v>543</v>
      </c>
      <c r="DC7" s="1087"/>
      <c r="DD7" s="1087"/>
      <c r="DE7" s="1087"/>
      <c r="DF7" s="1088"/>
      <c r="DG7" s="1086" t="s">
        <v>485</v>
      </c>
      <c r="DH7" s="1087"/>
      <c r="DI7" s="1087"/>
      <c r="DJ7" s="1087"/>
      <c r="DK7" s="1088"/>
      <c r="DL7" s="1086" t="s">
        <v>485</v>
      </c>
      <c r="DM7" s="1087"/>
      <c r="DN7" s="1087"/>
      <c r="DO7" s="1087"/>
      <c r="DP7" s="1088"/>
      <c r="DQ7" s="1086" t="s">
        <v>485</v>
      </c>
      <c r="DR7" s="1087"/>
      <c r="DS7" s="1087"/>
      <c r="DT7" s="1087"/>
      <c r="DU7" s="1088"/>
      <c r="DV7" s="1089"/>
      <c r="DW7" s="1090"/>
      <c r="DX7" s="1090"/>
      <c r="DY7" s="1090"/>
      <c r="DZ7" s="1091"/>
      <c r="EA7" s="207"/>
    </row>
    <row r="8" spans="1:131" s="208" customFormat="1" ht="26.25" customHeight="1" x14ac:dyDescent="0.15">
      <c r="A8" s="21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70"/>
      <c r="AL8" s="1071"/>
      <c r="AM8" s="1071"/>
      <c r="AN8" s="1071"/>
      <c r="AO8" s="1071"/>
      <c r="AP8" s="1071"/>
      <c r="AQ8" s="1071"/>
      <c r="AR8" s="1071"/>
      <c r="AS8" s="1071"/>
      <c r="AT8" s="1071"/>
      <c r="AU8" s="1072"/>
      <c r="AV8" s="1072"/>
      <c r="AW8" s="1072"/>
      <c r="AX8" s="1072"/>
      <c r="AY8" s="1073"/>
      <c r="AZ8" s="205"/>
      <c r="BA8" s="205"/>
      <c r="BB8" s="205"/>
      <c r="BC8" s="205"/>
      <c r="BD8" s="205"/>
      <c r="BE8" s="206"/>
      <c r="BF8" s="206"/>
      <c r="BG8" s="206"/>
      <c r="BH8" s="206"/>
      <c r="BI8" s="206"/>
      <c r="BJ8" s="206"/>
      <c r="BK8" s="206"/>
      <c r="BL8" s="206"/>
      <c r="BM8" s="206"/>
      <c r="BN8" s="206"/>
      <c r="BO8" s="206"/>
      <c r="BP8" s="206"/>
      <c r="BQ8" s="211">
        <v>2</v>
      </c>
      <c r="BR8" s="212"/>
      <c r="BS8" s="979" t="s">
        <v>552</v>
      </c>
      <c r="BT8" s="980"/>
      <c r="BU8" s="980"/>
      <c r="BV8" s="980"/>
      <c r="BW8" s="980"/>
      <c r="BX8" s="980"/>
      <c r="BY8" s="980"/>
      <c r="BZ8" s="980"/>
      <c r="CA8" s="980"/>
      <c r="CB8" s="980"/>
      <c r="CC8" s="980"/>
      <c r="CD8" s="980"/>
      <c r="CE8" s="980"/>
      <c r="CF8" s="980"/>
      <c r="CG8" s="1001"/>
      <c r="CH8" s="976">
        <v>1</v>
      </c>
      <c r="CI8" s="977"/>
      <c r="CJ8" s="977"/>
      <c r="CK8" s="977"/>
      <c r="CL8" s="978"/>
      <c r="CM8" s="976">
        <v>71</v>
      </c>
      <c r="CN8" s="977"/>
      <c r="CO8" s="977"/>
      <c r="CP8" s="977"/>
      <c r="CQ8" s="978"/>
      <c r="CR8" s="976">
        <v>10</v>
      </c>
      <c r="CS8" s="977"/>
      <c r="CT8" s="977"/>
      <c r="CU8" s="977"/>
      <c r="CV8" s="978"/>
      <c r="CW8" s="976" t="s">
        <v>543</v>
      </c>
      <c r="CX8" s="977"/>
      <c r="CY8" s="977"/>
      <c r="CZ8" s="977"/>
      <c r="DA8" s="978"/>
      <c r="DB8" s="976" t="s">
        <v>543</v>
      </c>
      <c r="DC8" s="977"/>
      <c r="DD8" s="977"/>
      <c r="DE8" s="977"/>
      <c r="DF8" s="978"/>
      <c r="DG8" s="976" t="s">
        <v>485</v>
      </c>
      <c r="DH8" s="977"/>
      <c r="DI8" s="977"/>
      <c r="DJ8" s="977"/>
      <c r="DK8" s="978"/>
      <c r="DL8" s="976" t="s">
        <v>485</v>
      </c>
      <c r="DM8" s="977"/>
      <c r="DN8" s="977"/>
      <c r="DO8" s="977"/>
      <c r="DP8" s="978"/>
      <c r="DQ8" s="976" t="s">
        <v>485</v>
      </c>
      <c r="DR8" s="977"/>
      <c r="DS8" s="977"/>
      <c r="DT8" s="977"/>
      <c r="DU8" s="978"/>
      <c r="DV8" s="979"/>
      <c r="DW8" s="980"/>
      <c r="DX8" s="980"/>
      <c r="DY8" s="980"/>
      <c r="DZ8" s="981"/>
      <c r="EA8" s="207"/>
    </row>
    <row r="9" spans="1:131" s="208" customFormat="1" ht="26.25" customHeight="1" x14ac:dyDescent="0.15">
      <c r="A9" s="21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70"/>
      <c r="AL9" s="1071"/>
      <c r="AM9" s="1071"/>
      <c r="AN9" s="1071"/>
      <c r="AO9" s="1071"/>
      <c r="AP9" s="1071"/>
      <c r="AQ9" s="1071"/>
      <c r="AR9" s="1071"/>
      <c r="AS9" s="1071"/>
      <c r="AT9" s="1071"/>
      <c r="AU9" s="1072"/>
      <c r="AV9" s="1072"/>
      <c r="AW9" s="1072"/>
      <c r="AX9" s="1072"/>
      <c r="AY9" s="1073"/>
      <c r="AZ9" s="205"/>
      <c r="BA9" s="205"/>
      <c r="BB9" s="205"/>
      <c r="BC9" s="205"/>
      <c r="BD9" s="205"/>
      <c r="BE9" s="206"/>
      <c r="BF9" s="206"/>
      <c r="BG9" s="206"/>
      <c r="BH9" s="206"/>
      <c r="BI9" s="206"/>
      <c r="BJ9" s="206"/>
      <c r="BK9" s="206"/>
      <c r="BL9" s="206"/>
      <c r="BM9" s="206"/>
      <c r="BN9" s="206"/>
      <c r="BO9" s="206"/>
      <c r="BP9" s="206"/>
      <c r="BQ9" s="211">
        <v>3</v>
      </c>
      <c r="BR9" s="212" t="s">
        <v>553</v>
      </c>
      <c r="BS9" s="979" t="s">
        <v>554</v>
      </c>
      <c r="BT9" s="980"/>
      <c r="BU9" s="980"/>
      <c r="BV9" s="980"/>
      <c r="BW9" s="980"/>
      <c r="BX9" s="980"/>
      <c r="BY9" s="980"/>
      <c r="BZ9" s="980"/>
      <c r="CA9" s="980"/>
      <c r="CB9" s="980"/>
      <c r="CC9" s="980"/>
      <c r="CD9" s="980"/>
      <c r="CE9" s="980"/>
      <c r="CF9" s="980"/>
      <c r="CG9" s="1001"/>
      <c r="CH9" s="976">
        <v>3</v>
      </c>
      <c r="CI9" s="977"/>
      <c r="CJ9" s="977"/>
      <c r="CK9" s="977"/>
      <c r="CL9" s="978"/>
      <c r="CM9" s="976">
        <v>261</v>
      </c>
      <c r="CN9" s="977"/>
      <c r="CO9" s="977"/>
      <c r="CP9" s="977"/>
      <c r="CQ9" s="978"/>
      <c r="CR9" s="976">
        <v>10</v>
      </c>
      <c r="CS9" s="977"/>
      <c r="CT9" s="977"/>
      <c r="CU9" s="977"/>
      <c r="CV9" s="978"/>
      <c r="CW9" s="976" t="s">
        <v>543</v>
      </c>
      <c r="CX9" s="977"/>
      <c r="CY9" s="977"/>
      <c r="CZ9" s="977"/>
      <c r="DA9" s="978"/>
      <c r="DB9" s="976" t="s">
        <v>543</v>
      </c>
      <c r="DC9" s="977"/>
      <c r="DD9" s="977"/>
      <c r="DE9" s="977"/>
      <c r="DF9" s="978"/>
      <c r="DG9" s="976" t="s">
        <v>485</v>
      </c>
      <c r="DH9" s="977"/>
      <c r="DI9" s="977"/>
      <c r="DJ9" s="977"/>
      <c r="DK9" s="978"/>
      <c r="DL9" s="976" t="s">
        <v>485</v>
      </c>
      <c r="DM9" s="977"/>
      <c r="DN9" s="977"/>
      <c r="DO9" s="977"/>
      <c r="DP9" s="978"/>
      <c r="DQ9" s="976" t="s">
        <v>485</v>
      </c>
      <c r="DR9" s="977"/>
      <c r="DS9" s="977"/>
      <c r="DT9" s="977"/>
      <c r="DU9" s="978"/>
      <c r="DV9" s="979"/>
      <c r="DW9" s="980"/>
      <c r="DX9" s="980"/>
      <c r="DY9" s="980"/>
      <c r="DZ9" s="981"/>
      <c r="EA9" s="207"/>
    </row>
    <row r="10" spans="1:131" s="208" customFormat="1" ht="26.25" customHeight="1" x14ac:dyDescent="0.15">
      <c r="A10" s="21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70"/>
      <c r="AL10" s="1071"/>
      <c r="AM10" s="1071"/>
      <c r="AN10" s="1071"/>
      <c r="AO10" s="1071"/>
      <c r="AP10" s="1071"/>
      <c r="AQ10" s="1071"/>
      <c r="AR10" s="1071"/>
      <c r="AS10" s="1071"/>
      <c r="AT10" s="1071"/>
      <c r="AU10" s="1072"/>
      <c r="AV10" s="1072"/>
      <c r="AW10" s="1072"/>
      <c r="AX10" s="1072"/>
      <c r="AY10" s="1073"/>
      <c r="AZ10" s="205"/>
      <c r="BA10" s="205"/>
      <c r="BB10" s="205"/>
      <c r="BC10" s="205"/>
      <c r="BD10" s="205"/>
      <c r="BE10" s="206"/>
      <c r="BF10" s="206"/>
      <c r="BG10" s="206"/>
      <c r="BH10" s="206"/>
      <c r="BI10" s="206"/>
      <c r="BJ10" s="206"/>
      <c r="BK10" s="206"/>
      <c r="BL10" s="206"/>
      <c r="BM10" s="206"/>
      <c r="BN10" s="206"/>
      <c r="BO10" s="206"/>
      <c r="BP10" s="206"/>
      <c r="BQ10" s="211">
        <v>4</v>
      </c>
      <c r="BR10" s="21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07"/>
    </row>
    <row r="11" spans="1:131" s="208" customFormat="1" ht="26.25" customHeight="1" x14ac:dyDescent="0.15">
      <c r="A11" s="21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70"/>
      <c r="AL11" s="1071"/>
      <c r="AM11" s="1071"/>
      <c r="AN11" s="1071"/>
      <c r="AO11" s="1071"/>
      <c r="AP11" s="1071"/>
      <c r="AQ11" s="1071"/>
      <c r="AR11" s="1071"/>
      <c r="AS11" s="1071"/>
      <c r="AT11" s="1071"/>
      <c r="AU11" s="1072"/>
      <c r="AV11" s="1072"/>
      <c r="AW11" s="1072"/>
      <c r="AX11" s="1072"/>
      <c r="AY11" s="1073"/>
      <c r="AZ11" s="205"/>
      <c r="BA11" s="205"/>
      <c r="BB11" s="205"/>
      <c r="BC11" s="205"/>
      <c r="BD11" s="205"/>
      <c r="BE11" s="206"/>
      <c r="BF11" s="206"/>
      <c r="BG11" s="206"/>
      <c r="BH11" s="206"/>
      <c r="BI11" s="206"/>
      <c r="BJ11" s="206"/>
      <c r="BK11" s="206"/>
      <c r="BL11" s="206"/>
      <c r="BM11" s="206"/>
      <c r="BN11" s="206"/>
      <c r="BO11" s="206"/>
      <c r="BP11" s="206"/>
      <c r="BQ11" s="211">
        <v>5</v>
      </c>
      <c r="BR11" s="21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07"/>
    </row>
    <row r="12" spans="1:131" s="208" customFormat="1" ht="26.25" customHeight="1" x14ac:dyDescent="0.15">
      <c r="A12" s="21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70"/>
      <c r="AL12" s="1071"/>
      <c r="AM12" s="1071"/>
      <c r="AN12" s="1071"/>
      <c r="AO12" s="1071"/>
      <c r="AP12" s="1071"/>
      <c r="AQ12" s="1071"/>
      <c r="AR12" s="1071"/>
      <c r="AS12" s="1071"/>
      <c r="AT12" s="1071"/>
      <c r="AU12" s="1072"/>
      <c r="AV12" s="1072"/>
      <c r="AW12" s="1072"/>
      <c r="AX12" s="1072"/>
      <c r="AY12" s="1073"/>
      <c r="AZ12" s="205"/>
      <c r="BA12" s="205"/>
      <c r="BB12" s="205"/>
      <c r="BC12" s="205"/>
      <c r="BD12" s="205"/>
      <c r="BE12" s="206"/>
      <c r="BF12" s="206"/>
      <c r="BG12" s="206"/>
      <c r="BH12" s="206"/>
      <c r="BI12" s="206"/>
      <c r="BJ12" s="206"/>
      <c r="BK12" s="206"/>
      <c r="BL12" s="206"/>
      <c r="BM12" s="206"/>
      <c r="BN12" s="206"/>
      <c r="BO12" s="206"/>
      <c r="BP12" s="206"/>
      <c r="BQ12" s="211">
        <v>6</v>
      </c>
      <c r="BR12" s="21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07"/>
    </row>
    <row r="13" spans="1:131" s="208" customFormat="1" ht="26.25" customHeight="1" x14ac:dyDescent="0.15">
      <c r="A13" s="21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70"/>
      <c r="AL13" s="1071"/>
      <c r="AM13" s="1071"/>
      <c r="AN13" s="1071"/>
      <c r="AO13" s="1071"/>
      <c r="AP13" s="1071"/>
      <c r="AQ13" s="1071"/>
      <c r="AR13" s="1071"/>
      <c r="AS13" s="1071"/>
      <c r="AT13" s="1071"/>
      <c r="AU13" s="1072"/>
      <c r="AV13" s="1072"/>
      <c r="AW13" s="1072"/>
      <c r="AX13" s="1072"/>
      <c r="AY13" s="1073"/>
      <c r="AZ13" s="205"/>
      <c r="BA13" s="205"/>
      <c r="BB13" s="205"/>
      <c r="BC13" s="205"/>
      <c r="BD13" s="205"/>
      <c r="BE13" s="206"/>
      <c r="BF13" s="206"/>
      <c r="BG13" s="206"/>
      <c r="BH13" s="206"/>
      <c r="BI13" s="206"/>
      <c r="BJ13" s="206"/>
      <c r="BK13" s="206"/>
      <c r="BL13" s="206"/>
      <c r="BM13" s="206"/>
      <c r="BN13" s="206"/>
      <c r="BO13" s="206"/>
      <c r="BP13" s="206"/>
      <c r="BQ13" s="211">
        <v>7</v>
      </c>
      <c r="BR13" s="21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07"/>
    </row>
    <row r="14" spans="1:131" s="208" customFormat="1" ht="26.25" customHeight="1" x14ac:dyDescent="0.15">
      <c r="A14" s="21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70"/>
      <c r="AL14" s="1071"/>
      <c r="AM14" s="1071"/>
      <c r="AN14" s="1071"/>
      <c r="AO14" s="1071"/>
      <c r="AP14" s="1071"/>
      <c r="AQ14" s="1071"/>
      <c r="AR14" s="1071"/>
      <c r="AS14" s="1071"/>
      <c r="AT14" s="1071"/>
      <c r="AU14" s="1072"/>
      <c r="AV14" s="1072"/>
      <c r="AW14" s="1072"/>
      <c r="AX14" s="1072"/>
      <c r="AY14" s="1073"/>
      <c r="AZ14" s="205"/>
      <c r="BA14" s="205"/>
      <c r="BB14" s="205"/>
      <c r="BC14" s="205"/>
      <c r="BD14" s="205"/>
      <c r="BE14" s="206"/>
      <c r="BF14" s="206"/>
      <c r="BG14" s="206"/>
      <c r="BH14" s="206"/>
      <c r="BI14" s="206"/>
      <c r="BJ14" s="206"/>
      <c r="BK14" s="206"/>
      <c r="BL14" s="206"/>
      <c r="BM14" s="206"/>
      <c r="BN14" s="206"/>
      <c r="BO14" s="206"/>
      <c r="BP14" s="206"/>
      <c r="BQ14" s="211">
        <v>8</v>
      </c>
      <c r="BR14" s="21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07"/>
    </row>
    <row r="15" spans="1:131" s="208" customFormat="1" ht="26.25" customHeight="1" x14ac:dyDescent="0.15">
      <c r="A15" s="21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70"/>
      <c r="AL15" s="1071"/>
      <c r="AM15" s="1071"/>
      <c r="AN15" s="1071"/>
      <c r="AO15" s="1071"/>
      <c r="AP15" s="1071"/>
      <c r="AQ15" s="1071"/>
      <c r="AR15" s="1071"/>
      <c r="AS15" s="1071"/>
      <c r="AT15" s="1071"/>
      <c r="AU15" s="1072"/>
      <c r="AV15" s="1072"/>
      <c r="AW15" s="1072"/>
      <c r="AX15" s="1072"/>
      <c r="AY15" s="1073"/>
      <c r="AZ15" s="205"/>
      <c r="BA15" s="205"/>
      <c r="BB15" s="205"/>
      <c r="BC15" s="205"/>
      <c r="BD15" s="205"/>
      <c r="BE15" s="206"/>
      <c r="BF15" s="206"/>
      <c r="BG15" s="206"/>
      <c r="BH15" s="206"/>
      <c r="BI15" s="206"/>
      <c r="BJ15" s="206"/>
      <c r="BK15" s="206"/>
      <c r="BL15" s="206"/>
      <c r="BM15" s="206"/>
      <c r="BN15" s="206"/>
      <c r="BO15" s="206"/>
      <c r="BP15" s="206"/>
      <c r="BQ15" s="211">
        <v>9</v>
      </c>
      <c r="BR15" s="21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07"/>
    </row>
    <row r="16" spans="1:131" s="208" customFormat="1" ht="26.25" customHeight="1" x14ac:dyDescent="0.15">
      <c r="A16" s="21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70"/>
      <c r="AL16" s="1071"/>
      <c r="AM16" s="1071"/>
      <c r="AN16" s="1071"/>
      <c r="AO16" s="1071"/>
      <c r="AP16" s="1071"/>
      <c r="AQ16" s="1071"/>
      <c r="AR16" s="1071"/>
      <c r="AS16" s="1071"/>
      <c r="AT16" s="1071"/>
      <c r="AU16" s="1072"/>
      <c r="AV16" s="1072"/>
      <c r="AW16" s="1072"/>
      <c r="AX16" s="1072"/>
      <c r="AY16" s="1073"/>
      <c r="AZ16" s="205"/>
      <c r="BA16" s="205"/>
      <c r="BB16" s="205"/>
      <c r="BC16" s="205"/>
      <c r="BD16" s="205"/>
      <c r="BE16" s="206"/>
      <c r="BF16" s="206"/>
      <c r="BG16" s="206"/>
      <c r="BH16" s="206"/>
      <c r="BI16" s="206"/>
      <c r="BJ16" s="206"/>
      <c r="BK16" s="206"/>
      <c r="BL16" s="206"/>
      <c r="BM16" s="206"/>
      <c r="BN16" s="206"/>
      <c r="BO16" s="206"/>
      <c r="BP16" s="206"/>
      <c r="BQ16" s="211">
        <v>10</v>
      </c>
      <c r="BR16" s="21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07"/>
    </row>
    <row r="17" spans="1:131" s="208" customFormat="1" ht="26.25" customHeight="1" x14ac:dyDescent="0.15">
      <c r="A17" s="21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70"/>
      <c r="AL17" s="1071"/>
      <c r="AM17" s="1071"/>
      <c r="AN17" s="1071"/>
      <c r="AO17" s="1071"/>
      <c r="AP17" s="1071"/>
      <c r="AQ17" s="1071"/>
      <c r="AR17" s="1071"/>
      <c r="AS17" s="1071"/>
      <c r="AT17" s="1071"/>
      <c r="AU17" s="1072"/>
      <c r="AV17" s="1072"/>
      <c r="AW17" s="1072"/>
      <c r="AX17" s="1072"/>
      <c r="AY17" s="1073"/>
      <c r="AZ17" s="205"/>
      <c r="BA17" s="205"/>
      <c r="BB17" s="205"/>
      <c r="BC17" s="205"/>
      <c r="BD17" s="205"/>
      <c r="BE17" s="206"/>
      <c r="BF17" s="206"/>
      <c r="BG17" s="206"/>
      <c r="BH17" s="206"/>
      <c r="BI17" s="206"/>
      <c r="BJ17" s="206"/>
      <c r="BK17" s="206"/>
      <c r="BL17" s="206"/>
      <c r="BM17" s="206"/>
      <c r="BN17" s="206"/>
      <c r="BO17" s="206"/>
      <c r="BP17" s="206"/>
      <c r="BQ17" s="211">
        <v>11</v>
      </c>
      <c r="BR17" s="21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07"/>
    </row>
    <row r="18" spans="1:131" s="208" customFormat="1" ht="26.25" customHeight="1" x14ac:dyDescent="0.15">
      <c r="A18" s="21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70"/>
      <c r="AL18" s="1071"/>
      <c r="AM18" s="1071"/>
      <c r="AN18" s="1071"/>
      <c r="AO18" s="1071"/>
      <c r="AP18" s="1071"/>
      <c r="AQ18" s="1071"/>
      <c r="AR18" s="1071"/>
      <c r="AS18" s="1071"/>
      <c r="AT18" s="1071"/>
      <c r="AU18" s="1072"/>
      <c r="AV18" s="1072"/>
      <c r="AW18" s="1072"/>
      <c r="AX18" s="1072"/>
      <c r="AY18" s="1073"/>
      <c r="AZ18" s="205"/>
      <c r="BA18" s="205"/>
      <c r="BB18" s="205"/>
      <c r="BC18" s="205"/>
      <c r="BD18" s="205"/>
      <c r="BE18" s="206"/>
      <c r="BF18" s="206"/>
      <c r="BG18" s="206"/>
      <c r="BH18" s="206"/>
      <c r="BI18" s="206"/>
      <c r="BJ18" s="206"/>
      <c r="BK18" s="206"/>
      <c r="BL18" s="206"/>
      <c r="BM18" s="206"/>
      <c r="BN18" s="206"/>
      <c r="BO18" s="206"/>
      <c r="BP18" s="206"/>
      <c r="BQ18" s="211">
        <v>12</v>
      </c>
      <c r="BR18" s="21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07"/>
    </row>
    <row r="19" spans="1:131" s="208" customFormat="1" ht="26.25" customHeight="1" x14ac:dyDescent="0.15">
      <c r="A19" s="21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70"/>
      <c r="AL19" s="1071"/>
      <c r="AM19" s="1071"/>
      <c r="AN19" s="1071"/>
      <c r="AO19" s="1071"/>
      <c r="AP19" s="1071"/>
      <c r="AQ19" s="1071"/>
      <c r="AR19" s="1071"/>
      <c r="AS19" s="1071"/>
      <c r="AT19" s="1071"/>
      <c r="AU19" s="1072"/>
      <c r="AV19" s="1072"/>
      <c r="AW19" s="1072"/>
      <c r="AX19" s="1072"/>
      <c r="AY19" s="1073"/>
      <c r="AZ19" s="205"/>
      <c r="BA19" s="205"/>
      <c r="BB19" s="205"/>
      <c r="BC19" s="205"/>
      <c r="BD19" s="205"/>
      <c r="BE19" s="206"/>
      <c r="BF19" s="206"/>
      <c r="BG19" s="206"/>
      <c r="BH19" s="206"/>
      <c r="BI19" s="206"/>
      <c r="BJ19" s="206"/>
      <c r="BK19" s="206"/>
      <c r="BL19" s="206"/>
      <c r="BM19" s="206"/>
      <c r="BN19" s="206"/>
      <c r="BO19" s="206"/>
      <c r="BP19" s="206"/>
      <c r="BQ19" s="211">
        <v>13</v>
      </c>
      <c r="BR19" s="21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07"/>
    </row>
    <row r="20" spans="1:131" s="208" customFormat="1" ht="26.25" customHeight="1" x14ac:dyDescent="0.15">
      <c r="A20" s="21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70"/>
      <c r="AL20" s="1071"/>
      <c r="AM20" s="1071"/>
      <c r="AN20" s="1071"/>
      <c r="AO20" s="1071"/>
      <c r="AP20" s="1071"/>
      <c r="AQ20" s="1071"/>
      <c r="AR20" s="1071"/>
      <c r="AS20" s="1071"/>
      <c r="AT20" s="1071"/>
      <c r="AU20" s="1072"/>
      <c r="AV20" s="1072"/>
      <c r="AW20" s="1072"/>
      <c r="AX20" s="1072"/>
      <c r="AY20" s="1073"/>
      <c r="AZ20" s="205"/>
      <c r="BA20" s="205"/>
      <c r="BB20" s="205"/>
      <c r="BC20" s="205"/>
      <c r="BD20" s="205"/>
      <c r="BE20" s="206"/>
      <c r="BF20" s="206"/>
      <c r="BG20" s="206"/>
      <c r="BH20" s="206"/>
      <c r="BI20" s="206"/>
      <c r="BJ20" s="206"/>
      <c r="BK20" s="206"/>
      <c r="BL20" s="206"/>
      <c r="BM20" s="206"/>
      <c r="BN20" s="206"/>
      <c r="BO20" s="206"/>
      <c r="BP20" s="206"/>
      <c r="BQ20" s="211">
        <v>14</v>
      </c>
      <c r="BR20" s="21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07"/>
    </row>
    <row r="21" spans="1:131" s="208" customFormat="1" ht="26.25" customHeight="1" thickBot="1" x14ac:dyDescent="0.2">
      <c r="A21" s="21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70"/>
      <c r="AL21" s="1071"/>
      <c r="AM21" s="1071"/>
      <c r="AN21" s="1071"/>
      <c r="AO21" s="1071"/>
      <c r="AP21" s="1071"/>
      <c r="AQ21" s="1071"/>
      <c r="AR21" s="1071"/>
      <c r="AS21" s="1071"/>
      <c r="AT21" s="1071"/>
      <c r="AU21" s="1072"/>
      <c r="AV21" s="1072"/>
      <c r="AW21" s="1072"/>
      <c r="AX21" s="1072"/>
      <c r="AY21" s="1073"/>
      <c r="AZ21" s="205"/>
      <c r="BA21" s="205"/>
      <c r="BB21" s="205"/>
      <c r="BC21" s="205"/>
      <c r="BD21" s="205"/>
      <c r="BE21" s="206"/>
      <c r="BF21" s="206"/>
      <c r="BG21" s="206"/>
      <c r="BH21" s="206"/>
      <c r="BI21" s="206"/>
      <c r="BJ21" s="206"/>
      <c r="BK21" s="206"/>
      <c r="BL21" s="206"/>
      <c r="BM21" s="206"/>
      <c r="BN21" s="206"/>
      <c r="BO21" s="206"/>
      <c r="BP21" s="206"/>
      <c r="BQ21" s="211">
        <v>15</v>
      </c>
      <c r="BR21" s="21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07"/>
    </row>
    <row r="22" spans="1:131" s="208" customFormat="1" ht="26.25" customHeight="1" x14ac:dyDescent="0.15">
      <c r="A22" s="211">
        <v>16</v>
      </c>
      <c r="B22" s="1017"/>
      <c r="C22" s="1018"/>
      <c r="D22" s="1018"/>
      <c r="E22" s="1018"/>
      <c r="F22" s="1018"/>
      <c r="G22" s="1018"/>
      <c r="H22" s="1018"/>
      <c r="I22" s="1018"/>
      <c r="J22" s="1018"/>
      <c r="K22" s="1018"/>
      <c r="L22" s="1018"/>
      <c r="M22" s="1018"/>
      <c r="N22" s="1018"/>
      <c r="O22" s="1018"/>
      <c r="P22" s="1019"/>
      <c r="Q22" s="1063"/>
      <c r="R22" s="1064"/>
      <c r="S22" s="1064"/>
      <c r="T22" s="1064"/>
      <c r="U22" s="1064"/>
      <c r="V22" s="1064"/>
      <c r="W22" s="1064"/>
      <c r="X22" s="1064"/>
      <c r="Y22" s="1064"/>
      <c r="Z22" s="1064"/>
      <c r="AA22" s="1064"/>
      <c r="AB22" s="1064"/>
      <c r="AC22" s="1064"/>
      <c r="AD22" s="1064"/>
      <c r="AE22" s="1065"/>
      <c r="AF22" s="1022"/>
      <c r="AG22" s="1023"/>
      <c r="AH22" s="1023"/>
      <c r="AI22" s="1023"/>
      <c r="AJ22" s="1024"/>
      <c r="AK22" s="1066"/>
      <c r="AL22" s="1067"/>
      <c r="AM22" s="1067"/>
      <c r="AN22" s="1067"/>
      <c r="AO22" s="1067"/>
      <c r="AP22" s="1067"/>
      <c r="AQ22" s="1067"/>
      <c r="AR22" s="1067"/>
      <c r="AS22" s="1067"/>
      <c r="AT22" s="1067"/>
      <c r="AU22" s="1068"/>
      <c r="AV22" s="1068"/>
      <c r="AW22" s="1068"/>
      <c r="AX22" s="1068"/>
      <c r="AY22" s="1069"/>
      <c r="AZ22" s="1015" t="s">
        <v>376</v>
      </c>
      <c r="BA22" s="1015"/>
      <c r="BB22" s="1015"/>
      <c r="BC22" s="1015"/>
      <c r="BD22" s="1016"/>
      <c r="BE22" s="206"/>
      <c r="BF22" s="206"/>
      <c r="BG22" s="206"/>
      <c r="BH22" s="206"/>
      <c r="BI22" s="206"/>
      <c r="BJ22" s="206"/>
      <c r="BK22" s="206"/>
      <c r="BL22" s="206"/>
      <c r="BM22" s="206"/>
      <c r="BN22" s="206"/>
      <c r="BO22" s="206"/>
      <c r="BP22" s="206"/>
      <c r="BQ22" s="211">
        <v>16</v>
      </c>
      <c r="BR22" s="21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07"/>
    </row>
    <row r="23" spans="1:131" s="208" customFormat="1" ht="26.25" customHeight="1" thickBot="1" x14ac:dyDescent="0.2">
      <c r="A23" s="213" t="s">
        <v>377</v>
      </c>
      <c r="B23" s="924" t="s">
        <v>378</v>
      </c>
      <c r="C23" s="925"/>
      <c r="D23" s="925"/>
      <c r="E23" s="925"/>
      <c r="F23" s="925"/>
      <c r="G23" s="925"/>
      <c r="H23" s="925"/>
      <c r="I23" s="925"/>
      <c r="J23" s="925"/>
      <c r="K23" s="925"/>
      <c r="L23" s="925"/>
      <c r="M23" s="925"/>
      <c r="N23" s="925"/>
      <c r="O23" s="925"/>
      <c r="P23" s="935"/>
      <c r="Q23" s="1057">
        <v>5954</v>
      </c>
      <c r="R23" s="1051"/>
      <c r="S23" s="1051"/>
      <c r="T23" s="1051"/>
      <c r="U23" s="1051"/>
      <c r="V23" s="1051">
        <v>5647</v>
      </c>
      <c r="W23" s="1051"/>
      <c r="X23" s="1051"/>
      <c r="Y23" s="1051"/>
      <c r="Z23" s="1051"/>
      <c r="AA23" s="1051">
        <v>307</v>
      </c>
      <c r="AB23" s="1051"/>
      <c r="AC23" s="1051"/>
      <c r="AD23" s="1051"/>
      <c r="AE23" s="1058"/>
      <c r="AF23" s="1059">
        <v>259</v>
      </c>
      <c r="AG23" s="1051"/>
      <c r="AH23" s="1051"/>
      <c r="AI23" s="1051"/>
      <c r="AJ23" s="1060"/>
      <c r="AK23" s="1061"/>
      <c r="AL23" s="1062"/>
      <c r="AM23" s="1062"/>
      <c r="AN23" s="1062"/>
      <c r="AO23" s="1062"/>
      <c r="AP23" s="1051">
        <v>4419</v>
      </c>
      <c r="AQ23" s="1051"/>
      <c r="AR23" s="1051"/>
      <c r="AS23" s="1051"/>
      <c r="AT23" s="1051"/>
      <c r="AU23" s="1052"/>
      <c r="AV23" s="1052"/>
      <c r="AW23" s="1052"/>
      <c r="AX23" s="1052"/>
      <c r="AY23" s="1053"/>
      <c r="AZ23" s="1054" t="s">
        <v>121</v>
      </c>
      <c r="BA23" s="1055"/>
      <c r="BB23" s="1055"/>
      <c r="BC23" s="1055"/>
      <c r="BD23" s="1056"/>
      <c r="BE23" s="206"/>
      <c r="BF23" s="206"/>
      <c r="BG23" s="206"/>
      <c r="BH23" s="206"/>
      <c r="BI23" s="206"/>
      <c r="BJ23" s="206"/>
      <c r="BK23" s="206"/>
      <c r="BL23" s="206"/>
      <c r="BM23" s="206"/>
      <c r="BN23" s="206"/>
      <c r="BO23" s="206"/>
      <c r="BP23" s="206"/>
      <c r="BQ23" s="211">
        <v>17</v>
      </c>
      <c r="BR23" s="21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07"/>
    </row>
    <row r="24" spans="1:131" s="208" customFormat="1" ht="26.25" customHeight="1" x14ac:dyDescent="0.15">
      <c r="A24" s="1050" t="s">
        <v>379</v>
      </c>
      <c r="B24" s="1050"/>
      <c r="C24" s="1050"/>
      <c r="D24" s="1050"/>
      <c r="E24" s="1050"/>
      <c r="F24" s="1050"/>
      <c r="G24" s="1050"/>
      <c r="H24" s="1050"/>
      <c r="I24" s="1050"/>
      <c r="J24" s="1050"/>
      <c r="K24" s="1050"/>
      <c r="L24" s="1050"/>
      <c r="M24" s="1050"/>
      <c r="N24" s="1050"/>
      <c r="O24" s="1050"/>
      <c r="P24" s="1050"/>
      <c r="Q24" s="1050"/>
      <c r="R24" s="1050"/>
      <c r="S24" s="1050"/>
      <c r="T24" s="1050"/>
      <c r="U24" s="1050"/>
      <c r="V24" s="1050"/>
      <c r="W24" s="1050"/>
      <c r="X24" s="1050"/>
      <c r="Y24" s="1050"/>
      <c r="Z24" s="1050"/>
      <c r="AA24" s="1050"/>
      <c r="AB24" s="1050"/>
      <c r="AC24" s="1050"/>
      <c r="AD24" s="1050"/>
      <c r="AE24" s="1050"/>
      <c r="AF24" s="1050"/>
      <c r="AG24" s="1050"/>
      <c r="AH24" s="1050"/>
      <c r="AI24" s="1050"/>
      <c r="AJ24" s="1050"/>
      <c r="AK24" s="1050"/>
      <c r="AL24" s="1050"/>
      <c r="AM24" s="1050"/>
      <c r="AN24" s="1050"/>
      <c r="AO24" s="1050"/>
      <c r="AP24" s="1050"/>
      <c r="AQ24" s="1050"/>
      <c r="AR24" s="1050"/>
      <c r="AS24" s="1050"/>
      <c r="AT24" s="1050"/>
      <c r="AU24" s="1050"/>
      <c r="AV24" s="1050"/>
      <c r="AW24" s="1050"/>
      <c r="AX24" s="1050"/>
      <c r="AY24" s="1050"/>
      <c r="AZ24" s="205"/>
      <c r="BA24" s="205"/>
      <c r="BB24" s="205"/>
      <c r="BC24" s="205"/>
      <c r="BD24" s="205"/>
      <c r="BE24" s="206"/>
      <c r="BF24" s="206"/>
      <c r="BG24" s="206"/>
      <c r="BH24" s="206"/>
      <c r="BI24" s="206"/>
      <c r="BJ24" s="206"/>
      <c r="BK24" s="206"/>
      <c r="BL24" s="206"/>
      <c r="BM24" s="206"/>
      <c r="BN24" s="206"/>
      <c r="BO24" s="206"/>
      <c r="BP24" s="206"/>
      <c r="BQ24" s="211">
        <v>18</v>
      </c>
      <c r="BR24" s="21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07"/>
    </row>
    <row r="25" spans="1:131" ht="26.25" customHeight="1" thickBot="1" x14ac:dyDescent="0.2">
      <c r="A25" s="1049" t="s">
        <v>380</v>
      </c>
      <c r="B25" s="1049"/>
      <c r="C25" s="1049"/>
      <c r="D25" s="1049"/>
      <c r="E25" s="1049"/>
      <c r="F25" s="1049"/>
      <c r="G25" s="1049"/>
      <c r="H25" s="1049"/>
      <c r="I25" s="1049"/>
      <c r="J25" s="1049"/>
      <c r="K25" s="1049"/>
      <c r="L25" s="1049"/>
      <c r="M25" s="1049"/>
      <c r="N25" s="1049"/>
      <c r="O25" s="1049"/>
      <c r="P25" s="1049"/>
      <c r="Q25" s="1049"/>
      <c r="R25" s="1049"/>
      <c r="S25" s="1049"/>
      <c r="T25" s="1049"/>
      <c r="U25" s="1049"/>
      <c r="V25" s="1049"/>
      <c r="W25" s="1049"/>
      <c r="X25" s="1049"/>
      <c r="Y25" s="1049"/>
      <c r="Z25" s="1049"/>
      <c r="AA25" s="1049"/>
      <c r="AB25" s="1049"/>
      <c r="AC25" s="1049"/>
      <c r="AD25" s="1049"/>
      <c r="AE25" s="1049"/>
      <c r="AF25" s="1049"/>
      <c r="AG25" s="1049"/>
      <c r="AH25" s="1049"/>
      <c r="AI25" s="1049"/>
      <c r="AJ25" s="1049"/>
      <c r="AK25" s="1049"/>
      <c r="AL25" s="1049"/>
      <c r="AM25" s="1049"/>
      <c r="AN25" s="1049"/>
      <c r="AO25" s="1049"/>
      <c r="AP25" s="1049"/>
      <c r="AQ25" s="1049"/>
      <c r="AR25" s="1049"/>
      <c r="AS25" s="1049"/>
      <c r="AT25" s="1049"/>
      <c r="AU25" s="1049"/>
      <c r="AV25" s="1049"/>
      <c r="AW25" s="1049"/>
      <c r="AX25" s="1049"/>
      <c r="AY25" s="1049"/>
      <c r="AZ25" s="1049"/>
      <c r="BA25" s="1049"/>
      <c r="BB25" s="1049"/>
      <c r="BC25" s="1049"/>
      <c r="BD25" s="1049"/>
      <c r="BE25" s="1049"/>
      <c r="BF25" s="1049"/>
      <c r="BG25" s="1049"/>
      <c r="BH25" s="1049"/>
      <c r="BI25" s="1049"/>
      <c r="BJ25" s="205"/>
      <c r="BK25" s="205"/>
      <c r="BL25" s="205"/>
      <c r="BM25" s="205"/>
      <c r="BN25" s="205"/>
      <c r="BO25" s="214"/>
      <c r="BP25" s="214"/>
      <c r="BQ25" s="211">
        <v>19</v>
      </c>
      <c r="BR25" s="21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03"/>
    </row>
    <row r="26" spans="1:131" ht="26.25" customHeight="1" x14ac:dyDescent="0.15">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5" t="s">
        <v>384</v>
      </c>
      <c r="AG26" s="995"/>
      <c r="AH26" s="995"/>
      <c r="AI26" s="995"/>
      <c r="AJ26" s="1046"/>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05"/>
      <c r="BK26" s="205"/>
      <c r="BL26" s="205"/>
      <c r="BM26" s="205"/>
      <c r="BN26" s="205"/>
      <c r="BO26" s="214"/>
      <c r="BP26" s="214"/>
      <c r="BQ26" s="211">
        <v>20</v>
      </c>
      <c r="BR26" s="21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03"/>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7"/>
      <c r="AG27" s="998"/>
      <c r="AH27" s="998"/>
      <c r="AI27" s="998"/>
      <c r="AJ27" s="1048"/>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05"/>
      <c r="BK27" s="205"/>
      <c r="BL27" s="205"/>
      <c r="BM27" s="205"/>
      <c r="BN27" s="205"/>
      <c r="BO27" s="214"/>
      <c r="BP27" s="214"/>
      <c r="BQ27" s="211">
        <v>21</v>
      </c>
      <c r="BR27" s="21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03"/>
    </row>
    <row r="28" spans="1:131" ht="26.25" customHeight="1" thickTop="1" x14ac:dyDescent="0.15">
      <c r="A28" s="215">
        <v>1</v>
      </c>
      <c r="B28" s="1037" t="s">
        <v>389</v>
      </c>
      <c r="C28" s="1038"/>
      <c r="D28" s="1038"/>
      <c r="E28" s="1038"/>
      <c r="F28" s="1038"/>
      <c r="G28" s="1038"/>
      <c r="H28" s="1038"/>
      <c r="I28" s="1038"/>
      <c r="J28" s="1038"/>
      <c r="K28" s="1038"/>
      <c r="L28" s="1038"/>
      <c r="M28" s="1038"/>
      <c r="N28" s="1038"/>
      <c r="O28" s="1038"/>
      <c r="P28" s="1039"/>
      <c r="Q28" s="1040">
        <v>1136</v>
      </c>
      <c r="R28" s="1041"/>
      <c r="S28" s="1041"/>
      <c r="T28" s="1041"/>
      <c r="U28" s="1041"/>
      <c r="V28" s="1041">
        <v>1106</v>
      </c>
      <c r="W28" s="1041"/>
      <c r="X28" s="1041"/>
      <c r="Y28" s="1041"/>
      <c r="Z28" s="1041"/>
      <c r="AA28" s="1041">
        <v>30</v>
      </c>
      <c r="AB28" s="1041"/>
      <c r="AC28" s="1041"/>
      <c r="AD28" s="1041"/>
      <c r="AE28" s="1042"/>
      <c r="AF28" s="1043">
        <v>30</v>
      </c>
      <c r="AG28" s="1041"/>
      <c r="AH28" s="1041"/>
      <c r="AI28" s="1041"/>
      <c r="AJ28" s="1044"/>
      <c r="AK28" s="1032">
        <v>97</v>
      </c>
      <c r="AL28" s="1033"/>
      <c r="AM28" s="1033"/>
      <c r="AN28" s="1033"/>
      <c r="AO28" s="1033"/>
      <c r="AP28" s="1033" t="s">
        <v>543</v>
      </c>
      <c r="AQ28" s="1033"/>
      <c r="AR28" s="1033"/>
      <c r="AS28" s="1033"/>
      <c r="AT28" s="1033"/>
      <c r="AU28" s="1033" t="s">
        <v>543</v>
      </c>
      <c r="AV28" s="1033"/>
      <c r="AW28" s="1033"/>
      <c r="AX28" s="1033"/>
      <c r="AY28" s="1033"/>
      <c r="AZ28" s="1034" t="s">
        <v>543</v>
      </c>
      <c r="BA28" s="1034"/>
      <c r="BB28" s="1034"/>
      <c r="BC28" s="1034"/>
      <c r="BD28" s="1034"/>
      <c r="BE28" s="1035"/>
      <c r="BF28" s="1035"/>
      <c r="BG28" s="1035"/>
      <c r="BH28" s="1035"/>
      <c r="BI28" s="1036"/>
      <c r="BJ28" s="205"/>
      <c r="BK28" s="205"/>
      <c r="BL28" s="205"/>
      <c r="BM28" s="205"/>
      <c r="BN28" s="205"/>
      <c r="BO28" s="214"/>
      <c r="BP28" s="214"/>
      <c r="BQ28" s="211">
        <v>22</v>
      </c>
      <c r="BR28" s="21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03"/>
    </row>
    <row r="29" spans="1:131" ht="26.25" customHeight="1" x14ac:dyDescent="0.15">
      <c r="A29" s="215">
        <v>2</v>
      </c>
      <c r="B29" s="1017" t="s">
        <v>390</v>
      </c>
      <c r="C29" s="1018"/>
      <c r="D29" s="1018"/>
      <c r="E29" s="1018"/>
      <c r="F29" s="1018"/>
      <c r="G29" s="1018"/>
      <c r="H29" s="1018"/>
      <c r="I29" s="1018"/>
      <c r="J29" s="1018"/>
      <c r="K29" s="1018"/>
      <c r="L29" s="1018"/>
      <c r="M29" s="1018"/>
      <c r="N29" s="1018"/>
      <c r="O29" s="1018"/>
      <c r="P29" s="1019"/>
      <c r="Q29" s="1025">
        <v>1345</v>
      </c>
      <c r="R29" s="1026"/>
      <c r="S29" s="1026"/>
      <c r="T29" s="1026"/>
      <c r="U29" s="1026"/>
      <c r="V29" s="1026">
        <v>1278</v>
      </c>
      <c r="W29" s="1026"/>
      <c r="X29" s="1026"/>
      <c r="Y29" s="1026"/>
      <c r="Z29" s="1026"/>
      <c r="AA29" s="1026">
        <v>67</v>
      </c>
      <c r="AB29" s="1026"/>
      <c r="AC29" s="1026"/>
      <c r="AD29" s="1026"/>
      <c r="AE29" s="1027"/>
      <c r="AF29" s="1022">
        <v>67</v>
      </c>
      <c r="AG29" s="1023"/>
      <c r="AH29" s="1023"/>
      <c r="AI29" s="1023"/>
      <c r="AJ29" s="1024"/>
      <c r="AK29" s="967">
        <v>208</v>
      </c>
      <c r="AL29" s="958"/>
      <c r="AM29" s="958"/>
      <c r="AN29" s="958"/>
      <c r="AO29" s="958"/>
      <c r="AP29" s="1028" t="s">
        <v>543</v>
      </c>
      <c r="AQ29" s="1028"/>
      <c r="AR29" s="1028"/>
      <c r="AS29" s="1028"/>
      <c r="AT29" s="1028"/>
      <c r="AU29" s="1028" t="s">
        <v>543</v>
      </c>
      <c r="AV29" s="1028"/>
      <c r="AW29" s="1028"/>
      <c r="AX29" s="1028"/>
      <c r="AY29" s="1028"/>
      <c r="AZ29" s="1028" t="s">
        <v>543</v>
      </c>
      <c r="BA29" s="1028"/>
      <c r="BB29" s="1028"/>
      <c r="BC29" s="1028"/>
      <c r="BD29" s="1028"/>
      <c r="BE29" s="959"/>
      <c r="BF29" s="959"/>
      <c r="BG29" s="959"/>
      <c r="BH29" s="959"/>
      <c r="BI29" s="960"/>
      <c r="BJ29" s="205"/>
      <c r="BK29" s="205"/>
      <c r="BL29" s="205"/>
      <c r="BM29" s="205"/>
      <c r="BN29" s="205"/>
      <c r="BO29" s="214"/>
      <c r="BP29" s="214"/>
      <c r="BQ29" s="211">
        <v>23</v>
      </c>
      <c r="BR29" s="21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03"/>
    </row>
    <row r="30" spans="1:131" ht="26.25" customHeight="1" x14ac:dyDescent="0.15">
      <c r="A30" s="215">
        <v>3</v>
      </c>
      <c r="B30" s="1017" t="s">
        <v>391</v>
      </c>
      <c r="C30" s="1018"/>
      <c r="D30" s="1018"/>
      <c r="E30" s="1018"/>
      <c r="F30" s="1018"/>
      <c r="G30" s="1018"/>
      <c r="H30" s="1018"/>
      <c r="I30" s="1018"/>
      <c r="J30" s="1018"/>
      <c r="K30" s="1018"/>
      <c r="L30" s="1018"/>
      <c r="M30" s="1018"/>
      <c r="N30" s="1018"/>
      <c r="O30" s="1018"/>
      <c r="P30" s="1019"/>
      <c r="Q30" s="1025">
        <v>200</v>
      </c>
      <c r="R30" s="1026"/>
      <c r="S30" s="1026"/>
      <c r="T30" s="1026"/>
      <c r="U30" s="1026"/>
      <c r="V30" s="1026">
        <v>198</v>
      </c>
      <c r="W30" s="1026"/>
      <c r="X30" s="1026"/>
      <c r="Y30" s="1026"/>
      <c r="Z30" s="1026"/>
      <c r="AA30" s="1026">
        <v>2</v>
      </c>
      <c r="AB30" s="1026"/>
      <c r="AC30" s="1026"/>
      <c r="AD30" s="1026"/>
      <c r="AE30" s="1027"/>
      <c r="AF30" s="1022">
        <v>2</v>
      </c>
      <c r="AG30" s="1023"/>
      <c r="AH30" s="1023"/>
      <c r="AI30" s="1023"/>
      <c r="AJ30" s="1024"/>
      <c r="AK30" s="967">
        <v>56</v>
      </c>
      <c r="AL30" s="958"/>
      <c r="AM30" s="958"/>
      <c r="AN30" s="958"/>
      <c r="AO30" s="958"/>
      <c r="AP30" s="1028" t="s">
        <v>543</v>
      </c>
      <c r="AQ30" s="1028"/>
      <c r="AR30" s="1028"/>
      <c r="AS30" s="1028"/>
      <c r="AT30" s="1028"/>
      <c r="AU30" s="1028" t="s">
        <v>543</v>
      </c>
      <c r="AV30" s="1028"/>
      <c r="AW30" s="1028"/>
      <c r="AX30" s="1028"/>
      <c r="AY30" s="1028"/>
      <c r="AZ30" s="1028" t="s">
        <v>543</v>
      </c>
      <c r="BA30" s="1028"/>
      <c r="BB30" s="1028"/>
      <c r="BC30" s="1028"/>
      <c r="BD30" s="1028"/>
      <c r="BE30" s="959"/>
      <c r="BF30" s="959"/>
      <c r="BG30" s="959"/>
      <c r="BH30" s="959"/>
      <c r="BI30" s="960"/>
      <c r="BJ30" s="205"/>
      <c r="BK30" s="205"/>
      <c r="BL30" s="205"/>
      <c r="BM30" s="205"/>
      <c r="BN30" s="205"/>
      <c r="BO30" s="214"/>
      <c r="BP30" s="214"/>
      <c r="BQ30" s="211">
        <v>24</v>
      </c>
      <c r="BR30" s="21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03"/>
    </row>
    <row r="31" spans="1:131" ht="26.25" customHeight="1" x14ac:dyDescent="0.15">
      <c r="A31" s="215">
        <v>4</v>
      </c>
      <c r="B31" s="1017" t="s">
        <v>392</v>
      </c>
      <c r="C31" s="1018"/>
      <c r="D31" s="1018"/>
      <c r="E31" s="1018"/>
      <c r="F31" s="1018"/>
      <c r="G31" s="1018"/>
      <c r="H31" s="1018"/>
      <c r="I31" s="1018"/>
      <c r="J31" s="1018"/>
      <c r="K31" s="1018"/>
      <c r="L31" s="1018"/>
      <c r="M31" s="1018"/>
      <c r="N31" s="1018"/>
      <c r="O31" s="1018"/>
      <c r="P31" s="1019"/>
      <c r="Q31" s="1025">
        <v>394</v>
      </c>
      <c r="R31" s="1026"/>
      <c r="S31" s="1026"/>
      <c r="T31" s="1026"/>
      <c r="U31" s="1026"/>
      <c r="V31" s="1026">
        <v>379</v>
      </c>
      <c r="W31" s="1026"/>
      <c r="X31" s="1026"/>
      <c r="Y31" s="1026"/>
      <c r="Z31" s="1026"/>
      <c r="AA31" s="1026">
        <v>15</v>
      </c>
      <c r="AB31" s="1026"/>
      <c r="AC31" s="1026"/>
      <c r="AD31" s="1026"/>
      <c r="AE31" s="1027"/>
      <c r="AF31" s="1022">
        <v>41</v>
      </c>
      <c r="AG31" s="1023"/>
      <c r="AH31" s="1023"/>
      <c r="AI31" s="1023"/>
      <c r="AJ31" s="1024"/>
      <c r="AK31" s="967">
        <v>164</v>
      </c>
      <c r="AL31" s="958"/>
      <c r="AM31" s="958"/>
      <c r="AN31" s="958"/>
      <c r="AO31" s="958"/>
      <c r="AP31" s="958">
        <v>2517</v>
      </c>
      <c r="AQ31" s="958"/>
      <c r="AR31" s="958"/>
      <c r="AS31" s="958"/>
      <c r="AT31" s="958"/>
      <c r="AU31" s="958">
        <v>2034</v>
      </c>
      <c r="AV31" s="958"/>
      <c r="AW31" s="958"/>
      <c r="AX31" s="958"/>
      <c r="AY31" s="958"/>
      <c r="AZ31" s="1029" t="s">
        <v>543</v>
      </c>
      <c r="BA31" s="1030"/>
      <c r="BB31" s="1030"/>
      <c r="BC31" s="1030"/>
      <c r="BD31" s="1031"/>
      <c r="BE31" s="959" t="s">
        <v>393</v>
      </c>
      <c r="BF31" s="959"/>
      <c r="BG31" s="959"/>
      <c r="BH31" s="959"/>
      <c r="BI31" s="960"/>
      <c r="BJ31" s="205"/>
      <c r="BK31" s="205"/>
      <c r="BL31" s="205"/>
      <c r="BM31" s="205"/>
      <c r="BN31" s="205"/>
      <c r="BO31" s="214"/>
      <c r="BP31" s="214"/>
      <c r="BQ31" s="211">
        <v>25</v>
      </c>
      <c r="BR31" s="21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03"/>
    </row>
    <row r="32" spans="1:131" ht="26.25" customHeight="1" x14ac:dyDescent="0.15">
      <c r="A32" s="215">
        <v>5</v>
      </c>
      <c r="B32" s="1017"/>
      <c r="C32" s="1018"/>
      <c r="D32" s="1018"/>
      <c r="E32" s="1018"/>
      <c r="F32" s="1018"/>
      <c r="G32" s="1018"/>
      <c r="H32" s="1018"/>
      <c r="I32" s="1018"/>
      <c r="J32" s="1018"/>
      <c r="K32" s="1018"/>
      <c r="L32" s="1018"/>
      <c r="M32" s="1018"/>
      <c r="N32" s="1018"/>
      <c r="O32" s="1018"/>
      <c r="P32" s="1019"/>
      <c r="Q32" s="1025"/>
      <c r="R32" s="1026"/>
      <c r="S32" s="1026"/>
      <c r="T32" s="1026"/>
      <c r="U32" s="1026"/>
      <c r="V32" s="1026"/>
      <c r="W32" s="1026"/>
      <c r="X32" s="1026"/>
      <c r="Y32" s="1026"/>
      <c r="Z32" s="1026"/>
      <c r="AA32" s="1026"/>
      <c r="AB32" s="1026"/>
      <c r="AC32" s="1026"/>
      <c r="AD32" s="1026"/>
      <c r="AE32" s="1027"/>
      <c r="AF32" s="1022"/>
      <c r="AG32" s="1023"/>
      <c r="AH32" s="1023"/>
      <c r="AI32" s="1023"/>
      <c r="AJ32" s="1024"/>
      <c r="AK32" s="967"/>
      <c r="AL32" s="958"/>
      <c r="AM32" s="958"/>
      <c r="AN32" s="958"/>
      <c r="AO32" s="958"/>
      <c r="AP32" s="958"/>
      <c r="AQ32" s="958"/>
      <c r="AR32" s="958"/>
      <c r="AS32" s="958"/>
      <c r="AT32" s="958"/>
      <c r="AU32" s="958"/>
      <c r="AV32" s="958"/>
      <c r="AW32" s="958"/>
      <c r="AX32" s="958"/>
      <c r="AY32" s="958"/>
      <c r="AZ32" s="1028"/>
      <c r="BA32" s="1028"/>
      <c r="BB32" s="1028"/>
      <c r="BC32" s="1028"/>
      <c r="BD32" s="1028"/>
      <c r="BE32" s="959"/>
      <c r="BF32" s="959"/>
      <c r="BG32" s="959"/>
      <c r="BH32" s="959"/>
      <c r="BI32" s="960"/>
      <c r="BJ32" s="205"/>
      <c r="BK32" s="205"/>
      <c r="BL32" s="205"/>
      <c r="BM32" s="205"/>
      <c r="BN32" s="205"/>
      <c r="BO32" s="214"/>
      <c r="BP32" s="214"/>
      <c r="BQ32" s="211">
        <v>26</v>
      </c>
      <c r="BR32" s="21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03"/>
    </row>
    <row r="33" spans="1:131" ht="26.25" customHeight="1" x14ac:dyDescent="0.15">
      <c r="A33" s="21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05"/>
      <c r="BK33" s="205"/>
      <c r="BL33" s="205"/>
      <c r="BM33" s="205"/>
      <c r="BN33" s="205"/>
      <c r="BO33" s="214"/>
      <c r="BP33" s="214"/>
      <c r="BQ33" s="211">
        <v>27</v>
      </c>
      <c r="BR33" s="21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03"/>
    </row>
    <row r="34" spans="1:131" ht="26.25" customHeight="1" x14ac:dyDescent="0.15">
      <c r="A34" s="21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05"/>
      <c r="BK34" s="205"/>
      <c r="BL34" s="205"/>
      <c r="BM34" s="205"/>
      <c r="BN34" s="205"/>
      <c r="BO34" s="214"/>
      <c r="BP34" s="214"/>
      <c r="BQ34" s="211">
        <v>28</v>
      </c>
      <c r="BR34" s="21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03"/>
    </row>
    <row r="35" spans="1:131" ht="26.25" customHeight="1" x14ac:dyDescent="0.15">
      <c r="A35" s="21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05"/>
      <c r="BK35" s="205"/>
      <c r="BL35" s="205"/>
      <c r="BM35" s="205"/>
      <c r="BN35" s="205"/>
      <c r="BO35" s="214"/>
      <c r="BP35" s="214"/>
      <c r="BQ35" s="211">
        <v>29</v>
      </c>
      <c r="BR35" s="21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03"/>
    </row>
    <row r="36" spans="1:131" ht="26.25" customHeight="1" x14ac:dyDescent="0.15">
      <c r="A36" s="21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05"/>
      <c r="BK36" s="205"/>
      <c r="BL36" s="205"/>
      <c r="BM36" s="205"/>
      <c r="BN36" s="205"/>
      <c r="BO36" s="214"/>
      <c r="BP36" s="214"/>
      <c r="BQ36" s="211">
        <v>30</v>
      </c>
      <c r="BR36" s="21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03"/>
    </row>
    <row r="37" spans="1:131" ht="26.25" customHeight="1" x14ac:dyDescent="0.15">
      <c r="A37" s="21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05"/>
      <c r="BK37" s="205"/>
      <c r="BL37" s="205"/>
      <c r="BM37" s="205"/>
      <c r="BN37" s="205"/>
      <c r="BO37" s="214"/>
      <c r="BP37" s="214"/>
      <c r="BQ37" s="211">
        <v>31</v>
      </c>
      <c r="BR37" s="21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03"/>
    </row>
    <row r="38" spans="1:131" ht="26.25" customHeight="1" x14ac:dyDescent="0.15">
      <c r="A38" s="21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05"/>
      <c r="BK38" s="205"/>
      <c r="BL38" s="205"/>
      <c r="BM38" s="205"/>
      <c r="BN38" s="205"/>
      <c r="BO38" s="214"/>
      <c r="BP38" s="214"/>
      <c r="BQ38" s="211">
        <v>32</v>
      </c>
      <c r="BR38" s="21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03"/>
    </row>
    <row r="39" spans="1:131" ht="26.25" customHeight="1" x14ac:dyDescent="0.15">
      <c r="A39" s="21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05"/>
      <c r="BK39" s="205"/>
      <c r="BL39" s="205"/>
      <c r="BM39" s="205"/>
      <c r="BN39" s="205"/>
      <c r="BO39" s="214"/>
      <c r="BP39" s="214"/>
      <c r="BQ39" s="211">
        <v>33</v>
      </c>
      <c r="BR39" s="21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03"/>
    </row>
    <row r="40" spans="1:131" ht="26.25" customHeight="1" x14ac:dyDescent="0.15">
      <c r="A40" s="21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05"/>
      <c r="BK40" s="205"/>
      <c r="BL40" s="205"/>
      <c r="BM40" s="205"/>
      <c r="BN40" s="205"/>
      <c r="BO40" s="214"/>
      <c r="BP40" s="214"/>
      <c r="BQ40" s="211">
        <v>34</v>
      </c>
      <c r="BR40" s="21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03"/>
    </row>
    <row r="41" spans="1:131" ht="26.25" customHeight="1" x14ac:dyDescent="0.15">
      <c r="A41" s="21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05"/>
      <c r="BK41" s="205"/>
      <c r="BL41" s="205"/>
      <c r="BM41" s="205"/>
      <c r="BN41" s="205"/>
      <c r="BO41" s="214"/>
      <c r="BP41" s="214"/>
      <c r="BQ41" s="211">
        <v>35</v>
      </c>
      <c r="BR41" s="21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03"/>
    </row>
    <row r="42" spans="1:131" ht="26.25" customHeight="1" x14ac:dyDescent="0.15">
      <c r="A42" s="21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05"/>
      <c r="BK42" s="205"/>
      <c r="BL42" s="205"/>
      <c r="BM42" s="205"/>
      <c r="BN42" s="205"/>
      <c r="BO42" s="214"/>
      <c r="BP42" s="214"/>
      <c r="BQ42" s="211">
        <v>36</v>
      </c>
      <c r="BR42" s="21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03"/>
    </row>
    <row r="43" spans="1:131" ht="26.25" customHeight="1" x14ac:dyDescent="0.15">
      <c r="A43" s="21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05"/>
      <c r="BK43" s="205"/>
      <c r="BL43" s="205"/>
      <c r="BM43" s="205"/>
      <c r="BN43" s="205"/>
      <c r="BO43" s="214"/>
      <c r="BP43" s="214"/>
      <c r="BQ43" s="211">
        <v>37</v>
      </c>
      <c r="BR43" s="21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03"/>
    </row>
    <row r="44" spans="1:131" ht="26.25" customHeight="1" x14ac:dyDescent="0.15">
      <c r="A44" s="21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05"/>
      <c r="BK44" s="205"/>
      <c r="BL44" s="205"/>
      <c r="BM44" s="205"/>
      <c r="BN44" s="205"/>
      <c r="BO44" s="214"/>
      <c r="BP44" s="214"/>
      <c r="BQ44" s="211">
        <v>38</v>
      </c>
      <c r="BR44" s="21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03"/>
    </row>
    <row r="45" spans="1:131" ht="26.25" customHeight="1" x14ac:dyDescent="0.15">
      <c r="A45" s="21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05"/>
      <c r="BK45" s="205"/>
      <c r="BL45" s="205"/>
      <c r="BM45" s="205"/>
      <c r="BN45" s="205"/>
      <c r="BO45" s="214"/>
      <c r="BP45" s="214"/>
      <c r="BQ45" s="211">
        <v>39</v>
      </c>
      <c r="BR45" s="21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03"/>
    </row>
    <row r="46" spans="1:131" ht="26.25" customHeight="1" x14ac:dyDescent="0.15">
      <c r="A46" s="21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05"/>
      <c r="BK46" s="205"/>
      <c r="BL46" s="205"/>
      <c r="BM46" s="205"/>
      <c r="BN46" s="205"/>
      <c r="BO46" s="214"/>
      <c r="BP46" s="214"/>
      <c r="BQ46" s="211">
        <v>40</v>
      </c>
      <c r="BR46" s="21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03"/>
    </row>
    <row r="47" spans="1:131" ht="26.25" customHeight="1" x14ac:dyDescent="0.15">
      <c r="A47" s="21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05"/>
      <c r="BK47" s="205"/>
      <c r="BL47" s="205"/>
      <c r="BM47" s="205"/>
      <c r="BN47" s="205"/>
      <c r="BO47" s="214"/>
      <c r="BP47" s="214"/>
      <c r="BQ47" s="211">
        <v>41</v>
      </c>
      <c r="BR47" s="21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03"/>
    </row>
    <row r="48" spans="1:131" ht="26.25" customHeight="1" x14ac:dyDescent="0.15">
      <c r="A48" s="21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05"/>
      <c r="BK48" s="205"/>
      <c r="BL48" s="205"/>
      <c r="BM48" s="205"/>
      <c r="BN48" s="205"/>
      <c r="BO48" s="214"/>
      <c r="BP48" s="214"/>
      <c r="BQ48" s="211">
        <v>42</v>
      </c>
      <c r="BR48" s="21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03"/>
    </row>
    <row r="49" spans="1:131" ht="26.25" customHeight="1" x14ac:dyDescent="0.15">
      <c r="A49" s="21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05"/>
      <c r="BK49" s="205"/>
      <c r="BL49" s="205"/>
      <c r="BM49" s="205"/>
      <c r="BN49" s="205"/>
      <c r="BO49" s="214"/>
      <c r="BP49" s="214"/>
      <c r="BQ49" s="211">
        <v>43</v>
      </c>
      <c r="BR49" s="21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03"/>
    </row>
    <row r="50" spans="1:131" ht="26.25" customHeight="1" x14ac:dyDescent="0.15">
      <c r="A50" s="21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05"/>
      <c r="BK50" s="205"/>
      <c r="BL50" s="205"/>
      <c r="BM50" s="205"/>
      <c r="BN50" s="205"/>
      <c r="BO50" s="214"/>
      <c r="BP50" s="214"/>
      <c r="BQ50" s="211">
        <v>44</v>
      </c>
      <c r="BR50" s="21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03"/>
    </row>
    <row r="51" spans="1:131" ht="26.25" customHeight="1" x14ac:dyDescent="0.15">
      <c r="A51" s="21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05"/>
      <c r="BK51" s="205"/>
      <c r="BL51" s="205"/>
      <c r="BM51" s="205"/>
      <c r="BN51" s="205"/>
      <c r="BO51" s="214"/>
      <c r="BP51" s="214"/>
      <c r="BQ51" s="211">
        <v>45</v>
      </c>
      <c r="BR51" s="21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03"/>
    </row>
    <row r="52" spans="1:131" ht="26.25" customHeight="1" x14ac:dyDescent="0.15">
      <c r="A52" s="21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05"/>
      <c r="BK52" s="205"/>
      <c r="BL52" s="205"/>
      <c r="BM52" s="205"/>
      <c r="BN52" s="205"/>
      <c r="BO52" s="214"/>
      <c r="BP52" s="214"/>
      <c r="BQ52" s="211">
        <v>46</v>
      </c>
      <c r="BR52" s="21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03"/>
    </row>
    <row r="53" spans="1:131" ht="26.25" customHeight="1" x14ac:dyDescent="0.15">
      <c r="A53" s="21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05"/>
      <c r="BK53" s="205"/>
      <c r="BL53" s="205"/>
      <c r="BM53" s="205"/>
      <c r="BN53" s="205"/>
      <c r="BO53" s="214"/>
      <c r="BP53" s="214"/>
      <c r="BQ53" s="211">
        <v>47</v>
      </c>
      <c r="BR53" s="21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03"/>
    </row>
    <row r="54" spans="1:131" ht="26.25" customHeight="1" x14ac:dyDescent="0.15">
      <c r="A54" s="21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05"/>
      <c r="BK54" s="205"/>
      <c r="BL54" s="205"/>
      <c r="BM54" s="205"/>
      <c r="BN54" s="205"/>
      <c r="BO54" s="214"/>
      <c r="BP54" s="214"/>
      <c r="BQ54" s="211">
        <v>48</v>
      </c>
      <c r="BR54" s="21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03"/>
    </row>
    <row r="55" spans="1:131" ht="26.25" customHeight="1" x14ac:dyDescent="0.15">
      <c r="A55" s="21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05"/>
      <c r="BK55" s="205"/>
      <c r="BL55" s="205"/>
      <c r="BM55" s="205"/>
      <c r="BN55" s="205"/>
      <c r="BO55" s="214"/>
      <c r="BP55" s="214"/>
      <c r="BQ55" s="211">
        <v>49</v>
      </c>
      <c r="BR55" s="21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03"/>
    </row>
    <row r="56" spans="1:131" ht="26.25" customHeight="1" x14ac:dyDescent="0.15">
      <c r="A56" s="21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05"/>
      <c r="BK56" s="205"/>
      <c r="BL56" s="205"/>
      <c r="BM56" s="205"/>
      <c r="BN56" s="205"/>
      <c r="BO56" s="214"/>
      <c r="BP56" s="214"/>
      <c r="BQ56" s="211">
        <v>50</v>
      </c>
      <c r="BR56" s="21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03"/>
    </row>
    <row r="57" spans="1:131" ht="26.25" customHeight="1" x14ac:dyDescent="0.15">
      <c r="A57" s="21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05"/>
      <c r="BK57" s="205"/>
      <c r="BL57" s="205"/>
      <c r="BM57" s="205"/>
      <c r="BN57" s="205"/>
      <c r="BO57" s="214"/>
      <c r="BP57" s="214"/>
      <c r="BQ57" s="211">
        <v>51</v>
      </c>
      <c r="BR57" s="21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03"/>
    </row>
    <row r="58" spans="1:131" ht="26.25" customHeight="1" x14ac:dyDescent="0.15">
      <c r="A58" s="21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05"/>
      <c r="BK58" s="205"/>
      <c r="BL58" s="205"/>
      <c r="BM58" s="205"/>
      <c r="BN58" s="205"/>
      <c r="BO58" s="214"/>
      <c r="BP58" s="214"/>
      <c r="BQ58" s="211">
        <v>52</v>
      </c>
      <c r="BR58" s="21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03"/>
    </row>
    <row r="59" spans="1:131" ht="26.25" customHeight="1" x14ac:dyDescent="0.15">
      <c r="A59" s="21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05"/>
      <c r="BK59" s="205"/>
      <c r="BL59" s="205"/>
      <c r="BM59" s="205"/>
      <c r="BN59" s="205"/>
      <c r="BO59" s="214"/>
      <c r="BP59" s="214"/>
      <c r="BQ59" s="211">
        <v>53</v>
      </c>
      <c r="BR59" s="21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03"/>
    </row>
    <row r="60" spans="1:131" ht="26.25" customHeight="1" x14ac:dyDescent="0.15">
      <c r="A60" s="21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05"/>
      <c r="BK60" s="205"/>
      <c r="BL60" s="205"/>
      <c r="BM60" s="205"/>
      <c r="BN60" s="205"/>
      <c r="BO60" s="214"/>
      <c r="BP60" s="214"/>
      <c r="BQ60" s="211">
        <v>54</v>
      </c>
      <c r="BR60" s="21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03"/>
    </row>
    <row r="61" spans="1:131" ht="26.25" customHeight="1" thickBot="1" x14ac:dyDescent="0.2">
      <c r="A61" s="21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05"/>
      <c r="BK61" s="205"/>
      <c r="BL61" s="205"/>
      <c r="BM61" s="205"/>
      <c r="BN61" s="205"/>
      <c r="BO61" s="214"/>
      <c r="BP61" s="214"/>
      <c r="BQ61" s="211">
        <v>55</v>
      </c>
      <c r="BR61" s="21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03"/>
    </row>
    <row r="62" spans="1:131" ht="26.25" customHeight="1" x14ac:dyDescent="0.15">
      <c r="A62" s="21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14"/>
      <c r="BP62" s="214"/>
      <c r="BQ62" s="211">
        <v>56</v>
      </c>
      <c r="BR62" s="21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03"/>
    </row>
    <row r="63" spans="1:131" ht="26.25" customHeight="1" thickBot="1" x14ac:dyDescent="0.2">
      <c r="A63" s="213" t="s">
        <v>377</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140</v>
      </c>
      <c r="AG63" s="946"/>
      <c r="AH63" s="946"/>
      <c r="AI63" s="946"/>
      <c r="AJ63" s="1009"/>
      <c r="AK63" s="1010"/>
      <c r="AL63" s="950"/>
      <c r="AM63" s="950"/>
      <c r="AN63" s="950"/>
      <c r="AO63" s="950"/>
      <c r="AP63" s="946">
        <v>2517</v>
      </c>
      <c r="AQ63" s="946"/>
      <c r="AR63" s="946"/>
      <c r="AS63" s="946"/>
      <c r="AT63" s="946"/>
      <c r="AU63" s="946">
        <v>2034</v>
      </c>
      <c r="AV63" s="946"/>
      <c r="AW63" s="946"/>
      <c r="AX63" s="946"/>
      <c r="AY63" s="946"/>
      <c r="AZ63" s="1004"/>
      <c r="BA63" s="1004"/>
      <c r="BB63" s="1004"/>
      <c r="BC63" s="1004"/>
      <c r="BD63" s="1004"/>
      <c r="BE63" s="947"/>
      <c r="BF63" s="947"/>
      <c r="BG63" s="947"/>
      <c r="BH63" s="947"/>
      <c r="BI63" s="948"/>
      <c r="BJ63" s="1005" t="s">
        <v>121</v>
      </c>
      <c r="BK63" s="940"/>
      <c r="BL63" s="940"/>
      <c r="BM63" s="940"/>
      <c r="BN63" s="1006"/>
      <c r="BO63" s="214"/>
      <c r="BP63" s="214"/>
      <c r="BQ63" s="211">
        <v>57</v>
      </c>
      <c r="BR63" s="21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03"/>
    </row>
    <row r="64" spans="1:131" ht="26.25" customHeight="1" x14ac:dyDescent="0.15">
      <c r="A64" s="214"/>
      <c r="B64" s="214"/>
      <c r="C64" s="214"/>
      <c r="D64" s="214"/>
      <c r="E64" s="214"/>
      <c r="F64" s="214"/>
      <c r="G64" s="214"/>
      <c r="H64" s="214"/>
      <c r="I64" s="214"/>
      <c r="J64" s="214"/>
      <c r="K64" s="214"/>
      <c r="L64" s="214"/>
      <c r="M64" s="214"/>
      <c r="N64" s="214"/>
      <c r="O64" s="214"/>
      <c r="P64" s="214"/>
      <c r="Q64" s="214"/>
      <c r="R64" s="214"/>
      <c r="S64" s="214"/>
      <c r="T64" s="214"/>
      <c r="U64" s="214"/>
      <c r="V64" s="214"/>
      <c r="W64" s="214"/>
      <c r="X64" s="214"/>
      <c r="Y64" s="214"/>
      <c r="Z64" s="214"/>
      <c r="AA64" s="214"/>
      <c r="AB64" s="214"/>
      <c r="AC64" s="214"/>
      <c r="AD64" s="214"/>
      <c r="AE64" s="214"/>
      <c r="AF64" s="214"/>
      <c r="AG64" s="214"/>
      <c r="AH64" s="214"/>
      <c r="AI64" s="214"/>
      <c r="AJ64" s="214"/>
      <c r="AK64" s="214"/>
      <c r="AL64" s="214"/>
      <c r="AM64" s="214"/>
      <c r="AN64" s="214"/>
      <c r="AO64" s="214"/>
      <c r="AP64" s="214"/>
      <c r="AQ64" s="214"/>
      <c r="AR64" s="214"/>
      <c r="AS64" s="214"/>
      <c r="AT64" s="214"/>
      <c r="AU64" s="214"/>
      <c r="AV64" s="214"/>
      <c r="AW64" s="214"/>
      <c r="AX64" s="214"/>
      <c r="AY64" s="214"/>
      <c r="AZ64" s="214"/>
      <c r="BA64" s="214"/>
      <c r="BB64" s="214"/>
      <c r="BC64" s="214"/>
      <c r="BD64" s="214"/>
      <c r="BE64" s="214"/>
      <c r="BF64" s="214"/>
      <c r="BG64" s="214"/>
      <c r="BH64" s="214"/>
      <c r="BI64" s="214"/>
      <c r="BJ64" s="214"/>
      <c r="BK64" s="214"/>
      <c r="BL64" s="214"/>
      <c r="BM64" s="214"/>
      <c r="BN64" s="214"/>
      <c r="BO64" s="214"/>
      <c r="BP64" s="214"/>
      <c r="BQ64" s="211">
        <v>58</v>
      </c>
      <c r="BR64" s="21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03"/>
    </row>
    <row r="65" spans="1:131" ht="26.25" customHeight="1" thickBot="1" x14ac:dyDescent="0.2">
      <c r="A65" s="205" t="s">
        <v>396</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4"/>
      <c r="BF65" s="214"/>
      <c r="BG65" s="214"/>
      <c r="BH65" s="214"/>
      <c r="BI65" s="214"/>
      <c r="BJ65" s="214"/>
      <c r="BK65" s="214"/>
      <c r="BL65" s="214"/>
      <c r="BM65" s="214"/>
      <c r="BN65" s="214"/>
      <c r="BO65" s="214"/>
      <c r="BP65" s="214"/>
      <c r="BQ65" s="211">
        <v>59</v>
      </c>
      <c r="BR65" s="21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03"/>
    </row>
    <row r="66" spans="1:131" ht="26.25" customHeight="1" x14ac:dyDescent="0.15">
      <c r="A66" s="982" t="s">
        <v>397</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398</v>
      </c>
      <c r="AV66" s="989"/>
      <c r="AW66" s="989"/>
      <c r="AX66" s="989"/>
      <c r="AY66" s="990"/>
      <c r="AZ66" s="988" t="s">
        <v>365</v>
      </c>
      <c r="BA66" s="989"/>
      <c r="BB66" s="989"/>
      <c r="BC66" s="989"/>
      <c r="BD66" s="1002"/>
      <c r="BE66" s="214"/>
      <c r="BF66" s="214"/>
      <c r="BG66" s="214"/>
      <c r="BH66" s="214"/>
      <c r="BI66" s="214"/>
      <c r="BJ66" s="214"/>
      <c r="BK66" s="214"/>
      <c r="BL66" s="214"/>
      <c r="BM66" s="214"/>
      <c r="BN66" s="214"/>
      <c r="BO66" s="214"/>
      <c r="BP66" s="214"/>
      <c r="BQ66" s="211">
        <v>60</v>
      </c>
      <c r="BR66" s="21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03"/>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14"/>
      <c r="BF67" s="214"/>
      <c r="BG67" s="214"/>
      <c r="BH67" s="214"/>
      <c r="BI67" s="214"/>
      <c r="BJ67" s="214"/>
      <c r="BK67" s="214"/>
      <c r="BL67" s="214"/>
      <c r="BM67" s="214"/>
      <c r="BN67" s="214"/>
      <c r="BO67" s="214"/>
      <c r="BP67" s="214"/>
      <c r="BQ67" s="211">
        <v>61</v>
      </c>
      <c r="BR67" s="21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03"/>
    </row>
    <row r="68" spans="1:131" ht="26.25" customHeight="1" thickTop="1" x14ac:dyDescent="0.15">
      <c r="A68" s="209">
        <v>1</v>
      </c>
      <c r="B68" s="972" t="s">
        <v>544</v>
      </c>
      <c r="C68" s="973"/>
      <c r="D68" s="973"/>
      <c r="E68" s="973"/>
      <c r="F68" s="973"/>
      <c r="G68" s="973"/>
      <c r="H68" s="973"/>
      <c r="I68" s="973"/>
      <c r="J68" s="973"/>
      <c r="K68" s="973"/>
      <c r="L68" s="973"/>
      <c r="M68" s="973"/>
      <c r="N68" s="973"/>
      <c r="O68" s="973"/>
      <c r="P68" s="974"/>
      <c r="Q68" s="975">
        <v>1046</v>
      </c>
      <c r="R68" s="969"/>
      <c r="S68" s="969"/>
      <c r="T68" s="969"/>
      <c r="U68" s="969"/>
      <c r="V68" s="969">
        <v>1043</v>
      </c>
      <c r="W68" s="969"/>
      <c r="X68" s="969"/>
      <c r="Y68" s="969"/>
      <c r="Z68" s="969"/>
      <c r="AA68" s="969">
        <v>3</v>
      </c>
      <c r="AB68" s="969"/>
      <c r="AC68" s="969"/>
      <c r="AD68" s="969"/>
      <c r="AE68" s="969"/>
      <c r="AF68" s="969">
        <v>3</v>
      </c>
      <c r="AG68" s="969"/>
      <c r="AH68" s="969"/>
      <c r="AI68" s="969"/>
      <c r="AJ68" s="969"/>
      <c r="AK68" s="969" t="s">
        <v>543</v>
      </c>
      <c r="AL68" s="969"/>
      <c r="AM68" s="969"/>
      <c r="AN68" s="969"/>
      <c r="AO68" s="969"/>
      <c r="AP68" s="969" t="s">
        <v>543</v>
      </c>
      <c r="AQ68" s="969"/>
      <c r="AR68" s="969"/>
      <c r="AS68" s="969"/>
      <c r="AT68" s="969"/>
      <c r="AU68" s="969" t="s">
        <v>543</v>
      </c>
      <c r="AV68" s="969"/>
      <c r="AW68" s="969"/>
      <c r="AX68" s="969"/>
      <c r="AY68" s="969"/>
      <c r="AZ68" s="970"/>
      <c r="BA68" s="970"/>
      <c r="BB68" s="970"/>
      <c r="BC68" s="970"/>
      <c r="BD68" s="971"/>
      <c r="BE68" s="214"/>
      <c r="BF68" s="214"/>
      <c r="BG68" s="214"/>
      <c r="BH68" s="214"/>
      <c r="BI68" s="214"/>
      <c r="BJ68" s="214"/>
      <c r="BK68" s="214"/>
      <c r="BL68" s="214"/>
      <c r="BM68" s="214"/>
      <c r="BN68" s="214"/>
      <c r="BO68" s="214"/>
      <c r="BP68" s="214"/>
      <c r="BQ68" s="211">
        <v>62</v>
      </c>
      <c r="BR68" s="21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03"/>
    </row>
    <row r="69" spans="1:131" ht="26.25" customHeight="1" x14ac:dyDescent="0.15">
      <c r="A69" s="211">
        <v>2</v>
      </c>
      <c r="B69" s="961" t="s">
        <v>545</v>
      </c>
      <c r="C69" s="962"/>
      <c r="D69" s="962"/>
      <c r="E69" s="962"/>
      <c r="F69" s="962"/>
      <c r="G69" s="962"/>
      <c r="H69" s="962"/>
      <c r="I69" s="962"/>
      <c r="J69" s="962"/>
      <c r="K69" s="962"/>
      <c r="L69" s="962"/>
      <c r="M69" s="962"/>
      <c r="N69" s="962"/>
      <c r="O69" s="962"/>
      <c r="P69" s="963"/>
      <c r="Q69" s="964">
        <v>127</v>
      </c>
      <c r="R69" s="958"/>
      <c r="S69" s="958"/>
      <c r="T69" s="958"/>
      <c r="U69" s="958"/>
      <c r="V69" s="958">
        <v>112</v>
      </c>
      <c r="W69" s="958"/>
      <c r="X69" s="958"/>
      <c r="Y69" s="958"/>
      <c r="Z69" s="958"/>
      <c r="AA69" s="958">
        <v>15</v>
      </c>
      <c r="AB69" s="958"/>
      <c r="AC69" s="958"/>
      <c r="AD69" s="958"/>
      <c r="AE69" s="958"/>
      <c r="AF69" s="958">
        <v>15</v>
      </c>
      <c r="AG69" s="958"/>
      <c r="AH69" s="958"/>
      <c r="AI69" s="958"/>
      <c r="AJ69" s="958"/>
      <c r="AK69" s="958">
        <v>48</v>
      </c>
      <c r="AL69" s="958"/>
      <c r="AM69" s="958"/>
      <c r="AN69" s="958"/>
      <c r="AO69" s="958"/>
      <c r="AP69" s="958" t="s">
        <v>543</v>
      </c>
      <c r="AQ69" s="958"/>
      <c r="AR69" s="958"/>
      <c r="AS69" s="958"/>
      <c r="AT69" s="958"/>
      <c r="AU69" s="958" t="s">
        <v>543</v>
      </c>
      <c r="AV69" s="958"/>
      <c r="AW69" s="958"/>
      <c r="AX69" s="958"/>
      <c r="AY69" s="958"/>
      <c r="AZ69" s="959"/>
      <c r="BA69" s="959"/>
      <c r="BB69" s="959"/>
      <c r="BC69" s="959"/>
      <c r="BD69" s="960"/>
      <c r="BE69" s="214"/>
      <c r="BF69" s="214"/>
      <c r="BG69" s="214"/>
      <c r="BH69" s="214"/>
      <c r="BI69" s="214"/>
      <c r="BJ69" s="214"/>
      <c r="BK69" s="214"/>
      <c r="BL69" s="214"/>
      <c r="BM69" s="214"/>
      <c r="BN69" s="214"/>
      <c r="BO69" s="214"/>
      <c r="BP69" s="214"/>
      <c r="BQ69" s="211">
        <v>63</v>
      </c>
      <c r="BR69" s="21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03"/>
    </row>
    <row r="70" spans="1:131" ht="26.25" customHeight="1" x14ac:dyDescent="0.15">
      <c r="A70" s="211">
        <v>3</v>
      </c>
      <c r="B70" s="961" t="s">
        <v>546</v>
      </c>
      <c r="C70" s="962"/>
      <c r="D70" s="962"/>
      <c r="E70" s="962"/>
      <c r="F70" s="962"/>
      <c r="G70" s="962"/>
      <c r="H70" s="962"/>
      <c r="I70" s="962"/>
      <c r="J70" s="962"/>
      <c r="K70" s="962"/>
      <c r="L70" s="962"/>
      <c r="M70" s="962"/>
      <c r="N70" s="962"/>
      <c r="O70" s="962"/>
      <c r="P70" s="963"/>
      <c r="Q70" s="964">
        <v>6413</v>
      </c>
      <c r="R70" s="958"/>
      <c r="S70" s="958"/>
      <c r="T70" s="958"/>
      <c r="U70" s="958"/>
      <c r="V70" s="958">
        <v>6154</v>
      </c>
      <c r="W70" s="958"/>
      <c r="X70" s="958"/>
      <c r="Y70" s="958"/>
      <c r="Z70" s="958"/>
      <c r="AA70" s="958">
        <v>259</v>
      </c>
      <c r="AB70" s="958"/>
      <c r="AC70" s="958"/>
      <c r="AD70" s="958"/>
      <c r="AE70" s="958"/>
      <c r="AF70" s="958">
        <v>259</v>
      </c>
      <c r="AG70" s="958"/>
      <c r="AH70" s="958"/>
      <c r="AI70" s="958"/>
      <c r="AJ70" s="958"/>
      <c r="AK70" s="958" t="s">
        <v>543</v>
      </c>
      <c r="AL70" s="958"/>
      <c r="AM70" s="958"/>
      <c r="AN70" s="958"/>
      <c r="AO70" s="958"/>
      <c r="AP70" s="958" t="s">
        <v>543</v>
      </c>
      <c r="AQ70" s="958"/>
      <c r="AR70" s="958"/>
      <c r="AS70" s="958"/>
      <c r="AT70" s="958"/>
      <c r="AU70" s="958" t="s">
        <v>543</v>
      </c>
      <c r="AV70" s="958"/>
      <c r="AW70" s="958"/>
      <c r="AX70" s="958"/>
      <c r="AY70" s="958"/>
      <c r="AZ70" s="959"/>
      <c r="BA70" s="959"/>
      <c r="BB70" s="959"/>
      <c r="BC70" s="959"/>
      <c r="BD70" s="960"/>
      <c r="BE70" s="214"/>
      <c r="BF70" s="214"/>
      <c r="BG70" s="214"/>
      <c r="BH70" s="214"/>
      <c r="BI70" s="214"/>
      <c r="BJ70" s="214"/>
      <c r="BK70" s="214"/>
      <c r="BL70" s="214"/>
      <c r="BM70" s="214"/>
      <c r="BN70" s="214"/>
      <c r="BO70" s="214"/>
      <c r="BP70" s="214"/>
      <c r="BQ70" s="211">
        <v>64</v>
      </c>
      <c r="BR70" s="21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03"/>
    </row>
    <row r="71" spans="1:131" ht="26.25" customHeight="1" x14ac:dyDescent="0.15">
      <c r="A71" s="211">
        <v>4</v>
      </c>
      <c r="B71" s="961" t="s">
        <v>547</v>
      </c>
      <c r="C71" s="962"/>
      <c r="D71" s="962"/>
      <c r="E71" s="962"/>
      <c r="F71" s="962"/>
      <c r="G71" s="962"/>
      <c r="H71" s="962"/>
      <c r="I71" s="962"/>
      <c r="J71" s="962"/>
      <c r="K71" s="962"/>
      <c r="L71" s="962"/>
      <c r="M71" s="962"/>
      <c r="N71" s="962"/>
      <c r="O71" s="962"/>
      <c r="P71" s="963"/>
      <c r="Q71" s="964">
        <v>3419</v>
      </c>
      <c r="R71" s="958"/>
      <c r="S71" s="958"/>
      <c r="T71" s="958"/>
      <c r="U71" s="958"/>
      <c r="V71" s="958">
        <v>3383</v>
      </c>
      <c r="W71" s="958"/>
      <c r="X71" s="958"/>
      <c r="Y71" s="958"/>
      <c r="Z71" s="958"/>
      <c r="AA71" s="958">
        <v>37</v>
      </c>
      <c r="AB71" s="958"/>
      <c r="AC71" s="958"/>
      <c r="AD71" s="958"/>
      <c r="AE71" s="958"/>
      <c r="AF71" s="958">
        <v>37</v>
      </c>
      <c r="AG71" s="958"/>
      <c r="AH71" s="958"/>
      <c r="AI71" s="958"/>
      <c r="AJ71" s="958"/>
      <c r="AK71" s="958" t="s">
        <v>543</v>
      </c>
      <c r="AL71" s="958"/>
      <c r="AM71" s="958"/>
      <c r="AN71" s="958"/>
      <c r="AO71" s="958"/>
      <c r="AP71" s="958">
        <v>10724</v>
      </c>
      <c r="AQ71" s="958"/>
      <c r="AR71" s="958"/>
      <c r="AS71" s="958"/>
      <c r="AT71" s="958"/>
      <c r="AU71" s="958">
        <v>354</v>
      </c>
      <c r="AV71" s="958"/>
      <c r="AW71" s="958"/>
      <c r="AX71" s="958"/>
      <c r="AY71" s="958"/>
      <c r="AZ71" s="959"/>
      <c r="BA71" s="959"/>
      <c r="BB71" s="959"/>
      <c r="BC71" s="959"/>
      <c r="BD71" s="960"/>
      <c r="BE71" s="214"/>
      <c r="BF71" s="214"/>
      <c r="BG71" s="214"/>
      <c r="BH71" s="214"/>
      <c r="BI71" s="214"/>
      <c r="BJ71" s="214"/>
      <c r="BK71" s="214"/>
      <c r="BL71" s="214"/>
      <c r="BM71" s="214"/>
      <c r="BN71" s="214"/>
      <c r="BO71" s="214"/>
      <c r="BP71" s="214"/>
      <c r="BQ71" s="211">
        <v>65</v>
      </c>
      <c r="BR71" s="21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03"/>
    </row>
    <row r="72" spans="1:131" ht="26.25" customHeight="1" x14ac:dyDescent="0.15">
      <c r="A72" s="211">
        <v>5</v>
      </c>
      <c r="B72" s="961" t="s">
        <v>548</v>
      </c>
      <c r="C72" s="962"/>
      <c r="D72" s="962"/>
      <c r="E72" s="962"/>
      <c r="F72" s="962"/>
      <c r="G72" s="962"/>
      <c r="H72" s="962"/>
      <c r="I72" s="962"/>
      <c r="J72" s="962"/>
      <c r="K72" s="962"/>
      <c r="L72" s="962"/>
      <c r="M72" s="962"/>
      <c r="N72" s="962"/>
      <c r="O72" s="962"/>
      <c r="P72" s="963"/>
      <c r="Q72" s="964">
        <v>335</v>
      </c>
      <c r="R72" s="958"/>
      <c r="S72" s="958"/>
      <c r="T72" s="958"/>
      <c r="U72" s="958"/>
      <c r="V72" s="958">
        <v>181</v>
      </c>
      <c r="W72" s="958"/>
      <c r="X72" s="958"/>
      <c r="Y72" s="958"/>
      <c r="Z72" s="958"/>
      <c r="AA72" s="958">
        <v>154</v>
      </c>
      <c r="AB72" s="958"/>
      <c r="AC72" s="958"/>
      <c r="AD72" s="958"/>
      <c r="AE72" s="958"/>
      <c r="AF72" s="958">
        <v>154</v>
      </c>
      <c r="AG72" s="958"/>
      <c r="AH72" s="958"/>
      <c r="AI72" s="958"/>
      <c r="AJ72" s="958"/>
      <c r="AK72" s="958">
        <v>162</v>
      </c>
      <c r="AL72" s="958"/>
      <c r="AM72" s="958"/>
      <c r="AN72" s="958"/>
      <c r="AO72" s="958"/>
      <c r="AP72" s="958" t="s">
        <v>543</v>
      </c>
      <c r="AQ72" s="958"/>
      <c r="AR72" s="958"/>
      <c r="AS72" s="958"/>
      <c r="AT72" s="958"/>
      <c r="AU72" s="958" t="s">
        <v>543</v>
      </c>
      <c r="AV72" s="958"/>
      <c r="AW72" s="958"/>
      <c r="AX72" s="958"/>
      <c r="AY72" s="958"/>
      <c r="AZ72" s="959"/>
      <c r="BA72" s="959"/>
      <c r="BB72" s="959"/>
      <c r="BC72" s="959"/>
      <c r="BD72" s="960"/>
      <c r="BE72" s="214"/>
      <c r="BF72" s="214"/>
      <c r="BG72" s="214"/>
      <c r="BH72" s="214"/>
      <c r="BI72" s="214"/>
      <c r="BJ72" s="214"/>
      <c r="BK72" s="214"/>
      <c r="BL72" s="214"/>
      <c r="BM72" s="214"/>
      <c r="BN72" s="214"/>
      <c r="BO72" s="214"/>
      <c r="BP72" s="214"/>
      <c r="BQ72" s="211">
        <v>66</v>
      </c>
      <c r="BR72" s="21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03"/>
    </row>
    <row r="73" spans="1:131" ht="26.25" customHeight="1" x14ac:dyDescent="0.15">
      <c r="A73" s="211">
        <v>6</v>
      </c>
      <c r="B73" s="961" t="s">
        <v>549</v>
      </c>
      <c r="C73" s="962"/>
      <c r="D73" s="962"/>
      <c r="E73" s="962"/>
      <c r="F73" s="962"/>
      <c r="G73" s="962"/>
      <c r="H73" s="962"/>
      <c r="I73" s="962"/>
      <c r="J73" s="962"/>
      <c r="K73" s="962"/>
      <c r="L73" s="962"/>
      <c r="M73" s="962"/>
      <c r="N73" s="962"/>
      <c r="O73" s="962"/>
      <c r="P73" s="963"/>
      <c r="Q73" s="964">
        <v>166278</v>
      </c>
      <c r="R73" s="958"/>
      <c r="S73" s="958"/>
      <c r="T73" s="958"/>
      <c r="U73" s="958"/>
      <c r="V73" s="958">
        <v>162373</v>
      </c>
      <c r="W73" s="958"/>
      <c r="X73" s="958"/>
      <c r="Y73" s="958"/>
      <c r="Z73" s="958"/>
      <c r="AA73" s="958">
        <v>3905</v>
      </c>
      <c r="AB73" s="958"/>
      <c r="AC73" s="958"/>
      <c r="AD73" s="958"/>
      <c r="AE73" s="958"/>
      <c r="AF73" s="958">
        <v>3905</v>
      </c>
      <c r="AG73" s="958"/>
      <c r="AH73" s="958"/>
      <c r="AI73" s="958"/>
      <c r="AJ73" s="958"/>
      <c r="AK73" s="958">
        <v>1502</v>
      </c>
      <c r="AL73" s="958"/>
      <c r="AM73" s="958"/>
      <c r="AN73" s="958"/>
      <c r="AO73" s="958"/>
      <c r="AP73" s="958" t="s">
        <v>543</v>
      </c>
      <c r="AQ73" s="958"/>
      <c r="AR73" s="958"/>
      <c r="AS73" s="958"/>
      <c r="AT73" s="958"/>
      <c r="AU73" s="958" t="s">
        <v>543</v>
      </c>
      <c r="AV73" s="958"/>
      <c r="AW73" s="958"/>
      <c r="AX73" s="958"/>
      <c r="AY73" s="958"/>
      <c r="AZ73" s="959"/>
      <c r="BA73" s="959"/>
      <c r="BB73" s="959"/>
      <c r="BC73" s="959"/>
      <c r="BD73" s="960"/>
      <c r="BE73" s="214"/>
      <c r="BF73" s="214"/>
      <c r="BG73" s="214"/>
      <c r="BH73" s="214"/>
      <c r="BI73" s="214"/>
      <c r="BJ73" s="214"/>
      <c r="BK73" s="214"/>
      <c r="BL73" s="214"/>
      <c r="BM73" s="214"/>
      <c r="BN73" s="214"/>
      <c r="BO73" s="214"/>
      <c r="BP73" s="214"/>
      <c r="BQ73" s="211">
        <v>67</v>
      </c>
      <c r="BR73" s="21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03"/>
    </row>
    <row r="74" spans="1:131" ht="26.25" customHeight="1" x14ac:dyDescent="0.15">
      <c r="A74" s="211">
        <v>7</v>
      </c>
      <c r="B74" s="961" t="s">
        <v>550</v>
      </c>
      <c r="C74" s="962"/>
      <c r="D74" s="962"/>
      <c r="E74" s="962"/>
      <c r="F74" s="962"/>
      <c r="G74" s="962"/>
      <c r="H74" s="962"/>
      <c r="I74" s="962"/>
      <c r="J74" s="962"/>
      <c r="K74" s="962"/>
      <c r="L74" s="962"/>
      <c r="M74" s="962"/>
      <c r="N74" s="962"/>
      <c r="O74" s="962"/>
      <c r="P74" s="963"/>
      <c r="Q74" s="964">
        <v>599</v>
      </c>
      <c r="R74" s="958"/>
      <c r="S74" s="958"/>
      <c r="T74" s="958"/>
      <c r="U74" s="958"/>
      <c r="V74" s="958">
        <v>509</v>
      </c>
      <c r="W74" s="958"/>
      <c r="X74" s="958"/>
      <c r="Y74" s="958"/>
      <c r="Z74" s="958"/>
      <c r="AA74" s="958">
        <v>91</v>
      </c>
      <c r="AB74" s="958"/>
      <c r="AC74" s="958"/>
      <c r="AD74" s="958"/>
      <c r="AE74" s="958"/>
      <c r="AF74" s="958">
        <v>1267</v>
      </c>
      <c r="AG74" s="958"/>
      <c r="AH74" s="958"/>
      <c r="AI74" s="958"/>
      <c r="AJ74" s="958"/>
      <c r="AK74" s="958" t="s">
        <v>543</v>
      </c>
      <c r="AL74" s="958"/>
      <c r="AM74" s="958"/>
      <c r="AN74" s="958"/>
      <c r="AO74" s="958"/>
      <c r="AP74" s="958">
        <v>304</v>
      </c>
      <c r="AQ74" s="958"/>
      <c r="AR74" s="958"/>
      <c r="AS74" s="958"/>
      <c r="AT74" s="958"/>
      <c r="AU74" s="958" t="s">
        <v>543</v>
      </c>
      <c r="AV74" s="958"/>
      <c r="AW74" s="958"/>
      <c r="AX74" s="958"/>
      <c r="AY74" s="958"/>
      <c r="AZ74" s="959"/>
      <c r="BA74" s="959"/>
      <c r="BB74" s="959"/>
      <c r="BC74" s="959"/>
      <c r="BD74" s="960"/>
      <c r="BE74" s="214"/>
      <c r="BF74" s="214"/>
      <c r="BG74" s="214"/>
      <c r="BH74" s="214"/>
      <c r="BI74" s="214"/>
      <c r="BJ74" s="214"/>
      <c r="BK74" s="214"/>
      <c r="BL74" s="214"/>
      <c r="BM74" s="214"/>
      <c r="BN74" s="214"/>
      <c r="BO74" s="214"/>
      <c r="BP74" s="214"/>
      <c r="BQ74" s="211">
        <v>68</v>
      </c>
      <c r="BR74" s="21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03"/>
    </row>
    <row r="75" spans="1:131" ht="26.25" customHeight="1" x14ac:dyDescent="0.15">
      <c r="A75" s="21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14"/>
      <c r="BF75" s="214"/>
      <c r="BG75" s="214"/>
      <c r="BH75" s="214"/>
      <c r="BI75" s="214"/>
      <c r="BJ75" s="214"/>
      <c r="BK75" s="214"/>
      <c r="BL75" s="214"/>
      <c r="BM75" s="214"/>
      <c r="BN75" s="214"/>
      <c r="BO75" s="214"/>
      <c r="BP75" s="214"/>
      <c r="BQ75" s="211">
        <v>69</v>
      </c>
      <c r="BR75" s="21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03"/>
    </row>
    <row r="76" spans="1:131" ht="26.25" customHeight="1" x14ac:dyDescent="0.15">
      <c r="A76" s="21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14"/>
      <c r="BF76" s="214"/>
      <c r="BG76" s="214"/>
      <c r="BH76" s="214"/>
      <c r="BI76" s="214"/>
      <c r="BJ76" s="214"/>
      <c r="BK76" s="214"/>
      <c r="BL76" s="214"/>
      <c r="BM76" s="214"/>
      <c r="BN76" s="214"/>
      <c r="BO76" s="214"/>
      <c r="BP76" s="214"/>
      <c r="BQ76" s="211">
        <v>70</v>
      </c>
      <c r="BR76" s="21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03"/>
    </row>
    <row r="77" spans="1:131" ht="26.25" customHeight="1" x14ac:dyDescent="0.15">
      <c r="A77" s="21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14"/>
      <c r="BF77" s="214"/>
      <c r="BG77" s="214"/>
      <c r="BH77" s="214"/>
      <c r="BI77" s="214"/>
      <c r="BJ77" s="214"/>
      <c r="BK77" s="214"/>
      <c r="BL77" s="214"/>
      <c r="BM77" s="214"/>
      <c r="BN77" s="214"/>
      <c r="BO77" s="214"/>
      <c r="BP77" s="214"/>
      <c r="BQ77" s="211">
        <v>71</v>
      </c>
      <c r="BR77" s="21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03"/>
    </row>
    <row r="78" spans="1:131" ht="26.25" customHeight="1" x14ac:dyDescent="0.15">
      <c r="A78" s="21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14"/>
      <c r="BF78" s="214"/>
      <c r="BG78" s="214"/>
      <c r="BH78" s="214"/>
      <c r="BI78" s="214"/>
      <c r="BJ78" s="203"/>
      <c r="BK78" s="203"/>
      <c r="BL78" s="203"/>
      <c r="BM78" s="203"/>
      <c r="BN78" s="203"/>
      <c r="BO78" s="214"/>
      <c r="BP78" s="214"/>
      <c r="BQ78" s="211">
        <v>72</v>
      </c>
      <c r="BR78" s="21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03"/>
    </row>
    <row r="79" spans="1:131" ht="26.25" customHeight="1" x14ac:dyDescent="0.15">
      <c r="A79" s="21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14"/>
      <c r="BF79" s="214"/>
      <c r="BG79" s="214"/>
      <c r="BH79" s="214"/>
      <c r="BI79" s="214"/>
      <c r="BJ79" s="203"/>
      <c r="BK79" s="203"/>
      <c r="BL79" s="203"/>
      <c r="BM79" s="203"/>
      <c r="BN79" s="203"/>
      <c r="BO79" s="214"/>
      <c r="BP79" s="214"/>
      <c r="BQ79" s="211">
        <v>73</v>
      </c>
      <c r="BR79" s="21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03"/>
    </row>
    <row r="80" spans="1:131" ht="26.25" customHeight="1" x14ac:dyDescent="0.15">
      <c r="A80" s="21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14"/>
      <c r="BF80" s="214"/>
      <c r="BG80" s="214"/>
      <c r="BH80" s="214"/>
      <c r="BI80" s="214"/>
      <c r="BJ80" s="214"/>
      <c r="BK80" s="214"/>
      <c r="BL80" s="214"/>
      <c r="BM80" s="214"/>
      <c r="BN80" s="214"/>
      <c r="BO80" s="214"/>
      <c r="BP80" s="214"/>
      <c r="BQ80" s="211">
        <v>74</v>
      </c>
      <c r="BR80" s="21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03"/>
    </row>
    <row r="81" spans="1:131" ht="26.25" customHeight="1" x14ac:dyDescent="0.15">
      <c r="A81" s="21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14"/>
      <c r="BF81" s="214"/>
      <c r="BG81" s="214"/>
      <c r="BH81" s="214"/>
      <c r="BI81" s="214"/>
      <c r="BJ81" s="214"/>
      <c r="BK81" s="214"/>
      <c r="BL81" s="214"/>
      <c r="BM81" s="214"/>
      <c r="BN81" s="214"/>
      <c r="BO81" s="214"/>
      <c r="BP81" s="214"/>
      <c r="BQ81" s="211">
        <v>75</v>
      </c>
      <c r="BR81" s="21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03"/>
    </row>
    <row r="82" spans="1:131" ht="26.25" customHeight="1" x14ac:dyDescent="0.15">
      <c r="A82" s="21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14"/>
      <c r="BF82" s="214"/>
      <c r="BG82" s="214"/>
      <c r="BH82" s="214"/>
      <c r="BI82" s="214"/>
      <c r="BJ82" s="214"/>
      <c r="BK82" s="214"/>
      <c r="BL82" s="214"/>
      <c r="BM82" s="214"/>
      <c r="BN82" s="214"/>
      <c r="BO82" s="214"/>
      <c r="BP82" s="214"/>
      <c r="BQ82" s="211">
        <v>76</v>
      </c>
      <c r="BR82" s="21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03"/>
    </row>
    <row r="83" spans="1:131" ht="26.25" customHeight="1" x14ac:dyDescent="0.15">
      <c r="A83" s="21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14"/>
      <c r="BF83" s="214"/>
      <c r="BG83" s="214"/>
      <c r="BH83" s="214"/>
      <c r="BI83" s="214"/>
      <c r="BJ83" s="214"/>
      <c r="BK83" s="214"/>
      <c r="BL83" s="214"/>
      <c r="BM83" s="214"/>
      <c r="BN83" s="214"/>
      <c r="BO83" s="214"/>
      <c r="BP83" s="214"/>
      <c r="BQ83" s="211">
        <v>77</v>
      </c>
      <c r="BR83" s="21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03"/>
    </row>
    <row r="84" spans="1:131" ht="26.25" customHeight="1" x14ac:dyDescent="0.15">
      <c r="A84" s="21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14"/>
      <c r="BF84" s="214"/>
      <c r="BG84" s="214"/>
      <c r="BH84" s="214"/>
      <c r="BI84" s="214"/>
      <c r="BJ84" s="214"/>
      <c r="BK84" s="214"/>
      <c r="BL84" s="214"/>
      <c r="BM84" s="214"/>
      <c r="BN84" s="214"/>
      <c r="BO84" s="214"/>
      <c r="BP84" s="214"/>
      <c r="BQ84" s="211">
        <v>78</v>
      </c>
      <c r="BR84" s="21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03"/>
    </row>
    <row r="85" spans="1:131" ht="26.25" customHeight="1" x14ac:dyDescent="0.15">
      <c r="A85" s="21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14"/>
      <c r="BF85" s="214"/>
      <c r="BG85" s="214"/>
      <c r="BH85" s="214"/>
      <c r="BI85" s="214"/>
      <c r="BJ85" s="214"/>
      <c r="BK85" s="214"/>
      <c r="BL85" s="214"/>
      <c r="BM85" s="214"/>
      <c r="BN85" s="214"/>
      <c r="BO85" s="214"/>
      <c r="BP85" s="214"/>
      <c r="BQ85" s="211">
        <v>79</v>
      </c>
      <c r="BR85" s="21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03"/>
    </row>
    <row r="86" spans="1:131" ht="26.25" customHeight="1" x14ac:dyDescent="0.15">
      <c r="A86" s="21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14"/>
      <c r="BF86" s="214"/>
      <c r="BG86" s="214"/>
      <c r="BH86" s="214"/>
      <c r="BI86" s="214"/>
      <c r="BJ86" s="214"/>
      <c r="BK86" s="214"/>
      <c r="BL86" s="214"/>
      <c r="BM86" s="214"/>
      <c r="BN86" s="214"/>
      <c r="BO86" s="214"/>
      <c r="BP86" s="214"/>
      <c r="BQ86" s="211">
        <v>80</v>
      </c>
      <c r="BR86" s="21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03"/>
    </row>
    <row r="87" spans="1:131" ht="26.25" customHeight="1" x14ac:dyDescent="0.15">
      <c r="A87" s="21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14"/>
      <c r="BF87" s="214"/>
      <c r="BG87" s="214"/>
      <c r="BH87" s="214"/>
      <c r="BI87" s="214"/>
      <c r="BJ87" s="214"/>
      <c r="BK87" s="214"/>
      <c r="BL87" s="214"/>
      <c r="BM87" s="214"/>
      <c r="BN87" s="214"/>
      <c r="BO87" s="214"/>
      <c r="BP87" s="214"/>
      <c r="BQ87" s="211">
        <v>81</v>
      </c>
      <c r="BR87" s="21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03"/>
    </row>
    <row r="88" spans="1:131" ht="26.25" customHeight="1" thickBot="1" x14ac:dyDescent="0.2">
      <c r="A88" s="213" t="s">
        <v>377</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5640</v>
      </c>
      <c r="AG88" s="946"/>
      <c r="AH88" s="946"/>
      <c r="AI88" s="946"/>
      <c r="AJ88" s="946"/>
      <c r="AK88" s="950"/>
      <c r="AL88" s="950"/>
      <c r="AM88" s="950"/>
      <c r="AN88" s="950"/>
      <c r="AO88" s="950"/>
      <c r="AP88" s="946">
        <v>11028</v>
      </c>
      <c r="AQ88" s="946"/>
      <c r="AR88" s="946"/>
      <c r="AS88" s="946"/>
      <c r="AT88" s="946"/>
      <c r="AU88" s="946">
        <v>354</v>
      </c>
      <c r="AV88" s="946"/>
      <c r="AW88" s="946"/>
      <c r="AX88" s="946"/>
      <c r="AY88" s="946"/>
      <c r="AZ88" s="947"/>
      <c r="BA88" s="947"/>
      <c r="BB88" s="947"/>
      <c r="BC88" s="947"/>
      <c r="BD88" s="948"/>
      <c r="BE88" s="214"/>
      <c r="BF88" s="214"/>
      <c r="BG88" s="214"/>
      <c r="BH88" s="214"/>
      <c r="BI88" s="214"/>
      <c r="BJ88" s="214"/>
      <c r="BK88" s="214"/>
      <c r="BL88" s="214"/>
      <c r="BM88" s="214"/>
      <c r="BN88" s="214"/>
      <c r="BO88" s="214"/>
      <c r="BP88" s="214"/>
      <c r="BQ88" s="211">
        <v>82</v>
      </c>
      <c r="BR88" s="21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03"/>
    </row>
    <row r="89" spans="1:131" ht="26.25" hidden="1" customHeight="1" x14ac:dyDescent="0.15">
      <c r="A89" s="218"/>
      <c r="B89" s="219"/>
      <c r="C89" s="219"/>
      <c r="D89" s="219"/>
      <c r="E89" s="219"/>
      <c r="F89" s="219"/>
      <c r="G89" s="219"/>
      <c r="H89" s="219"/>
      <c r="I89" s="219"/>
      <c r="J89" s="219"/>
      <c r="K89" s="219"/>
      <c r="L89" s="219"/>
      <c r="M89" s="219"/>
      <c r="N89" s="219"/>
      <c r="O89" s="219"/>
      <c r="P89" s="219"/>
      <c r="Q89" s="220"/>
      <c r="R89" s="220"/>
      <c r="S89" s="220"/>
      <c r="T89" s="220"/>
      <c r="U89" s="220"/>
      <c r="V89" s="220"/>
      <c r="W89" s="220"/>
      <c r="X89" s="220"/>
      <c r="Y89" s="220"/>
      <c r="Z89" s="220"/>
      <c r="AA89" s="220"/>
      <c r="AB89" s="220"/>
      <c r="AC89" s="220"/>
      <c r="AD89" s="220"/>
      <c r="AE89" s="220"/>
      <c r="AF89" s="220"/>
      <c r="AG89" s="220"/>
      <c r="AH89" s="220"/>
      <c r="AI89" s="220"/>
      <c r="AJ89" s="220"/>
      <c r="AK89" s="220"/>
      <c r="AL89" s="220"/>
      <c r="AM89" s="220"/>
      <c r="AN89" s="220"/>
      <c r="AO89" s="220"/>
      <c r="AP89" s="220"/>
      <c r="AQ89" s="220"/>
      <c r="AR89" s="220"/>
      <c r="AS89" s="220"/>
      <c r="AT89" s="220"/>
      <c r="AU89" s="220"/>
      <c r="AV89" s="220"/>
      <c r="AW89" s="220"/>
      <c r="AX89" s="220"/>
      <c r="AY89" s="220"/>
      <c r="AZ89" s="221"/>
      <c r="BA89" s="221"/>
      <c r="BB89" s="221"/>
      <c r="BC89" s="221"/>
      <c r="BD89" s="221"/>
      <c r="BE89" s="214"/>
      <c r="BF89" s="214"/>
      <c r="BG89" s="214"/>
      <c r="BH89" s="214"/>
      <c r="BI89" s="214"/>
      <c r="BJ89" s="214"/>
      <c r="BK89" s="214"/>
      <c r="BL89" s="214"/>
      <c r="BM89" s="214"/>
      <c r="BN89" s="214"/>
      <c r="BO89" s="214"/>
      <c r="BP89" s="214"/>
      <c r="BQ89" s="211">
        <v>83</v>
      </c>
      <c r="BR89" s="21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03"/>
    </row>
    <row r="90" spans="1:131" ht="26.25" hidden="1" customHeight="1" x14ac:dyDescent="0.15">
      <c r="A90" s="218"/>
      <c r="B90" s="219"/>
      <c r="C90" s="219"/>
      <c r="D90" s="219"/>
      <c r="E90" s="219"/>
      <c r="F90" s="219"/>
      <c r="G90" s="219"/>
      <c r="H90" s="219"/>
      <c r="I90" s="219"/>
      <c r="J90" s="219"/>
      <c r="K90" s="219"/>
      <c r="L90" s="219"/>
      <c r="M90" s="219"/>
      <c r="N90" s="219"/>
      <c r="O90" s="219"/>
      <c r="P90" s="219"/>
      <c r="Q90" s="220"/>
      <c r="R90" s="220"/>
      <c r="S90" s="220"/>
      <c r="T90" s="220"/>
      <c r="U90" s="220"/>
      <c r="V90" s="220"/>
      <c r="W90" s="220"/>
      <c r="X90" s="220"/>
      <c r="Y90" s="220"/>
      <c r="Z90" s="220"/>
      <c r="AA90" s="220"/>
      <c r="AB90" s="220"/>
      <c r="AC90" s="220"/>
      <c r="AD90" s="220"/>
      <c r="AE90" s="220"/>
      <c r="AF90" s="220"/>
      <c r="AG90" s="220"/>
      <c r="AH90" s="220"/>
      <c r="AI90" s="220"/>
      <c r="AJ90" s="220"/>
      <c r="AK90" s="220"/>
      <c r="AL90" s="220"/>
      <c r="AM90" s="220"/>
      <c r="AN90" s="220"/>
      <c r="AO90" s="220"/>
      <c r="AP90" s="220"/>
      <c r="AQ90" s="220"/>
      <c r="AR90" s="220"/>
      <c r="AS90" s="220"/>
      <c r="AT90" s="220"/>
      <c r="AU90" s="220"/>
      <c r="AV90" s="220"/>
      <c r="AW90" s="220"/>
      <c r="AX90" s="220"/>
      <c r="AY90" s="220"/>
      <c r="AZ90" s="221"/>
      <c r="BA90" s="221"/>
      <c r="BB90" s="221"/>
      <c r="BC90" s="221"/>
      <c r="BD90" s="221"/>
      <c r="BE90" s="214"/>
      <c r="BF90" s="214"/>
      <c r="BG90" s="214"/>
      <c r="BH90" s="214"/>
      <c r="BI90" s="214"/>
      <c r="BJ90" s="214"/>
      <c r="BK90" s="214"/>
      <c r="BL90" s="214"/>
      <c r="BM90" s="214"/>
      <c r="BN90" s="214"/>
      <c r="BO90" s="214"/>
      <c r="BP90" s="214"/>
      <c r="BQ90" s="211">
        <v>84</v>
      </c>
      <c r="BR90" s="21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03"/>
    </row>
    <row r="91" spans="1:131" ht="26.25" hidden="1" customHeight="1" x14ac:dyDescent="0.15">
      <c r="A91" s="218"/>
      <c r="B91" s="219"/>
      <c r="C91" s="219"/>
      <c r="D91" s="219"/>
      <c r="E91" s="219"/>
      <c r="F91" s="219"/>
      <c r="G91" s="219"/>
      <c r="H91" s="219"/>
      <c r="I91" s="219"/>
      <c r="J91" s="219"/>
      <c r="K91" s="219"/>
      <c r="L91" s="219"/>
      <c r="M91" s="219"/>
      <c r="N91" s="219"/>
      <c r="O91" s="219"/>
      <c r="P91" s="219"/>
      <c r="Q91" s="220"/>
      <c r="R91" s="220"/>
      <c r="S91" s="220"/>
      <c r="T91" s="220"/>
      <c r="U91" s="220"/>
      <c r="V91" s="220"/>
      <c r="W91" s="220"/>
      <c r="X91" s="220"/>
      <c r="Y91" s="220"/>
      <c r="Z91" s="220"/>
      <c r="AA91" s="220"/>
      <c r="AB91" s="220"/>
      <c r="AC91" s="220"/>
      <c r="AD91" s="220"/>
      <c r="AE91" s="220"/>
      <c r="AF91" s="220"/>
      <c r="AG91" s="220"/>
      <c r="AH91" s="220"/>
      <c r="AI91" s="220"/>
      <c r="AJ91" s="220"/>
      <c r="AK91" s="220"/>
      <c r="AL91" s="220"/>
      <c r="AM91" s="220"/>
      <c r="AN91" s="220"/>
      <c r="AO91" s="220"/>
      <c r="AP91" s="220"/>
      <c r="AQ91" s="220"/>
      <c r="AR91" s="220"/>
      <c r="AS91" s="220"/>
      <c r="AT91" s="220"/>
      <c r="AU91" s="220"/>
      <c r="AV91" s="220"/>
      <c r="AW91" s="220"/>
      <c r="AX91" s="220"/>
      <c r="AY91" s="220"/>
      <c r="AZ91" s="221"/>
      <c r="BA91" s="221"/>
      <c r="BB91" s="221"/>
      <c r="BC91" s="221"/>
      <c r="BD91" s="221"/>
      <c r="BE91" s="214"/>
      <c r="BF91" s="214"/>
      <c r="BG91" s="214"/>
      <c r="BH91" s="214"/>
      <c r="BI91" s="214"/>
      <c r="BJ91" s="214"/>
      <c r="BK91" s="214"/>
      <c r="BL91" s="214"/>
      <c r="BM91" s="214"/>
      <c r="BN91" s="214"/>
      <c r="BO91" s="214"/>
      <c r="BP91" s="214"/>
      <c r="BQ91" s="211">
        <v>85</v>
      </c>
      <c r="BR91" s="21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03"/>
    </row>
    <row r="92" spans="1:131" ht="26.25" hidden="1" customHeight="1" x14ac:dyDescent="0.15">
      <c r="A92" s="218"/>
      <c r="B92" s="219"/>
      <c r="C92" s="219"/>
      <c r="D92" s="219"/>
      <c r="E92" s="219"/>
      <c r="F92" s="219"/>
      <c r="G92" s="219"/>
      <c r="H92" s="219"/>
      <c r="I92" s="219"/>
      <c r="J92" s="219"/>
      <c r="K92" s="219"/>
      <c r="L92" s="219"/>
      <c r="M92" s="219"/>
      <c r="N92" s="219"/>
      <c r="O92" s="219"/>
      <c r="P92" s="219"/>
      <c r="Q92" s="220"/>
      <c r="R92" s="220"/>
      <c r="S92" s="220"/>
      <c r="T92" s="220"/>
      <c r="U92" s="220"/>
      <c r="V92" s="220"/>
      <c r="W92" s="220"/>
      <c r="X92" s="220"/>
      <c r="Y92" s="220"/>
      <c r="Z92" s="220"/>
      <c r="AA92" s="220"/>
      <c r="AB92" s="220"/>
      <c r="AC92" s="220"/>
      <c r="AD92" s="220"/>
      <c r="AE92" s="220"/>
      <c r="AF92" s="220"/>
      <c r="AG92" s="220"/>
      <c r="AH92" s="220"/>
      <c r="AI92" s="220"/>
      <c r="AJ92" s="220"/>
      <c r="AK92" s="220"/>
      <c r="AL92" s="220"/>
      <c r="AM92" s="220"/>
      <c r="AN92" s="220"/>
      <c r="AO92" s="220"/>
      <c r="AP92" s="220"/>
      <c r="AQ92" s="220"/>
      <c r="AR92" s="220"/>
      <c r="AS92" s="220"/>
      <c r="AT92" s="220"/>
      <c r="AU92" s="220"/>
      <c r="AV92" s="220"/>
      <c r="AW92" s="220"/>
      <c r="AX92" s="220"/>
      <c r="AY92" s="220"/>
      <c r="AZ92" s="221"/>
      <c r="BA92" s="221"/>
      <c r="BB92" s="221"/>
      <c r="BC92" s="221"/>
      <c r="BD92" s="221"/>
      <c r="BE92" s="214"/>
      <c r="BF92" s="214"/>
      <c r="BG92" s="214"/>
      <c r="BH92" s="214"/>
      <c r="BI92" s="214"/>
      <c r="BJ92" s="214"/>
      <c r="BK92" s="214"/>
      <c r="BL92" s="214"/>
      <c r="BM92" s="214"/>
      <c r="BN92" s="214"/>
      <c r="BO92" s="214"/>
      <c r="BP92" s="214"/>
      <c r="BQ92" s="211">
        <v>86</v>
      </c>
      <c r="BR92" s="21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03"/>
    </row>
    <row r="93" spans="1:131" ht="26.25" hidden="1" customHeight="1" x14ac:dyDescent="0.15">
      <c r="A93" s="218"/>
      <c r="B93" s="219"/>
      <c r="C93" s="219"/>
      <c r="D93" s="219"/>
      <c r="E93" s="219"/>
      <c r="F93" s="219"/>
      <c r="G93" s="219"/>
      <c r="H93" s="219"/>
      <c r="I93" s="219"/>
      <c r="J93" s="219"/>
      <c r="K93" s="219"/>
      <c r="L93" s="219"/>
      <c r="M93" s="219"/>
      <c r="N93" s="219"/>
      <c r="O93" s="219"/>
      <c r="P93" s="219"/>
      <c r="Q93" s="220"/>
      <c r="R93" s="220"/>
      <c r="S93" s="220"/>
      <c r="T93" s="220"/>
      <c r="U93" s="220"/>
      <c r="V93" s="220"/>
      <c r="W93" s="220"/>
      <c r="X93" s="220"/>
      <c r="Y93" s="220"/>
      <c r="Z93" s="220"/>
      <c r="AA93" s="220"/>
      <c r="AB93" s="220"/>
      <c r="AC93" s="220"/>
      <c r="AD93" s="220"/>
      <c r="AE93" s="220"/>
      <c r="AF93" s="220"/>
      <c r="AG93" s="220"/>
      <c r="AH93" s="220"/>
      <c r="AI93" s="220"/>
      <c r="AJ93" s="220"/>
      <c r="AK93" s="220"/>
      <c r="AL93" s="220"/>
      <c r="AM93" s="220"/>
      <c r="AN93" s="220"/>
      <c r="AO93" s="220"/>
      <c r="AP93" s="220"/>
      <c r="AQ93" s="220"/>
      <c r="AR93" s="220"/>
      <c r="AS93" s="220"/>
      <c r="AT93" s="220"/>
      <c r="AU93" s="220"/>
      <c r="AV93" s="220"/>
      <c r="AW93" s="220"/>
      <c r="AX93" s="220"/>
      <c r="AY93" s="220"/>
      <c r="AZ93" s="221"/>
      <c r="BA93" s="221"/>
      <c r="BB93" s="221"/>
      <c r="BC93" s="221"/>
      <c r="BD93" s="221"/>
      <c r="BE93" s="214"/>
      <c r="BF93" s="214"/>
      <c r="BG93" s="214"/>
      <c r="BH93" s="214"/>
      <c r="BI93" s="214"/>
      <c r="BJ93" s="214"/>
      <c r="BK93" s="214"/>
      <c r="BL93" s="214"/>
      <c r="BM93" s="214"/>
      <c r="BN93" s="214"/>
      <c r="BO93" s="214"/>
      <c r="BP93" s="214"/>
      <c r="BQ93" s="211">
        <v>87</v>
      </c>
      <c r="BR93" s="21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03"/>
    </row>
    <row r="94" spans="1:131" ht="26.25" hidden="1" customHeight="1" x14ac:dyDescent="0.15">
      <c r="A94" s="218"/>
      <c r="B94" s="219"/>
      <c r="C94" s="219"/>
      <c r="D94" s="219"/>
      <c r="E94" s="219"/>
      <c r="F94" s="219"/>
      <c r="G94" s="219"/>
      <c r="H94" s="219"/>
      <c r="I94" s="219"/>
      <c r="J94" s="219"/>
      <c r="K94" s="219"/>
      <c r="L94" s="219"/>
      <c r="M94" s="219"/>
      <c r="N94" s="219"/>
      <c r="O94" s="219"/>
      <c r="P94" s="219"/>
      <c r="Q94" s="220"/>
      <c r="R94" s="220"/>
      <c r="S94" s="220"/>
      <c r="T94" s="220"/>
      <c r="U94" s="220"/>
      <c r="V94" s="220"/>
      <c r="W94" s="220"/>
      <c r="X94" s="220"/>
      <c r="Y94" s="220"/>
      <c r="Z94" s="220"/>
      <c r="AA94" s="220"/>
      <c r="AB94" s="220"/>
      <c r="AC94" s="220"/>
      <c r="AD94" s="220"/>
      <c r="AE94" s="220"/>
      <c r="AF94" s="220"/>
      <c r="AG94" s="220"/>
      <c r="AH94" s="220"/>
      <c r="AI94" s="220"/>
      <c r="AJ94" s="220"/>
      <c r="AK94" s="220"/>
      <c r="AL94" s="220"/>
      <c r="AM94" s="220"/>
      <c r="AN94" s="220"/>
      <c r="AO94" s="220"/>
      <c r="AP94" s="220"/>
      <c r="AQ94" s="220"/>
      <c r="AR94" s="220"/>
      <c r="AS94" s="220"/>
      <c r="AT94" s="220"/>
      <c r="AU94" s="220"/>
      <c r="AV94" s="220"/>
      <c r="AW94" s="220"/>
      <c r="AX94" s="220"/>
      <c r="AY94" s="220"/>
      <c r="AZ94" s="221"/>
      <c r="BA94" s="221"/>
      <c r="BB94" s="221"/>
      <c r="BC94" s="221"/>
      <c r="BD94" s="221"/>
      <c r="BE94" s="214"/>
      <c r="BF94" s="214"/>
      <c r="BG94" s="214"/>
      <c r="BH94" s="214"/>
      <c r="BI94" s="214"/>
      <c r="BJ94" s="214"/>
      <c r="BK94" s="214"/>
      <c r="BL94" s="214"/>
      <c r="BM94" s="214"/>
      <c r="BN94" s="214"/>
      <c r="BO94" s="214"/>
      <c r="BP94" s="214"/>
      <c r="BQ94" s="211">
        <v>88</v>
      </c>
      <c r="BR94" s="21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03"/>
    </row>
    <row r="95" spans="1:131" ht="26.25" hidden="1" customHeight="1" x14ac:dyDescent="0.15">
      <c r="A95" s="218"/>
      <c r="B95" s="219"/>
      <c r="C95" s="219"/>
      <c r="D95" s="219"/>
      <c r="E95" s="219"/>
      <c r="F95" s="219"/>
      <c r="G95" s="219"/>
      <c r="H95" s="219"/>
      <c r="I95" s="219"/>
      <c r="J95" s="219"/>
      <c r="K95" s="219"/>
      <c r="L95" s="219"/>
      <c r="M95" s="219"/>
      <c r="N95" s="219"/>
      <c r="O95" s="219"/>
      <c r="P95" s="219"/>
      <c r="Q95" s="220"/>
      <c r="R95" s="220"/>
      <c r="S95" s="220"/>
      <c r="T95" s="220"/>
      <c r="U95" s="220"/>
      <c r="V95" s="220"/>
      <c r="W95" s="220"/>
      <c r="X95" s="220"/>
      <c r="Y95" s="220"/>
      <c r="Z95" s="220"/>
      <c r="AA95" s="220"/>
      <c r="AB95" s="220"/>
      <c r="AC95" s="220"/>
      <c r="AD95" s="220"/>
      <c r="AE95" s="220"/>
      <c r="AF95" s="220"/>
      <c r="AG95" s="220"/>
      <c r="AH95" s="220"/>
      <c r="AI95" s="220"/>
      <c r="AJ95" s="220"/>
      <c r="AK95" s="220"/>
      <c r="AL95" s="220"/>
      <c r="AM95" s="220"/>
      <c r="AN95" s="220"/>
      <c r="AO95" s="220"/>
      <c r="AP95" s="220"/>
      <c r="AQ95" s="220"/>
      <c r="AR95" s="220"/>
      <c r="AS95" s="220"/>
      <c r="AT95" s="220"/>
      <c r="AU95" s="220"/>
      <c r="AV95" s="220"/>
      <c r="AW95" s="220"/>
      <c r="AX95" s="220"/>
      <c r="AY95" s="220"/>
      <c r="AZ95" s="221"/>
      <c r="BA95" s="221"/>
      <c r="BB95" s="221"/>
      <c r="BC95" s="221"/>
      <c r="BD95" s="221"/>
      <c r="BE95" s="214"/>
      <c r="BF95" s="214"/>
      <c r="BG95" s="214"/>
      <c r="BH95" s="214"/>
      <c r="BI95" s="214"/>
      <c r="BJ95" s="214"/>
      <c r="BK95" s="214"/>
      <c r="BL95" s="214"/>
      <c r="BM95" s="214"/>
      <c r="BN95" s="214"/>
      <c r="BO95" s="214"/>
      <c r="BP95" s="214"/>
      <c r="BQ95" s="211">
        <v>89</v>
      </c>
      <c r="BR95" s="21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03"/>
    </row>
    <row r="96" spans="1:131" ht="26.25" hidden="1" customHeight="1" x14ac:dyDescent="0.15">
      <c r="A96" s="218"/>
      <c r="B96" s="219"/>
      <c r="C96" s="219"/>
      <c r="D96" s="219"/>
      <c r="E96" s="219"/>
      <c r="F96" s="219"/>
      <c r="G96" s="219"/>
      <c r="H96" s="219"/>
      <c r="I96" s="219"/>
      <c r="J96" s="219"/>
      <c r="K96" s="219"/>
      <c r="L96" s="219"/>
      <c r="M96" s="219"/>
      <c r="N96" s="219"/>
      <c r="O96" s="219"/>
      <c r="P96" s="219"/>
      <c r="Q96" s="220"/>
      <c r="R96" s="220"/>
      <c r="S96" s="220"/>
      <c r="T96" s="220"/>
      <c r="U96" s="220"/>
      <c r="V96" s="220"/>
      <c r="W96" s="220"/>
      <c r="X96" s="220"/>
      <c r="Y96" s="220"/>
      <c r="Z96" s="220"/>
      <c r="AA96" s="220"/>
      <c r="AB96" s="220"/>
      <c r="AC96" s="220"/>
      <c r="AD96" s="220"/>
      <c r="AE96" s="220"/>
      <c r="AF96" s="220"/>
      <c r="AG96" s="220"/>
      <c r="AH96" s="220"/>
      <c r="AI96" s="220"/>
      <c r="AJ96" s="220"/>
      <c r="AK96" s="220"/>
      <c r="AL96" s="220"/>
      <c r="AM96" s="220"/>
      <c r="AN96" s="220"/>
      <c r="AO96" s="220"/>
      <c r="AP96" s="220"/>
      <c r="AQ96" s="220"/>
      <c r="AR96" s="220"/>
      <c r="AS96" s="220"/>
      <c r="AT96" s="220"/>
      <c r="AU96" s="220"/>
      <c r="AV96" s="220"/>
      <c r="AW96" s="220"/>
      <c r="AX96" s="220"/>
      <c r="AY96" s="220"/>
      <c r="AZ96" s="221"/>
      <c r="BA96" s="221"/>
      <c r="BB96" s="221"/>
      <c r="BC96" s="221"/>
      <c r="BD96" s="221"/>
      <c r="BE96" s="214"/>
      <c r="BF96" s="214"/>
      <c r="BG96" s="214"/>
      <c r="BH96" s="214"/>
      <c r="BI96" s="214"/>
      <c r="BJ96" s="214"/>
      <c r="BK96" s="214"/>
      <c r="BL96" s="214"/>
      <c r="BM96" s="214"/>
      <c r="BN96" s="214"/>
      <c r="BO96" s="214"/>
      <c r="BP96" s="214"/>
      <c r="BQ96" s="211">
        <v>90</v>
      </c>
      <c r="BR96" s="21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03"/>
    </row>
    <row r="97" spans="1:131" ht="26.25" hidden="1" customHeight="1" x14ac:dyDescent="0.15">
      <c r="A97" s="218"/>
      <c r="B97" s="219"/>
      <c r="C97" s="219"/>
      <c r="D97" s="219"/>
      <c r="E97" s="219"/>
      <c r="F97" s="219"/>
      <c r="G97" s="219"/>
      <c r="H97" s="219"/>
      <c r="I97" s="219"/>
      <c r="J97" s="219"/>
      <c r="K97" s="219"/>
      <c r="L97" s="219"/>
      <c r="M97" s="219"/>
      <c r="N97" s="219"/>
      <c r="O97" s="219"/>
      <c r="P97" s="219"/>
      <c r="Q97" s="220"/>
      <c r="R97" s="220"/>
      <c r="S97" s="220"/>
      <c r="T97" s="220"/>
      <c r="U97" s="220"/>
      <c r="V97" s="220"/>
      <c r="W97" s="220"/>
      <c r="X97" s="220"/>
      <c r="Y97" s="220"/>
      <c r="Z97" s="220"/>
      <c r="AA97" s="220"/>
      <c r="AB97" s="220"/>
      <c r="AC97" s="220"/>
      <c r="AD97" s="220"/>
      <c r="AE97" s="220"/>
      <c r="AF97" s="220"/>
      <c r="AG97" s="220"/>
      <c r="AH97" s="220"/>
      <c r="AI97" s="220"/>
      <c r="AJ97" s="220"/>
      <c r="AK97" s="220"/>
      <c r="AL97" s="220"/>
      <c r="AM97" s="220"/>
      <c r="AN97" s="220"/>
      <c r="AO97" s="220"/>
      <c r="AP97" s="220"/>
      <c r="AQ97" s="220"/>
      <c r="AR97" s="220"/>
      <c r="AS97" s="220"/>
      <c r="AT97" s="220"/>
      <c r="AU97" s="220"/>
      <c r="AV97" s="220"/>
      <c r="AW97" s="220"/>
      <c r="AX97" s="220"/>
      <c r="AY97" s="220"/>
      <c r="AZ97" s="221"/>
      <c r="BA97" s="221"/>
      <c r="BB97" s="221"/>
      <c r="BC97" s="221"/>
      <c r="BD97" s="221"/>
      <c r="BE97" s="214"/>
      <c r="BF97" s="214"/>
      <c r="BG97" s="214"/>
      <c r="BH97" s="214"/>
      <c r="BI97" s="214"/>
      <c r="BJ97" s="214"/>
      <c r="BK97" s="214"/>
      <c r="BL97" s="214"/>
      <c r="BM97" s="214"/>
      <c r="BN97" s="214"/>
      <c r="BO97" s="214"/>
      <c r="BP97" s="214"/>
      <c r="BQ97" s="211">
        <v>91</v>
      </c>
      <c r="BR97" s="21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03"/>
    </row>
    <row r="98" spans="1:131" ht="26.25" hidden="1" customHeight="1" x14ac:dyDescent="0.15">
      <c r="A98" s="218"/>
      <c r="B98" s="219"/>
      <c r="C98" s="219"/>
      <c r="D98" s="219"/>
      <c r="E98" s="219"/>
      <c r="F98" s="219"/>
      <c r="G98" s="219"/>
      <c r="H98" s="219"/>
      <c r="I98" s="219"/>
      <c r="J98" s="219"/>
      <c r="K98" s="219"/>
      <c r="L98" s="219"/>
      <c r="M98" s="219"/>
      <c r="N98" s="219"/>
      <c r="O98" s="219"/>
      <c r="P98" s="219"/>
      <c r="Q98" s="220"/>
      <c r="R98" s="220"/>
      <c r="S98" s="220"/>
      <c r="T98" s="220"/>
      <c r="U98" s="220"/>
      <c r="V98" s="220"/>
      <c r="W98" s="220"/>
      <c r="X98" s="220"/>
      <c r="Y98" s="220"/>
      <c r="Z98" s="220"/>
      <c r="AA98" s="220"/>
      <c r="AB98" s="220"/>
      <c r="AC98" s="220"/>
      <c r="AD98" s="220"/>
      <c r="AE98" s="220"/>
      <c r="AF98" s="220"/>
      <c r="AG98" s="220"/>
      <c r="AH98" s="220"/>
      <c r="AI98" s="220"/>
      <c r="AJ98" s="220"/>
      <c r="AK98" s="220"/>
      <c r="AL98" s="220"/>
      <c r="AM98" s="220"/>
      <c r="AN98" s="220"/>
      <c r="AO98" s="220"/>
      <c r="AP98" s="220"/>
      <c r="AQ98" s="220"/>
      <c r="AR98" s="220"/>
      <c r="AS98" s="220"/>
      <c r="AT98" s="220"/>
      <c r="AU98" s="220"/>
      <c r="AV98" s="220"/>
      <c r="AW98" s="220"/>
      <c r="AX98" s="220"/>
      <c r="AY98" s="220"/>
      <c r="AZ98" s="221"/>
      <c r="BA98" s="221"/>
      <c r="BB98" s="221"/>
      <c r="BC98" s="221"/>
      <c r="BD98" s="221"/>
      <c r="BE98" s="214"/>
      <c r="BF98" s="214"/>
      <c r="BG98" s="214"/>
      <c r="BH98" s="214"/>
      <c r="BI98" s="214"/>
      <c r="BJ98" s="214"/>
      <c r="BK98" s="214"/>
      <c r="BL98" s="214"/>
      <c r="BM98" s="214"/>
      <c r="BN98" s="214"/>
      <c r="BO98" s="214"/>
      <c r="BP98" s="214"/>
      <c r="BQ98" s="211">
        <v>92</v>
      </c>
      <c r="BR98" s="21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03"/>
    </row>
    <row r="99" spans="1:131" ht="26.25" hidden="1" customHeight="1" x14ac:dyDescent="0.15">
      <c r="A99" s="218"/>
      <c r="B99" s="219"/>
      <c r="C99" s="219"/>
      <c r="D99" s="219"/>
      <c r="E99" s="219"/>
      <c r="F99" s="219"/>
      <c r="G99" s="219"/>
      <c r="H99" s="219"/>
      <c r="I99" s="219"/>
      <c r="J99" s="219"/>
      <c r="K99" s="219"/>
      <c r="L99" s="219"/>
      <c r="M99" s="219"/>
      <c r="N99" s="219"/>
      <c r="O99" s="219"/>
      <c r="P99" s="219"/>
      <c r="Q99" s="220"/>
      <c r="R99" s="220"/>
      <c r="S99" s="220"/>
      <c r="T99" s="220"/>
      <c r="U99" s="220"/>
      <c r="V99" s="220"/>
      <c r="W99" s="220"/>
      <c r="X99" s="220"/>
      <c r="Y99" s="220"/>
      <c r="Z99" s="220"/>
      <c r="AA99" s="220"/>
      <c r="AB99" s="220"/>
      <c r="AC99" s="220"/>
      <c r="AD99" s="220"/>
      <c r="AE99" s="220"/>
      <c r="AF99" s="220"/>
      <c r="AG99" s="220"/>
      <c r="AH99" s="220"/>
      <c r="AI99" s="220"/>
      <c r="AJ99" s="220"/>
      <c r="AK99" s="220"/>
      <c r="AL99" s="220"/>
      <c r="AM99" s="220"/>
      <c r="AN99" s="220"/>
      <c r="AO99" s="220"/>
      <c r="AP99" s="220"/>
      <c r="AQ99" s="220"/>
      <c r="AR99" s="220"/>
      <c r="AS99" s="220"/>
      <c r="AT99" s="220"/>
      <c r="AU99" s="220"/>
      <c r="AV99" s="220"/>
      <c r="AW99" s="220"/>
      <c r="AX99" s="220"/>
      <c r="AY99" s="220"/>
      <c r="AZ99" s="221"/>
      <c r="BA99" s="221"/>
      <c r="BB99" s="221"/>
      <c r="BC99" s="221"/>
      <c r="BD99" s="221"/>
      <c r="BE99" s="214"/>
      <c r="BF99" s="214"/>
      <c r="BG99" s="214"/>
      <c r="BH99" s="214"/>
      <c r="BI99" s="214"/>
      <c r="BJ99" s="214"/>
      <c r="BK99" s="214"/>
      <c r="BL99" s="214"/>
      <c r="BM99" s="214"/>
      <c r="BN99" s="214"/>
      <c r="BO99" s="214"/>
      <c r="BP99" s="214"/>
      <c r="BQ99" s="211">
        <v>93</v>
      </c>
      <c r="BR99" s="21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03"/>
    </row>
    <row r="100" spans="1:131" ht="26.25" hidden="1" customHeight="1" x14ac:dyDescent="0.15">
      <c r="A100" s="218"/>
      <c r="B100" s="219"/>
      <c r="C100" s="219"/>
      <c r="D100" s="219"/>
      <c r="E100" s="219"/>
      <c r="F100" s="219"/>
      <c r="G100" s="219"/>
      <c r="H100" s="219"/>
      <c r="I100" s="219"/>
      <c r="J100" s="219"/>
      <c r="K100" s="219"/>
      <c r="L100" s="219"/>
      <c r="M100" s="219"/>
      <c r="N100" s="219"/>
      <c r="O100" s="219"/>
      <c r="P100" s="219"/>
      <c r="Q100" s="220"/>
      <c r="R100" s="220"/>
      <c r="S100" s="220"/>
      <c r="T100" s="220"/>
      <c r="U100" s="220"/>
      <c r="V100" s="220"/>
      <c r="W100" s="220"/>
      <c r="X100" s="220"/>
      <c r="Y100" s="220"/>
      <c r="Z100" s="220"/>
      <c r="AA100" s="220"/>
      <c r="AB100" s="220"/>
      <c r="AC100" s="220"/>
      <c r="AD100" s="220"/>
      <c r="AE100" s="220"/>
      <c r="AF100" s="220"/>
      <c r="AG100" s="220"/>
      <c r="AH100" s="220"/>
      <c r="AI100" s="220"/>
      <c r="AJ100" s="220"/>
      <c r="AK100" s="220"/>
      <c r="AL100" s="220"/>
      <c r="AM100" s="220"/>
      <c r="AN100" s="220"/>
      <c r="AO100" s="220"/>
      <c r="AP100" s="220"/>
      <c r="AQ100" s="220"/>
      <c r="AR100" s="220"/>
      <c r="AS100" s="220"/>
      <c r="AT100" s="220"/>
      <c r="AU100" s="220"/>
      <c r="AV100" s="220"/>
      <c r="AW100" s="220"/>
      <c r="AX100" s="220"/>
      <c r="AY100" s="220"/>
      <c r="AZ100" s="221"/>
      <c r="BA100" s="221"/>
      <c r="BB100" s="221"/>
      <c r="BC100" s="221"/>
      <c r="BD100" s="221"/>
      <c r="BE100" s="214"/>
      <c r="BF100" s="214"/>
      <c r="BG100" s="214"/>
      <c r="BH100" s="214"/>
      <c r="BI100" s="214"/>
      <c r="BJ100" s="214"/>
      <c r="BK100" s="214"/>
      <c r="BL100" s="214"/>
      <c r="BM100" s="214"/>
      <c r="BN100" s="214"/>
      <c r="BO100" s="214"/>
      <c r="BP100" s="214"/>
      <c r="BQ100" s="211">
        <v>94</v>
      </c>
      <c r="BR100" s="21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03"/>
    </row>
    <row r="101" spans="1:131" ht="26.25" hidden="1" customHeight="1" x14ac:dyDescent="0.15">
      <c r="A101" s="218"/>
      <c r="B101" s="219"/>
      <c r="C101" s="219"/>
      <c r="D101" s="219"/>
      <c r="E101" s="219"/>
      <c r="F101" s="219"/>
      <c r="G101" s="219"/>
      <c r="H101" s="219"/>
      <c r="I101" s="219"/>
      <c r="J101" s="219"/>
      <c r="K101" s="219"/>
      <c r="L101" s="219"/>
      <c r="M101" s="219"/>
      <c r="N101" s="219"/>
      <c r="O101" s="219"/>
      <c r="P101" s="219"/>
      <c r="Q101" s="220"/>
      <c r="R101" s="220"/>
      <c r="S101" s="220"/>
      <c r="T101" s="220"/>
      <c r="U101" s="220"/>
      <c r="V101" s="220"/>
      <c r="W101" s="220"/>
      <c r="X101" s="220"/>
      <c r="Y101" s="220"/>
      <c r="Z101" s="220"/>
      <c r="AA101" s="220"/>
      <c r="AB101" s="220"/>
      <c r="AC101" s="220"/>
      <c r="AD101" s="220"/>
      <c r="AE101" s="220"/>
      <c r="AF101" s="220"/>
      <c r="AG101" s="220"/>
      <c r="AH101" s="220"/>
      <c r="AI101" s="220"/>
      <c r="AJ101" s="220"/>
      <c r="AK101" s="220"/>
      <c r="AL101" s="220"/>
      <c r="AM101" s="220"/>
      <c r="AN101" s="220"/>
      <c r="AO101" s="220"/>
      <c r="AP101" s="220"/>
      <c r="AQ101" s="220"/>
      <c r="AR101" s="220"/>
      <c r="AS101" s="220"/>
      <c r="AT101" s="220"/>
      <c r="AU101" s="220"/>
      <c r="AV101" s="220"/>
      <c r="AW101" s="220"/>
      <c r="AX101" s="220"/>
      <c r="AY101" s="220"/>
      <c r="AZ101" s="221"/>
      <c r="BA101" s="221"/>
      <c r="BB101" s="221"/>
      <c r="BC101" s="221"/>
      <c r="BD101" s="221"/>
      <c r="BE101" s="214"/>
      <c r="BF101" s="214"/>
      <c r="BG101" s="214"/>
      <c r="BH101" s="214"/>
      <c r="BI101" s="214"/>
      <c r="BJ101" s="214"/>
      <c r="BK101" s="214"/>
      <c r="BL101" s="214"/>
      <c r="BM101" s="214"/>
      <c r="BN101" s="214"/>
      <c r="BO101" s="214"/>
      <c r="BP101" s="214"/>
      <c r="BQ101" s="211">
        <v>95</v>
      </c>
      <c r="BR101" s="21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03"/>
    </row>
    <row r="102" spans="1:131" ht="26.25" customHeight="1" thickBot="1" x14ac:dyDescent="0.2">
      <c r="A102" s="218"/>
      <c r="B102" s="219"/>
      <c r="C102" s="219"/>
      <c r="D102" s="219"/>
      <c r="E102" s="219"/>
      <c r="F102" s="219"/>
      <c r="G102" s="219"/>
      <c r="H102" s="219"/>
      <c r="I102" s="219"/>
      <c r="J102" s="219"/>
      <c r="K102" s="219"/>
      <c r="L102" s="219"/>
      <c r="M102" s="219"/>
      <c r="N102" s="219"/>
      <c r="O102" s="219"/>
      <c r="P102" s="219"/>
      <c r="Q102" s="220"/>
      <c r="R102" s="220"/>
      <c r="S102" s="220"/>
      <c r="T102" s="220"/>
      <c r="U102" s="220"/>
      <c r="V102" s="220"/>
      <c r="W102" s="220"/>
      <c r="X102" s="220"/>
      <c r="Y102" s="220"/>
      <c r="Z102" s="220"/>
      <c r="AA102" s="220"/>
      <c r="AB102" s="220"/>
      <c r="AC102" s="220"/>
      <c r="AD102" s="220"/>
      <c r="AE102" s="220"/>
      <c r="AF102" s="220"/>
      <c r="AG102" s="220"/>
      <c r="AH102" s="220"/>
      <c r="AI102" s="220"/>
      <c r="AJ102" s="220"/>
      <c r="AK102" s="220"/>
      <c r="AL102" s="220"/>
      <c r="AM102" s="220"/>
      <c r="AN102" s="220"/>
      <c r="AO102" s="220"/>
      <c r="AP102" s="220"/>
      <c r="AQ102" s="220"/>
      <c r="AR102" s="220"/>
      <c r="AS102" s="220"/>
      <c r="AT102" s="220"/>
      <c r="AU102" s="220"/>
      <c r="AV102" s="220"/>
      <c r="AW102" s="220"/>
      <c r="AX102" s="220"/>
      <c r="AY102" s="220"/>
      <c r="AZ102" s="221"/>
      <c r="BA102" s="221"/>
      <c r="BB102" s="221"/>
      <c r="BC102" s="221"/>
      <c r="BD102" s="221"/>
      <c r="BE102" s="214"/>
      <c r="BF102" s="214"/>
      <c r="BG102" s="214"/>
      <c r="BH102" s="214"/>
      <c r="BI102" s="214"/>
      <c r="BJ102" s="214"/>
      <c r="BK102" s="214"/>
      <c r="BL102" s="214"/>
      <c r="BM102" s="214"/>
      <c r="BN102" s="214"/>
      <c r="BO102" s="214"/>
      <c r="BP102" s="214"/>
      <c r="BQ102" s="213" t="s">
        <v>377</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52</v>
      </c>
      <c r="CS102" s="940"/>
      <c r="CT102" s="940"/>
      <c r="CU102" s="940"/>
      <c r="CV102" s="941"/>
      <c r="CW102" s="939">
        <v>2</v>
      </c>
      <c r="CX102" s="940"/>
      <c r="CY102" s="940"/>
      <c r="CZ102" s="940"/>
      <c r="DA102" s="941"/>
      <c r="DB102" s="939" t="s">
        <v>543</v>
      </c>
      <c r="DC102" s="940"/>
      <c r="DD102" s="940"/>
      <c r="DE102" s="940"/>
      <c r="DF102" s="941"/>
      <c r="DG102" s="939" t="s">
        <v>543</v>
      </c>
      <c r="DH102" s="940"/>
      <c r="DI102" s="940"/>
      <c r="DJ102" s="940"/>
      <c r="DK102" s="941"/>
      <c r="DL102" s="939" t="s">
        <v>543</v>
      </c>
      <c r="DM102" s="940"/>
      <c r="DN102" s="940"/>
      <c r="DO102" s="940"/>
      <c r="DP102" s="941"/>
      <c r="DQ102" s="939" t="s">
        <v>543</v>
      </c>
      <c r="DR102" s="940"/>
      <c r="DS102" s="940"/>
      <c r="DT102" s="940"/>
      <c r="DU102" s="941"/>
      <c r="DV102" s="924"/>
      <c r="DW102" s="925"/>
      <c r="DX102" s="925"/>
      <c r="DY102" s="925"/>
      <c r="DZ102" s="926"/>
      <c r="EA102" s="203"/>
    </row>
    <row r="103" spans="1:131" ht="26.25" customHeight="1" x14ac:dyDescent="0.15">
      <c r="A103" s="218"/>
      <c r="B103" s="219"/>
      <c r="C103" s="219"/>
      <c r="D103" s="219"/>
      <c r="E103" s="219"/>
      <c r="F103" s="219"/>
      <c r="G103" s="219"/>
      <c r="H103" s="219"/>
      <c r="I103" s="219"/>
      <c r="J103" s="219"/>
      <c r="K103" s="219"/>
      <c r="L103" s="219"/>
      <c r="M103" s="219"/>
      <c r="N103" s="219"/>
      <c r="O103" s="219"/>
      <c r="P103" s="219"/>
      <c r="Q103" s="220"/>
      <c r="R103" s="220"/>
      <c r="S103" s="220"/>
      <c r="T103" s="220"/>
      <c r="U103" s="220"/>
      <c r="V103" s="220"/>
      <c r="W103" s="220"/>
      <c r="X103" s="220"/>
      <c r="Y103" s="220"/>
      <c r="Z103" s="220"/>
      <c r="AA103" s="220"/>
      <c r="AB103" s="220"/>
      <c r="AC103" s="220"/>
      <c r="AD103" s="220"/>
      <c r="AE103" s="220"/>
      <c r="AF103" s="220"/>
      <c r="AG103" s="220"/>
      <c r="AH103" s="220"/>
      <c r="AI103" s="220"/>
      <c r="AJ103" s="220"/>
      <c r="AK103" s="220"/>
      <c r="AL103" s="220"/>
      <c r="AM103" s="220"/>
      <c r="AN103" s="220"/>
      <c r="AO103" s="220"/>
      <c r="AP103" s="220"/>
      <c r="AQ103" s="220"/>
      <c r="AR103" s="220"/>
      <c r="AS103" s="220"/>
      <c r="AT103" s="220"/>
      <c r="AU103" s="220"/>
      <c r="AV103" s="220"/>
      <c r="AW103" s="220"/>
      <c r="AX103" s="220"/>
      <c r="AY103" s="220"/>
      <c r="AZ103" s="221"/>
      <c r="BA103" s="221"/>
      <c r="BB103" s="221"/>
      <c r="BC103" s="221"/>
      <c r="BD103" s="221"/>
      <c r="BE103" s="214"/>
      <c r="BF103" s="214"/>
      <c r="BG103" s="214"/>
      <c r="BH103" s="214"/>
      <c r="BI103" s="214"/>
      <c r="BJ103" s="214"/>
      <c r="BK103" s="214"/>
      <c r="BL103" s="214"/>
      <c r="BM103" s="214"/>
      <c r="BN103" s="214"/>
      <c r="BO103" s="214"/>
      <c r="BP103" s="21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03"/>
    </row>
    <row r="104" spans="1:131" ht="26.25" customHeight="1" x14ac:dyDescent="0.15">
      <c r="A104" s="218"/>
      <c r="B104" s="219"/>
      <c r="C104" s="219"/>
      <c r="D104" s="219"/>
      <c r="E104" s="219"/>
      <c r="F104" s="219"/>
      <c r="G104" s="219"/>
      <c r="H104" s="219"/>
      <c r="I104" s="219"/>
      <c r="J104" s="219"/>
      <c r="K104" s="219"/>
      <c r="L104" s="219"/>
      <c r="M104" s="219"/>
      <c r="N104" s="219"/>
      <c r="O104" s="219"/>
      <c r="P104" s="219"/>
      <c r="Q104" s="220"/>
      <c r="R104" s="220"/>
      <c r="S104" s="220"/>
      <c r="T104" s="220"/>
      <c r="U104" s="220"/>
      <c r="V104" s="220"/>
      <c r="W104" s="220"/>
      <c r="X104" s="220"/>
      <c r="Y104" s="220"/>
      <c r="Z104" s="220"/>
      <c r="AA104" s="220"/>
      <c r="AB104" s="220"/>
      <c r="AC104" s="220"/>
      <c r="AD104" s="220"/>
      <c r="AE104" s="220"/>
      <c r="AF104" s="220"/>
      <c r="AG104" s="220"/>
      <c r="AH104" s="220"/>
      <c r="AI104" s="220"/>
      <c r="AJ104" s="220"/>
      <c r="AK104" s="220"/>
      <c r="AL104" s="220"/>
      <c r="AM104" s="220"/>
      <c r="AN104" s="220"/>
      <c r="AO104" s="220"/>
      <c r="AP104" s="220"/>
      <c r="AQ104" s="220"/>
      <c r="AR104" s="220"/>
      <c r="AS104" s="220"/>
      <c r="AT104" s="220"/>
      <c r="AU104" s="220"/>
      <c r="AV104" s="220"/>
      <c r="AW104" s="220"/>
      <c r="AX104" s="220"/>
      <c r="AY104" s="220"/>
      <c r="AZ104" s="221"/>
      <c r="BA104" s="221"/>
      <c r="BB104" s="221"/>
      <c r="BC104" s="221"/>
      <c r="BD104" s="221"/>
      <c r="BE104" s="214"/>
      <c r="BF104" s="214"/>
      <c r="BG104" s="214"/>
      <c r="BH104" s="214"/>
      <c r="BI104" s="214"/>
      <c r="BJ104" s="214"/>
      <c r="BK104" s="214"/>
      <c r="BL104" s="214"/>
      <c r="BM104" s="214"/>
      <c r="BN104" s="214"/>
      <c r="BO104" s="214"/>
      <c r="BP104" s="21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03"/>
    </row>
    <row r="105" spans="1:131" ht="11.25" customHeight="1" x14ac:dyDescent="0.15">
      <c r="A105" s="214"/>
      <c r="B105" s="214"/>
      <c r="C105" s="214"/>
      <c r="D105" s="214"/>
      <c r="E105" s="214"/>
      <c r="F105" s="214"/>
      <c r="G105" s="214"/>
      <c r="H105" s="214"/>
      <c r="I105" s="214"/>
      <c r="J105" s="214"/>
      <c r="K105" s="214"/>
      <c r="L105" s="214"/>
      <c r="M105" s="214"/>
      <c r="N105" s="214"/>
      <c r="O105" s="214"/>
      <c r="P105" s="214"/>
      <c r="Q105" s="214"/>
      <c r="R105" s="214"/>
      <c r="S105" s="214"/>
      <c r="T105" s="214"/>
      <c r="U105" s="214"/>
      <c r="V105" s="214"/>
      <c r="W105" s="214"/>
      <c r="X105" s="214"/>
      <c r="Y105" s="214"/>
      <c r="Z105" s="214"/>
      <c r="AA105" s="214"/>
      <c r="AB105" s="214"/>
      <c r="AC105" s="214"/>
      <c r="AD105" s="214"/>
      <c r="AE105" s="214"/>
      <c r="AF105" s="214"/>
      <c r="AG105" s="214"/>
      <c r="AH105" s="214"/>
      <c r="AI105" s="214"/>
      <c r="AJ105" s="214"/>
      <c r="AK105" s="214"/>
      <c r="AL105" s="214"/>
      <c r="AM105" s="214"/>
      <c r="AN105" s="214"/>
      <c r="AO105" s="214"/>
      <c r="AP105" s="214"/>
      <c r="AQ105" s="214"/>
      <c r="AR105" s="214"/>
      <c r="AS105" s="214"/>
      <c r="AT105" s="214"/>
      <c r="AU105" s="214"/>
      <c r="AV105" s="214"/>
      <c r="AW105" s="214"/>
      <c r="AX105" s="214"/>
      <c r="AY105" s="214"/>
      <c r="AZ105" s="214"/>
      <c r="BA105" s="214"/>
      <c r="BB105" s="214"/>
      <c r="BC105" s="214"/>
      <c r="BD105" s="214"/>
      <c r="BE105" s="214"/>
      <c r="BF105" s="214"/>
      <c r="BG105" s="214"/>
      <c r="BH105" s="214"/>
      <c r="BI105" s="214"/>
      <c r="BJ105" s="214"/>
      <c r="BK105" s="214"/>
      <c r="BL105" s="214"/>
      <c r="BM105" s="214"/>
      <c r="BN105" s="214"/>
      <c r="BO105" s="214"/>
      <c r="BP105" s="214"/>
      <c r="BQ105" s="203"/>
      <c r="BR105" s="203"/>
      <c r="BS105" s="203"/>
      <c r="BT105" s="203"/>
      <c r="BU105" s="203"/>
      <c r="BV105" s="203"/>
      <c r="BW105" s="203"/>
      <c r="BX105" s="203"/>
      <c r="BY105" s="203"/>
      <c r="BZ105" s="203"/>
      <c r="CA105" s="203"/>
      <c r="CB105" s="203"/>
      <c r="CC105" s="203"/>
      <c r="CD105" s="203"/>
      <c r="CE105" s="203"/>
      <c r="CF105" s="203"/>
      <c r="CG105" s="203"/>
      <c r="CH105" s="203"/>
      <c r="CI105" s="203"/>
      <c r="CJ105" s="203"/>
      <c r="CK105" s="203"/>
      <c r="CL105" s="203"/>
      <c r="CM105" s="203"/>
      <c r="CN105" s="203"/>
      <c r="CO105" s="203"/>
      <c r="CP105" s="203"/>
      <c r="CQ105" s="203"/>
      <c r="CR105" s="203"/>
      <c r="CS105" s="203"/>
      <c r="CT105" s="203"/>
      <c r="CU105" s="203"/>
      <c r="CV105" s="203"/>
      <c r="CW105" s="203"/>
      <c r="CX105" s="203"/>
      <c r="CY105" s="203"/>
      <c r="CZ105" s="203"/>
      <c r="DA105" s="203"/>
      <c r="DB105" s="203"/>
      <c r="DC105" s="203"/>
      <c r="DD105" s="203"/>
      <c r="DE105" s="203"/>
      <c r="DF105" s="203"/>
      <c r="DG105" s="203"/>
      <c r="DH105" s="203"/>
      <c r="DI105" s="203"/>
      <c r="DJ105" s="203"/>
      <c r="DK105" s="203"/>
      <c r="DL105" s="203"/>
      <c r="DM105" s="203"/>
      <c r="DN105" s="203"/>
      <c r="DO105" s="203"/>
      <c r="DP105" s="203"/>
      <c r="DQ105" s="203"/>
      <c r="DR105" s="203"/>
      <c r="DS105" s="203"/>
      <c r="DT105" s="203"/>
      <c r="DU105" s="203"/>
      <c r="DV105" s="203"/>
      <c r="DW105" s="203"/>
      <c r="DX105" s="203"/>
      <c r="DY105" s="203"/>
      <c r="DZ105" s="203"/>
      <c r="EA105" s="203"/>
    </row>
    <row r="106" spans="1:131" ht="11.25" customHeight="1" x14ac:dyDescent="0.15">
      <c r="A106" s="214"/>
      <c r="B106" s="214"/>
      <c r="C106" s="214"/>
      <c r="D106" s="214"/>
      <c r="E106" s="214"/>
      <c r="F106" s="214"/>
      <c r="G106" s="214"/>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4"/>
      <c r="AY106" s="214"/>
      <c r="AZ106" s="214"/>
      <c r="BA106" s="214"/>
      <c r="BB106" s="214"/>
      <c r="BC106" s="214"/>
      <c r="BD106" s="214"/>
      <c r="BE106" s="214"/>
      <c r="BF106" s="214"/>
      <c r="BG106" s="214"/>
      <c r="BH106" s="214"/>
      <c r="BI106" s="214"/>
      <c r="BJ106" s="214"/>
      <c r="BK106" s="214"/>
      <c r="BL106" s="214"/>
      <c r="BM106" s="214"/>
      <c r="BN106" s="214"/>
      <c r="BO106" s="214"/>
      <c r="BP106" s="214"/>
      <c r="BQ106" s="203"/>
      <c r="BR106" s="203"/>
      <c r="BS106" s="203"/>
      <c r="BT106" s="203"/>
      <c r="BU106" s="203"/>
      <c r="BV106" s="203"/>
      <c r="BW106" s="203"/>
      <c r="BX106" s="203"/>
      <c r="BY106" s="203"/>
      <c r="BZ106" s="203"/>
      <c r="CA106" s="203"/>
      <c r="CB106" s="203"/>
      <c r="CC106" s="203"/>
      <c r="CD106" s="203"/>
      <c r="CE106" s="203"/>
      <c r="CF106" s="203"/>
      <c r="CG106" s="203"/>
      <c r="CH106" s="203"/>
      <c r="CI106" s="203"/>
      <c r="CJ106" s="203"/>
      <c r="CK106" s="203"/>
      <c r="CL106" s="203"/>
      <c r="CM106" s="203"/>
      <c r="CN106" s="203"/>
      <c r="CO106" s="203"/>
      <c r="CP106" s="203"/>
      <c r="CQ106" s="203"/>
      <c r="CR106" s="203"/>
      <c r="CS106" s="203"/>
      <c r="CT106" s="203"/>
      <c r="CU106" s="203"/>
      <c r="CV106" s="203"/>
      <c r="CW106" s="203"/>
      <c r="CX106" s="203"/>
      <c r="CY106" s="203"/>
      <c r="CZ106" s="203"/>
      <c r="DA106" s="203"/>
      <c r="DB106" s="203"/>
      <c r="DC106" s="203"/>
      <c r="DD106" s="203"/>
      <c r="DE106" s="203"/>
      <c r="DF106" s="203"/>
      <c r="DG106" s="203"/>
      <c r="DH106" s="203"/>
      <c r="DI106" s="203"/>
      <c r="DJ106" s="203"/>
      <c r="DK106" s="203"/>
      <c r="DL106" s="203"/>
      <c r="DM106" s="203"/>
      <c r="DN106" s="203"/>
      <c r="DO106" s="203"/>
      <c r="DP106" s="203"/>
      <c r="DQ106" s="203"/>
      <c r="DR106" s="203"/>
      <c r="DS106" s="203"/>
      <c r="DT106" s="203"/>
      <c r="DU106" s="203"/>
      <c r="DV106" s="203"/>
      <c r="DW106" s="203"/>
      <c r="DX106" s="203"/>
      <c r="DY106" s="203"/>
      <c r="DZ106" s="203"/>
      <c r="EA106" s="203"/>
    </row>
    <row r="107" spans="1:131" s="203" customFormat="1" ht="26.25" customHeight="1" thickBot="1" x14ac:dyDescent="0.2">
      <c r="A107" s="222" t="s">
        <v>403</v>
      </c>
      <c r="B107" s="223"/>
      <c r="C107" s="223"/>
      <c r="D107" s="223"/>
      <c r="E107" s="223"/>
      <c r="F107" s="223"/>
      <c r="G107" s="223"/>
      <c r="H107" s="223"/>
      <c r="I107" s="223"/>
      <c r="J107" s="223"/>
      <c r="K107" s="223"/>
      <c r="L107" s="223"/>
      <c r="M107" s="223"/>
      <c r="N107" s="223"/>
      <c r="O107" s="223"/>
      <c r="P107" s="223"/>
      <c r="Q107" s="223"/>
      <c r="R107" s="223"/>
      <c r="S107" s="223"/>
      <c r="T107" s="223"/>
      <c r="U107" s="223"/>
      <c r="V107" s="223"/>
      <c r="W107" s="223"/>
      <c r="X107" s="223"/>
      <c r="Y107" s="223"/>
      <c r="Z107" s="223"/>
      <c r="AA107" s="223"/>
      <c r="AB107" s="223"/>
      <c r="AC107" s="223"/>
      <c r="AD107" s="223"/>
      <c r="AE107" s="223"/>
      <c r="AF107" s="223"/>
      <c r="AG107" s="223"/>
      <c r="AH107" s="223"/>
      <c r="AI107" s="223"/>
      <c r="AJ107" s="223"/>
      <c r="AK107" s="223"/>
      <c r="AL107" s="223"/>
      <c r="AM107" s="223"/>
      <c r="AN107" s="223"/>
      <c r="AO107" s="223"/>
      <c r="AP107" s="223"/>
      <c r="AQ107" s="223"/>
      <c r="AR107" s="223"/>
      <c r="AS107" s="223"/>
      <c r="AT107" s="223"/>
      <c r="AU107" s="222" t="s">
        <v>404</v>
      </c>
      <c r="AV107" s="223"/>
      <c r="AW107" s="223"/>
      <c r="AX107" s="223"/>
      <c r="AY107" s="223"/>
      <c r="AZ107" s="223"/>
      <c r="BA107" s="223"/>
      <c r="BB107" s="223"/>
      <c r="BC107" s="223"/>
      <c r="BD107" s="223"/>
      <c r="BE107" s="223"/>
      <c r="BF107" s="223"/>
      <c r="BG107" s="223"/>
      <c r="BH107" s="223"/>
      <c r="BI107" s="223"/>
      <c r="BJ107" s="223"/>
      <c r="BK107" s="223"/>
      <c r="BL107" s="223"/>
      <c r="BM107" s="223"/>
      <c r="BN107" s="223"/>
      <c r="BO107" s="223"/>
      <c r="BP107" s="223"/>
      <c r="BQ107" s="223"/>
      <c r="BR107" s="223"/>
      <c r="BS107" s="223"/>
      <c r="BT107" s="223"/>
      <c r="BU107" s="223"/>
      <c r="BV107" s="223"/>
      <c r="BW107" s="223"/>
      <c r="BX107" s="223"/>
      <c r="BY107" s="223"/>
      <c r="BZ107" s="223"/>
      <c r="CA107" s="223"/>
      <c r="CB107" s="223"/>
      <c r="CC107" s="223"/>
      <c r="CD107" s="223"/>
      <c r="CE107" s="223"/>
      <c r="CF107" s="223"/>
      <c r="CG107" s="223"/>
      <c r="CH107" s="223"/>
      <c r="CI107" s="223"/>
      <c r="CJ107" s="223"/>
      <c r="CK107" s="223"/>
      <c r="CL107" s="223"/>
      <c r="CM107" s="223"/>
      <c r="CN107" s="223"/>
      <c r="CO107" s="223"/>
      <c r="CP107" s="223"/>
      <c r="CQ107" s="223"/>
      <c r="CR107" s="223"/>
      <c r="CS107" s="223"/>
      <c r="CT107" s="223"/>
      <c r="CU107" s="223"/>
      <c r="CV107" s="223"/>
      <c r="CW107" s="223"/>
      <c r="CX107" s="223"/>
      <c r="CY107" s="223"/>
      <c r="CZ107" s="223"/>
      <c r="DA107" s="223"/>
      <c r="DB107" s="223"/>
      <c r="DC107" s="223"/>
      <c r="DD107" s="223"/>
      <c r="DE107" s="223"/>
      <c r="DF107" s="223"/>
      <c r="DG107" s="223"/>
      <c r="DH107" s="223"/>
      <c r="DI107" s="223"/>
      <c r="DJ107" s="223"/>
      <c r="DK107" s="223"/>
      <c r="DL107" s="223"/>
      <c r="DM107" s="223"/>
      <c r="DN107" s="223"/>
      <c r="DO107" s="223"/>
      <c r="DP107" s="223"/>
      <c r="DQ107" s="223"/>
      <c r="DR107" s="223"/>
      <c r="DS107" s="223"/>
      <c r="DT107" s="223"/>
      <c r="DU107" s="223"/>
      <c r="DV107" s="223"/>
      <c r="DW107" s="223"/>
      <c r="DX107" s="223"/>
      <c r="DY107" s="223"/>
      <c r="DZ107" s="223"/>
    </row>
    <row r="108" spans="1:131" s="203"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03"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295</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295</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295</v>
      </c>
      <c r="DR109" s="883"/>
      <c r="DS109" s="883"/>
      <c r="DT109" s="883"/>
      <c r="DU109" s="884"/>
      <c r="DV109" s="885" t="s">
        <v>410</v>
      </c>
      <c r="DW109" s="883"/>
      <c r="DX109" s="883"/>
      <c r="DY109" s="883"/>
      <c r="DZ109" s="916"/>
    </row>
    <row r="110" spans="1:131" s="203"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494922</v>
      </c>
      <c r="AB110" s="876"/>
      <c r="AC110" s="876"/>
      <c r="AD110" s="876"/>
      <c r="AE110" s="877"/>
      <c r="AF110" s="878">
        <v>472378</v>
      </c>
      <c r="AG110" s="876"/>
      <c r="AH110" s="876"/>
      <c r="AI110" s="876"/>
      <c r="AJ110" s="877"/>
      <c r="AK110" s="878">
        <v>444876</v>
      </c>
      <c r="AL110" s="876"/>
      <c r="AM110" s="876"/>
      <c r="AN110" s="876"/>
      <c r="AO110" s="877"/>
      <c r="AP110" s="879">
        <v>14.5</v>
      </c>
      <c r="AQ110" s="880"/>
      <c r="AR110" s="880"/>
      <c r="AS110" s="880"/>
      <c r="AT110" s="881"/>
      <c r="AU110" s="917" t="s">
        <v>69</v>
      </c>
      <c r="AV110" s="918"/>
      <c r="AW110" s="918"/>
      <c r="AX110" s="918"/>
      <c r="AY110" s="918"/>
      <c r="AZ110" s="847" t="s">
        <v>413</v>
      </c>
      <c r="BA110" s="795"/>
      <c r="BB110" s="795"/>
      <c r="BC110" s="795"/>
      <c r="BD110" s="795"/>
      <c r="BE110" s="795"/>
      <c r="BF110" s="795"/>
      <c r="BG110" s="795"/>
      <c r="BH110" s="795"/>
      <c r="BI110" s="795"/>
      <c r="BJ110" s="795"/>
      <c r="BK110" s="795"/>
      <c r="BL110" s="795"/>
      <c r="BM110" s="795"/>
      <c r="BN110" s="795"/>
      <c r="BO110" s="795"/>
      <c r="BP110" s="796"/>
      <c r="BQ110" s="848">
        <v>4954258</v>
      </c>
      <c r="BR110" s="829"/>
      <c r="BS110" s="829"/>
      <c r="BT110" s="829"/>
      <c r="BU110" s="829"/>
      <c r="BV110" s="829">
        <v>4618200</v>
      </c>
      <c r="BW110" s="829"/>
      <c r="BX110" s="829"/>
      <c r="BY110" s="829"/>
      <c r="BZ110" s="829"/>
      <c r="CA110" s="829">
        <v>4419143</v>
      </c>
      <c r="CB110" s="829"/>
      <c r="CC110" s="829"/>
      <c r="CD110" s="829"/>
      <c r="CE110" s="829"/>
      <c r="CF110" s="853">
        <v>144.19999999999999</v>
      </c>
      <c r="CG110" s="854"/>
      <c r="CH110" s="854"/>
      <c r="CI110" s="854"/>
      <c r="CJ110" s="854"/>
      <c r="CK110" s="913" t="s">
        <v>414</v>
      </c>
      <c r="CL110" s="806"/>
      <c r="CM110" s="84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03"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121</v>
      </c>
      <c r="BR111" s="804"/>
      <c r="BS111" s="804"/>
      <c r="BT111" s="804"/>
      <c r="BU111" s="804"/>
      <c r="BV111" s="804" t="s">
        <v>121</v>
      </c>
      <c r="BW111" s="804"/>
      <c r="BX111" s="804"/>
      <c r="BY111" s="804"/>
      <c r="BZ111" s="804"/>
      <c r="CA111" s="804" t="s">
        <v>121</v>
      </c>
      <c r="CB111" s="804"/>
      <c r="CC111" s="804"/>
      <c r="CD111" s="804"/>
      <c r="CE111" s="804"/>
      <c r="CF111" s="862" t="s">
        <v>121</v>
      </c>
      <c r="CG111" s="863"/>
      <c r="CH111" s="863"/>
      <c r="CI111" s="863"/>
      <c r="CJ111" s="863"/>
      <c r="CK111" s="914"/>
      <c r="CL111" s="808"/>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03" customFormat="1" ht="26.25" customHeight="1" x14ac:dyDescent="0.15">
      <c r="A112" s="899" t="s">
        <v>419</v>
      </c>
      <c r="B112" s="900"/>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2523675</v>
      </c>
      <c r="BR112" s="804"/>
      <c r="BS112" s="804"/>
      <c r="BT112" s="804"/>
      <c r="BU112" s="804"/>
      <c r="BV112" s="804">
        <v>2255895</v>
      </c>
      <c r="BW112" s="804"/>
      <c r="BX112" s="804"/>
      <c r="BY112" s="804"/>
      <c r="BZ112" s="804"/>
      <c r="CA112" s="804">
        <v>2033942</v>
      </c>
      <c r="CB112" s="804"/>
      <c r="CC112" s="804"/>
      <c r="CD112" s="804"/>
      <c r="CE112" s="804"/>
      <c r="CF112" s="862">
        <v>66.400000000000006</v>
      </c>
      <c r="CG112" s="863"/>
      <c r="CH112" s="863"/>
      <c r="CI112" s="863"/>
      <c r="CJ112" s="863"/>
      <c r="CK112" s="914"/>
      <c r="CL112" s="808"/>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03" customFormat="1" ht="26.25" customHeight="1" x14ac:dyDescent="0.15">
      <c r="A113" s="901"/>
      <c r="B113" s="902"/>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240136</v>
      </c>
      <c r="AB113" s="906"/>
      <c r="AC113" s="906"/>
      <c r="AD113" s="906"/>
      <c r="AE113" s="907"/>
      <c r="AF113" s="908">
        <v>233811</v>
      </c>
      <c r="AG113" s="906"/>
      <c r="AH113" s="906"/>
      <c r="AI113" s="906"/>
      <c r="AJ113" s="907"/>
      <c r="AK113" s="908">
        <v>122182</v>
      </c>
      <c r="AL113" s="906"/>
      <c r="AM113" s="906"/>
      <c r="AN113" s="906"/>
      <c r="AO113" s="907"/>
      <c r="AP113" s="909">
        <v>4</v>
      </c>
      <c r="AQ113" s="910"/>
      <c r="AR113" s="910"/>
      <c r="AS113" s="910"/>
      <c r="AT113" s="911"/>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419410</v>
      </c>
      <c r="BR113" s="804"/>
      <c r="BS113" s="804"/>
      <c r="BT113" s="804"/>
      <c r="BU113" s="804"/>
      <c r="BV113" s="804">
        <v>392678</v>
      </c>
      <c r="BW113" s="804"/>
      <c r="BX113" s="804"/>
      <c r="BY113" s="804"/>
      <c r="BZ113" s="804"/>
      <c r="CA113" s="804">
        <v>353907</v>
      </c>
      <c r="CB113" s="804"/>
      <c r="CC113" s="804"/>
      <c r="CD113" s="804"/>
      <c r="CE113" s="804"/>
      <c r="CF113" s="862">
        <v>11.6</v>
      </c>
      <c r="CG113" s="863"/>
      <c r="CH113" s="863"/>
      <c r="CI113" s="863"/>
      <c r="CJ113" s="863"/>
      <c r="CK113" s="914"/>
      <c r="CL113" s="808"/>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03" customFormat="1" ht="26.25" customHeight="1" x14ac:dyDescent="0.15">
      <c r="A114" s="901"/>
      <c r="B114" s="902"/>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40123</v>
      </c>
      <c r="AB114" s="767"/>
      <c r="AC114" s="767"/>
      <c r="AD114" s="767"/>
      <c r="AE114" s="768"/>
      <c r="AF114" s="769">
        <v>39308</v>
      </c>
      <c r="AG114" s="767"/>
      <c r="AH114" s="767"/>
      <c r="AI114" s="767"/>
      <c r="AJ114" s="768"/>
      <c r="AK114" s="769">
        <v>43207</v>
      </c>
      <c r="AL114" s="767"/>
      <c r="AM114" s="767"/>
      <c r="AN114" s="767"/>
      <c r="AO114" s="768"/>
      <c r="AP114" s="811">
        <v>1.4</v>
      </c>
      <c r="AQ114" s="812"/>
      <c r="AR114" s="812"/>
      <c r="AS114" s="812"/>
      <c r="AT114" s="813"/>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502306</v>
      </c>
      <c r="BR114" s="804"/>
      <c r="BS114" s="804"/>
      <c r="BT114" s="804"/>
      <c r="BU114" s="804"/>
      <c r="BV114" s="804">
        <v>501533</v>
      </c>
      <c r="BW114" s="804"/>
      <c r="BX114" s="804"/>
      <c r="BY114" s="804"/>
      <c r="BZ114" s="804"/>
      <c r="CA114" s="804">
        <v>520308</v>
      </c>
      <c r="CB114" s="804"/>
      <c r="CC114" s="804"/>
      <c r="CD114" s="804"/>
      <c r="CE114" s="804"/>
      <c r="CF114" s="862">
        <v>17</v>
      </c>
      <c r="CG114" s="863"/>
      <c r="CH114" s="863"/>
      <c r="CI114" s="863"/>
      <c r="CJ114" s="863"/>
      <c r="CK114" s="914"/>
      <c r="CL114" s="808"/>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03" customFormat="1" ht="26.25" customHeight="1" x14ac:dyDescent="0.15">
      <c r="A115" s="901"/>
      <c r="B115" s="902"/>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121</v>
      </c>
      <c r="AB115" s="906"/>
      <c r="AC115" s="906"/>
      <c r="AD115" s="906"/>
      <c r="AE115" s="907"/>
      <c r="AF115" s="908" t="s">
        <v>121</v>
      </c>
      <c r="AG115" s="906"/>
      <c r="AH115" s="906"/>
      <c r="AI115" s="906"/>
      <c r="AJ115" s="907"/>
      <c r="AK115" s="908" t="s">
        <v>121</v>
      </c>
      <c r="AL115" s="906"/>
      <c r="AM115" s="906"/>
      <c r="AN115" s="906"/>
      <c r="AO115" s="907"/>
      <c r="AP115" s="909" t="s">
        <v>121</v>
      </c>
      <c r="AQ115" s="910"/>
      <c r="AR115" s="910"/>
      <c r="AS115" s="910"/>
      <c r="AT115" s="911"/>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121</v>
      </c>
      <c r="BR115" s="804"/>
      <c r="BS115" s="804"/>
      <c r="BT115" s="804"/>
      <c r="BU115" s="804"/>
      <c r="BV115" s="804" t="s">
        <v>121</v>
      </c>
      <c r="BW115" s="804"/>
      <c r="BX115" s="804"/>
      <c r="BY115" s="804"/>
      <c r="BZ115" s="804"/>
      <c r="CA115" s="804" t="s">
        <v>121</v>
      </c>
      <c r="CB115" s="804"/>
      <c r="CC115" s="804"/>
      <c r="CD115" s="804"/>
      <c r="CE115" s="804"/>
      <c r="CF115" s="862" t="s">
        <v>121</v>
      </c>
      <c r="CG115" s="863"/>
      <c r="CH115" s="863"/>
      <c r="CI115" s="863"/>
      <c r="CJ115" s="863"/>
      <c r="CK115" s="914"/>
      <c r="CL115" s="808"/>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03" customFormat="1" ht="26.25" customHeight="1" x14ac:dyDescent="0.15">
      <c r="A116" s="903"/>
      <c r="B116" s="904"/>
      <c r="C116" s="826" t="s">
        <v>432</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03" customFormat="1" ht="26.25" customHeight="1" x14ac:dyDescent="0.15">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435</v>
      </c>
      <c r="Z117" s="884"/>
      <c r="AA117" s="889">
        <v>775181</v>
      </c>
      <c r="AB117" s="890"/>
      <c r="AC117" s="890"/>
      <c r="AD117" s="890"/>
      <c r="AE117" s="891"/>
      <c r="AF117" s="892">
        <v>745497</v>
      </c>
      <c r="AG117" s="890"/>
      <c r="AH117" s="890"/>
      <c r="AI117" s="890"/>
      <c r="AJ117" s="891"/>
      <c r="AK117" s="892">
        <v>610265</v>
      </c>
      <c r="AL117" s="890"/>
      <c r="AM117" s="890"/>
      <c r="AN117" s="890"/>
      <c r="AO117" s="891"/>
      <c r="AP117" s="893"/>
      <c r="AQ117" s="894"/>
      <c r="AR117" s="894"/>
      <c r="AS117" s="894"/>
      <c r="AT117" s="895"/>
      <c r="AU117" s="919"/>
      <c r="AV117" s="920"/>
      <c r="AW117" s="920"/>
      <c r="AX117" s="920"/>
      <c r="AY117" s="920"/>
      <c r="AZ117" s="850" t="s">
        <v>436</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03"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295</v>
      </c>
      <c r="AL118" s="883"/>
      <c r="AM118" s="883"/>
      <c r="AN118" s="883"/>
      <c r="AO118" s="884"/>
      <c r="AP118" s="886" t="s">
        <v>410</v>
      </c>
      <c r="AQ118" s="887"/>
      <c r="AR118" s="887"/>
      <c r="AS118" s="887"/>
      <c r="AT118" s="888"/>
      <c r="AU118" s="919"/>
      <c r="AV118" s="920"/>
      <c r="AW118" s="920"/>
      <c r="AX118" s="920"/>
      <c r="AY118" s="920"/>
      <c r="AZ118" s="825" t="s">
        <v>438</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03" customFormat="1" ht="26.25" customHeight="1" x14ac:dyDescent="0.15">
      <c r="A119" s="805" t="s">
        <v>414</v>
      </c>
      <c r="B119" s="806"/>
      <c r="C119" s="84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24" t="s">
        <v>178</v>
      </c>
      <c r="BA119" s="224"/>
      <c r="BB119" s="224"/>
      <c r="BC119" s="224"/>
      <c r="BD119" s="224"/>
      <c r="BE119" s="224"/>
      <c r="BF119" s="224"/>
      <c r="BG119" s="224"/>
      <c r="BH119" s="224"/>
      <c r="BI119" s="224"/>
      <c r="BJ119" s="224"/>
      <c r="BK119" s="224"/>
      <c r="BL119" s="224"/>
      <c r="BM119" s="224"/>
      <c r="BN119" s="224"/>
      <c r="BO119" s="864" t="s">
        <v>440</v>
      </c>
      <c r="BP119" s="865"/>
      <c r="BQ119" s="866">
        <v>8399649</v>
      </c>
      <c r="BR119" s="832"/>
      <c r="BS119" s="832"/>
      <c r="BT119" s="832"/>
      <c r="BU119" s="832"/>
      <c r="BV119" s="832">
        <v>7768306</v>
      </c>
      <c r="BW119" s="832"/>
      <c r="BX119" s="832"/>
      <c r="BY119" s="832"/>
      <c r="BZ119" s="832"/>
      <c r="CA119" s="832">
        <v>7327300</v>
      </c>
      <c r="CB119" s="832"/>
      <c r="CC119" s="832"/>
      <c r="CD119" s="832"/>
      <c r="CE119" s="832"/>
      <c r="CF119" s="735"/>
      <c r="CG119" s="736"/>
      <c r="CH119" s="736"/>
      <c r="CI119" s="736"/>
      <c r="CJ119" s="821"/>
      <c r="CK119" s="915"/>
      <c r="CL119" s="810"/>
      <c r="CM119" s="825" t="s">
        <v>441</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121</v>
      </c>
      <c r="DH119" s="751"/>
      <c r="DI119" s="751"/>
      <c r="DJ119" s="751"/>
      <c r="DK119" s="752"/>
      <c r="DL119" s="753" t="s">
        <v>121</v>
      </c>
      <c r="DM119" s="751"/>
      <c r="DN119" s="751"/>
      <c r="DO119" s="751"/>
      <c r="DP119" s="752"/>
      <c r="DQ119" s="753" t="s">
        <v>121</v>
      </c>
      <c r="DR119" s="751"/>
      <c r="DS119" s="751"/>
      <c r="DT119" s="751"/>
      <c r="DU119" s="752"/>
      <c r="DV119" s="835" t="s">
        <v>121</v>
      </c>
      <c r="DW119" s="836"/>
      <c r="DX119" s="836"/>
      <c r="DY119" s="836"/>
      <c r="DZ119" s="837"/>
    </row>
    <row r="120" spans="1:130" s="203" customFormat="1" ht="26.25" customHeight="1" x14ac:dyDescent="0.15">
      <c r="A120" s="807"/>
      <c r="B120" s="808"/>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442</v>
      </c>
      <c r="AV120" s="868"/>
      <c r="AW120" s="868"/>
      <c r="AX120" s="868"/>
      <c r="AY120" s="869"/>
      <c r="AZ120" s="847" t="s">
        <v>443</v>
      </c>
      <c r="BA120" s="795"/>
      <c r="BB120" s="795"/>
      <c r="BC120" s="795"/>
      <c r="BD120" s="795"/>
      <c r="BE120" s="795"/>
      <c r="BF120" s="795"/>
      <c r="BG120" s="795"/>
      <c r="BH120" s="795"/>
      <c r="BI120" s="795"/>
      <c r="BJ120" s="795"/>
      <c r="BK120" s="795"/>
      <c r="BL120" s="795"/>
      <c r="BM120" s="795"/>
      <c r="BN120" s="795"/>
      <c r="BO120" s="795"/>
      <c r="BP120" s="796"/>
      <c r="BQ120" s="848">
        <v>2513452</v>
      </c>
      <c r="BR120" s="829"/>
      <c r="BS120" s="829"/>
      <c r="BT120" s="829"/>
      <c r="BU120" s="829"/>
      <c r="BV120" s="829">
        <v>2639590</v>
      </c>
      <c r="BW120" s="829"/>
      <c r="BX120" s="829"/>
      <c r="BY120" s="829"/>
      <c r="BZ120" s="829"/>
      <c r="CA120" s="829">
        <v>2728012</v>
      </c>
      <c r="CB120" s="829"/>
      <c r="CC120" s="829"/>
      <c r="CD120" s="829"/>
      <c r="CE120" s="829"/>
      <c r="CF120" s="853">
        <v>89</v>
      </c>
      <c r="CG120" s="854"/>
      <c r="CH120" s="854"/>
      <c r="CI120" s="854"/>
      <c r="CJ120" s="854"/>
      <c r="CK120" s="855" t="s">
        <v>444</v>
      </c>
      <c r="CL120" s="839"/>
      <c r="CM120" s="839"/>
      <c r="CN120" s="839"/>
      <c r="CO120" s="840"/>
      <c r="CP120" s="859" t="s">
        <v>392</v>
      </c>
      <c r="CQ120" s="860"/>
      <c r="CR120" s="860"/>
      <c r="CS120" s="860"/>
      <c r="CT120" s="860"/>
      <c r="CU120" s="860"/>
      <c r="CV120" s="860"/>
      <c r="CW120" s="860"/>
      <c r="CX120" s="860"/>
      <c r="CY120" s="860"/>
      <c r="CZ120" s="860"/>
      <c r="DA120" s="860"/>
      <c r="DB120" s="860"/>
      <c r="DC120" s="860"/>
      <c r="DD120" s="860"/>
      <c r="DE120" s="860"/>
      <c r="DF120" s="861"/>
      <c r="DG120" s="848" t="s">
        <v>121</v>
      </c>
      <c r="DH120" s="829"/>
      <c r="DI120" s="829"/>
      <c r="DJ120" s="829"/>
      <c r="DK120" s="829"/>
      <c r="DL120" s="829" t="s">
        <v>121</v>
      </c>
      <c r="DM120" s="829"/>
      <c r="DN120" s="829"/>
      <c r="DO120" s="829"/>
      <c r="DP120" s="829"/>
      <c r="DQ120" s="829">
        <v>2033942</v>
      </c>
      <c r="DR120" s="829"/>
      <c r="DS120" s="829"/>
      <c r="DT120" s="829"/>
      <c r="DU120" s="829"/>
      <c r="DV120" s="830">
        <v>66.400000000000006</v>
      </c>
      <c r="DW120" s="830"/>
      <c r="DX120" s="830"/>
      <c r="DY120" s="830"/>
      <c r="DZ120" s="831"/>
    </row>
    <row r="121" spans="1:130" s="203" customFormat="1" ht="26.25" customHeight="1" x14ac:dyDescent="0.15">
      <c r="A121" s="807"/>
      <c r="B121" s="808"/>
      <c r="C121" s="850" t="s">
        <v>445</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446</v>
      </c>
      <c r="BA121" s="739"/>
      <c r="BB121" s="739"/>
      <c r="BC121" s="739"/>
      <c r="BD121" s="739"/>
      <c r="BE121" s="739"/>
      <c r="BF121" s="739"/>
      <c r="BG121" s="739"/>
      <c r="BH121" s="739"/>
      <c r="BI121" s="739"/>
      <c r="BJ121" s="739"/>
      <c r="BK121" s="739"/>
      <c r="BL121" s="739"/>
      <c r="BM121" s="739"/>
      <c r="BN121" s="739"/>
      <c r="BO121" s="739"/>
      <c r="BP121" s="740"/>
      <c r="BQ121" s="803">
        <v>56714</v>
      </c>
      <c r="BR121" s="804"/>
      <c r="BS121" s="804"/>
      <c r="BT121" s="804"/>
      <c r="BU121" s="804"/>
      <c r="BV121" s="804">
        <v>26459</v>
      </c>
      <c r="BW121" s="804"/>
      <c r="BX121" s="804"/>
      <c r="BY121" s="804"/>
      <c r="BZ121" s="804"/>
      <c r="CA121" s="804">
        <v>10326</v>
      </c>
      <c r="CB121" s="804"/>
      <c r="CC121" s="804"/>
      <c r="CD121" s="804"/>
      <c r="CE121" s="804"/>
      <c r="CF121" s="862">
        <v>0.3</v>
      </c>
      <c r="CG121" s="863"/>
      <c r="CH121" s="863"/>
      <c r="CI121" s="863"/>
      <c r="CJ121" s="863"/>
      <c r="CK121" s="856"/>
      <c r="CL121" s="842"/>
      <c r="CM121" s="842"/>
      <c r="CN121" s="842"/>
      <c r="CO121" s="843"/>
      <c r="CP121" s="822"/>
      <c r="CQ121" s="823"/>
      <c r="CR121" s="823"/>
      <c r="CS121" s="823"/>
      <c r="CT121" s="823"/>
      <c r="CU121" s="823"/>
      <c r="CV121" s="823"/>
      <c r="CW121" s="823"/>
      <c r="CX121" s="823"/>
      <c r="CY121" s="823"/>
      <c r="CZ121" s="823"/>
      <c r="DA121" s="823"/>
      <c r="DB121" s="823"/>
      <c r="DC121" s="823"/>
      <c r="DD121" s="823"/>
      <c r="DE121" s="823"/>
      <c r="DF121" s="824"/>
      <c r="DG121" s="803"/>
      <c r="DH121" s="804"/>
      <c r="DI121" s="804"/>
      <c r="DJ121" s="804"/>
      <c r="DK121" s="804"/>
      <c r="DL121" s="804"/>
      <c r="DM121" s="804"/>
      <c r="DN121" s="804"/>
      <c r="DO121" s="804"/>
      <c r="DP121" s="804"/>
      <c r="DQ121" s="804"/>
      <c r="DR121" s="804"/>
      <c r="DS121" s="804"/>
      <c r="DT121" s="804"/>
      <c r="DU121" s="804"/>
      <c r="DV121" s="781"/>
      <c r="DW121" s="781"/>
      <c r="DX121" s="781"/>
      <c r="DY121" s="781"/>
      <c r="DZ121" s="782"/>
    </row>
    <row r="122" spans="1:130" s="203" customFormat="1" ht="26.25" customHeight="1" x14ac:dyDescent="0.15">
      <c r="A122" s="807"/>
      <c r="B122" s="808"/>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447</v>
      </c>
      <c r="BA122" s="826"/>
      <c r="BB122" s="826"/>
      <c r="BC122" s="826"/>
      <c r="BD122" s="826"/>
      <c r="BE122" s="826"/>
      <c r="BF122" s="826"/>
      <c r="BG122" s="826"/>
      <c r="BH122" s="826"/>
      <c r="BI122" s="826"/>
      <c r="BJ122" s="826"/>
      <c r="BK122" s="826"/>
      <c r="BL122" s="826"/>
      <c r="BM122" s="826"/>
      <c r="BN122" s="826"/>
      <c r="BO122" s="826"/>
      <c r="BP122" s="827"/>
      <c r="BQ122" s="866">
        <v>4566432</v>
      </c>
      <c r="BR122" s="832"/>
      <c r="BS122" s="832"/>
      <c r="BT122" s="832"/>
      <c r="BU122" s="832"/>
      <c r="BV122" s="832">
        <v>4271147</v>
      </c>
      <c r="BW122" s="832"/>
      <c r="BX122" s="832"/>
      <c r="BY122" s="832"/>
      <c r="BZ122" s="832"/>
      <c r="CA122" s="832">
        <v>4081579</v>
      </c>
      <c r="CB122" s="832"/>
      <c r="CC122" s="832"/>
      <c r="CD122" s="832"/>
      <c r="CE122" s="832"/>
      <c r="CF122" s="833">
        <v>133.19999999999999</v>
      </c>
      <c r="CG122" s="834"/>
      <c r="CH122" s="834"/>
      <c r="CI122" s="834"/>
      <c r="CJ122" s="834"/>
      <c r="CK122" s="856"/>
      <c r="CL122" s="842"/>
      <c r="CM122" s="842"/>
      <c r="CN122" s="842"/>
      <c r="CO122" s="843"/>
      <c r="CP122" s="822"/>
      <c r="CQ122" s="823"/>
      <c r="CR122" s="823"/>
      <c r="CS122" s="823"/>
      <c r="CT122" s="823"/>
      <c r="CU122" s="823"/>
      <c r="CV122" s="823"/>
      <c r="CW122" s="823"/>
      <c r="CX122" s="823"/>
      <c r="CY122" s="823"/>
      <c r="CZ122" s="823"/>
      <c r="DA122" s="823"/>
      <c r="DB122" s="823"/>
      <c r="DC122" s="823"/>
      <c r="DD122" s="823"/>
      <c r="DE122" s="823"/>
      <c r="DF122" s="824"/>
      <c r="DG122" s="803"/>
      <c r="DH122" s="804"/>
      <c r="DI122" s="804"/>
      <c r="DJ122" s="804"/>
      <c r="DK122" s="804"/>
      <c r="DL122" s="804"/>
      <c r="DM122" s="804"/>
      <c r="DN122" s="804"/>
      <c r="DO122" s="804"/>
      <c r="DP122" s="804"/>
      <c r="DQ122" s="804"/>
      <c r="DR122" s="804"/>
      <c r="DS122" s="804"/>
      <c r="DT122" s="804"/>
      <c r="DU122" s="804"/>
      <c r="DV122" s="781"/>
      <c r="DW122" s="781"/>
      <c r="DX122" s="781"/>
      <c r="DY122" s="781"/>
      <c r="DZ122" s="782"/>
    </row>
    <row r="123" spans="1:130" s="203" customFormat="1" ht="26.25" customHeight="1" x14ac:dyDescent="0.15">
      <c r="A123" s="807"/>
      <c r="B123" s="808"/>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24" t="s">
        <v>178</v>
      </c>
      <c r="BA123" s="224"/>
      <c r="BB123" s="224"/>
      <c r="BC123" s="224"/>
      <c r="BD123" s="224"/>
      <c r="BE123" s="224"/>
      <c r="BF123" s="224"/>
      <c r="BG123" s="224"/>
      <c r="BH123" s="224"/>
      <c r="BI123" s="224"/>
      <c r="BJ123" s="224"/>
      <c r="BK123" s="224"/>
      <c r="BL123" s="224"/>
      <c r="BM123" s="224"/>
      <c r="BN123" s="224"/>
      <c r="BO123" s="864" t="s">
        <v>448</v>
      </c>
      <c r="BP123" s="865"/>
      <c r="BQ123" s="819">
        <v>7136598</v>
      </c>
      <c r="BR123" s="820"/>
      <c r="BS123" s="820"/>
      <c r="BT123" s="820"/>
      <c r="BU123" s="820"/>
      <c r="BV123" s="820">
        <v>6937196</v>
      </c>
      <c r="BW123" s="820"/>
      <c r="BX123" s="820"/>
      <c r="BY123" s="820"/>
      <c r="BZ123" s="820"/>
      <c r="CA123" s="820">
        <v>6819917</v>
      </c>
      <c r="CB123" s="820"/>
      <c r="CC123" s="820"/>
      <c r="CD123" s="820"/>
      <c r="CE123" s="820"/>
      <c r="CF123" s="735"/>
      <c r="CG123" s="736"/>
      <c r="CH123" s="736"/>
      <c r="CI123" s="736"/>
      <c r="CJ123" s="821"/>
      <c r="CK123" s="856"/>
      <c r="CL123" s="842"/>
      <c r="CM123" s="842"/>
      <c r="CN123" s="842"/>
      <c r="CO123" s="843"/>
      <c r="CP123" s="822"/>
      <c r="CQ123" s="823"/>
      <c r="CR123" s="823"/>
      <c r="CS123" s="823"/>
      <c r="CT123" s="823"/>
      <c r="CU123" s="823"/>
      <c r="CV123" s="823"/>
      <c r="CW123" s="823"/>
      <c r="CX123" s="823"/>
      <c r="CY123" s="823"/>
      <c r="CZ123" s="823"/>
      <c r="DA123" s="823"/>
      <c r="DB123" s="823"/>
      <c r="DC123" s="823"/>
      <c r="DD123" s="823"/>
      <c r="DE123" s="823"/>
      <c r="DF123" s="824"/>
      <c r="DG123" s="766"/>
      <c r="DH123" s="767"/>
      <c r="DI123" s="767"/>
      <c r="DJ123" s="767"/>
      <c r="DK123" s="768"/>
      <c r="DL123" s="769"/>
      <c r="DM123" s="767"/>
      <c r="DN123" s="767"/>
      <c r="DO123" s="767"/>
      <c r="DP123" s="768"/>
      <c r="DQ123" s="769"/>
      <c r="DR123" s="767"/>
      <c r="DS123" s="767"/>
      <c r="DT123" s="767"/>
      <c r="DU123" s="768"/>
      <c r="DV123" s="811"/>
      <c r="DW123" s="812"/>
      <c r="DX123" s="812"/>
      <c r="DY123" s="812"/>
      <c r="DZ123" s="813"/>
    </row>
    <row r="124" spans="1:130" s="203" customFormat="1" ht="26.25" customHeight="1" thickBot="1" x14ac:dyDescent="0.2">
      <c r="A124" s="807"/>
      <c r="B124" s="808"/>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449</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43.4</v>
      </c>
      <c r="BR124" s="818"/>
      <c r="BS124" s="818"/>
      <c r="BT124" s="818"/>
      <c r="BU124" s="818"/>
      <c r="BV124" s="818">
        <v>28</v>
      </c>
      <c r="BW124" s="818"/>
      <c r="BX124" s="818"/>
      <c r="BY124" s="818"/>
      <c r="BZ124" s="818"/>
      <c r="CA124" s="818">
        <v>16.5</v>
      </c>
      <c r="CB124" s="818"/>
      <c r="CC124" s="818"/>
      <c r="CD124" s="818"/>
      <c r="CE124" s="818"/>
      <c r="CF124" s="713"/>
      <c r="CG124" s="714"/>
      <c r="CH124" s="714"/>
      <c r="CI124" s="714"/>
      <c r="CJ124" s="849"/>
      <c r="CK124" s="857"/>
      <c r="CL124" s="857"/>
      <c r="CM124" s="857"/>
      <c r="CN124" s="857"/>
      <c r="CO124" s="858"/>
      <c r="CP124" s="822" t="s">
        <v>450</v>
      </c>
      <c r="CQ124" s="823"/>
      <c r="CR124" s="823"/>
      <c r="CS124" s="823"/>
      <c r="CT124" s="823"/>
      <c r="CU124" s="823"/>
      <c r="CV124" s="823"/>
      <c r="CW124" s="823"/>
      <c r="CX124" s="823"/>
      <c r="CY124" s="823"/>
      <c r="CZ124" s="823"/>
      <c r="DA124" s="823"/>
      <c r="DB124" s="823"/>
      <c r="DC124" s="823"/>
      <c r="DD124" s="823"/>
      <c r="DE124" s="823"/>
      <c r="DF124" s="824"/>
      <c r="DG124" s="750">
        <v>2523675</v>
      </c>
      <c r="DH124" s="751"/>
      <c r="DI124" s="751"/>
      <c r="DJ124" s="751"/>
      <c r="DK124" s="752"/>
      <c r="DL124" s="753">
        <v>2255895</v>
      </c>
      <c r="DM124" s="751"/>
      <c r="DN124" s="751"/>
      <c r="DO124" s="751"/>
      <c r="DP124" s="752"/>
      <c r="DQ124" s="753" t="s">
        <v>121</v>
      </c>
      <c r="DR124" s="751"/>
      <c r="DS124" s="751"/>
      <c r="DT124" s="751"/>
      <c r="DU124" s="752"/>
      <c r="DV124" s="835" t="s">
        <v>121</v>
      </c>
      <c r="DW124" s="836"/>
      <c r="DX124" s="836"/>
      <c r="DY124" s="836"/>
      <c r="DZ124" s="837"/>
    </row>
    <row r="125" spans="1:130" s="203" customFormat="1" ht="26.25" customHeight="1" x14ac:dyDescent="0.15">
      <c r="A125" s="807"/>
      <c r="B125" s="808"/>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25"/>
      <c r="AV125" s="226"/>
      <c r="AW125" s="226"/>
      <c r="AX125" s="226"/>
      <c r="AY125" s="226"/>
      <c r="AZ125" s="226"/>
      <c r="BA125" s="226"/>
      <c r="BB125" s="226"/>
      <c r="BC125" s="226"/>
      <c r="BD125" s="226"/>
      <c r="BE125" s="226"/>
      <c r="BF125" s="226"/>
      <c r="BG125" s="226"/>
      <c r="BH125" s="226"/>
      <c r="BI125" s="226"/>
      <c r="BJ125" s="226"/>
      <c r="BK125" s="226"/>
      <c r="BL125" s="226"/>
      <c r="BM125" s="226"/>
      <c r="BN125" s="226"/>
      <c r="BO125" s="226"/>
      <c r="BP125" s="226"/>
      <c r="BQ125" s="205"/>
      <c r="BR125" s="205"/>
      <c r="BS125" s="205"/>
      <c r="BT125" s="205"/>
      <c r="BU125" s="205"/>
      <c r="BV125" s="205"/>
      <c r="BW125" s="205"/>
      <c r="BX125" s="205"/>
      <c r="BY125" s="205"/>
      <c r="BZ125" s="205"/>
      <c r="CA125" s="205"/>
      <c r="CB125" s="205"/>
      <c r="CC125" s="205"/>
      <c r="CD125" s="205"/>
      <c r="CE125" s="205"/>
      <c r="CF125" s="205"/>
      <c r="CG125" s="205"/>
      <c r="CH125" s="205"/>
      <c r="CI125" s="205"/>
      <c r="CJ125" s="227"/>
      <c r="CK125" s="838" t="s">
        <v>451</v>
      </c>
      <c r="CL125" s="839"/>
      <c r="CM125" s="839"/>
      <c r="CN125" s="839"/>
      <c r="CO125" s="840"/>
      <c r="CP125" s="847" t="s">
        <v>452</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03" customFormat="1" ht="26.25" customHeight="1" thickBot="1" x14ac:dyDescent="0.2">
      <c r="A126" s="807"/>
      <c r="B126" s="808"/>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121</v>
      </c>
      <c r="AB126" s="767"/>
      <c r="AC126" s="767"/>
      <c r="AD126" s="767"/>
      <c r="AE126" s="768"/>
      <c r="AF126" s="769" t="s">
        <v>121</v>
      </c>
      <c r="AG126" s="767"/>
      <c r="AH126" s="767"/>
      <c r="AI126" s="767"/>
      <c r="AJ126" s="768"/>
      <c r="AK126" s="769" t="s">
        <v>121</v>
      </c>
      <c r="AL126" s="767"/>
      <c r="AM126" s="767"/>
      <c r="AN126" s="767"/>
      <c r="AO126" s="768"/>
      <c r="AP126" s="811" t="s">
        <v>121</v>
      </c>
      <c r="AQ126" s="812"/>
      <c r="AR126" s="812"/>
      <c r="AS126" s="812"/>
      <c r="AT126" s="813"/>
      <c r="AU126" s="205"/>
      <c r="AV126" s="205"/>
      <c r="AW126" s="205"/>
      <c r="AX126" s="205"/>
      <c r="AY126" s="205"/>
      <c r="AZ126" s="205"/>
      <c r="BA126" s="205"/>
      <c r="BB126" s="205"/>
      <c r="BC126" s="205"/>
      <c r="BD126" s="205"/>
      <c r="BE126" s="205"/>
      <c r="BF126" s="205"/>
      <c r="BG126" s="205"/>
      <c r="BH126" s="205"/>
      <c r="BI126" s="205"/>
      <c r="BJ126" s="205"/>
      <c r="BK126" s="205"/>
      <c r="BL126" s="205"/>
      <c r="BM126" s="205"/>
      <c r="BN126" s="205"/>
      <c r="BO126" s="205"/>
      <c r="BP126" s="205"/>
      <c r="BQ126" s="205"/>
      <c r="BR126" s="205"/>
      <c r="BS126" s="205"/>
      <c r="BT126" s="205"/>
      <c r="BU126" s="205"/>
      <c r="BV126" s="205"/>
      <c r="BW126" s="205"/>
      <c r="BX126" s="205"/>
      <c r="BY126" s="205"/>
      <c r="BZ126" s="205"/>
      <c r="CA126" s="205"/>
      <c r="CB126" s="205"/>
      <c r="CC126" s="205"/>
      <c r="CD126" s="228"/>
      <c r="CE126" s="228"/>
      <c r="CF126" s="228"/>
      <c r="CG126" s="205"/>
      <c r="CH126" s="205"/>
      <c r="CI126" s="205"/>
      <c r="CJ126" s="227"/>
      <c r="CK126" s="841"/>
      <c r="CL126" s="842"/>
      <c r="CM126" s="842"/>
      <c r="CN126" s="842"/>
      <c r="CO126" s="843"/>
      <c r="CP126" s="802" t="s">
        <v>453</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03" customFormat="1" ht="26.25" customHeight="1" x14ac:dyDescent="0.15">
      <c r="A127" s="809"/>
      <c r="B127" s="810"/>
      <c r="C127" s="825" t="s">
        <v>454</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05"/>
      <c r="AV127" s="205"/>
      <c r="AW127" s="205"/>
      <c r="AX127" s="828" t="s">
        <v>455</v>
      </c>
      <c r="AY127" s="799"/>
      <c r="AZ127" s="799"/>
      <c r="BA127" s="799"/>
      <c r="BB127" s="799"/>
      <c r="BC127" s="799"/>
      <c r="BD127" s="799"/>
      <c r="BE127" s="800"/>
      <c r="BF127" s="798" t="s">
        <v>456</v>
      </c>
      <c r="BG127" s="799"/>
      <c r="BH127" s="799"/>
      <c r="BI127" s="799"/>
      <c r="BJ127" s="799"/>
      <c r="BK127" s="799"/>
      <c r="BL127" s="800"/>
      <c r="BM127" s="798" t="s">
        <v>457</v>
      </c>
      <c r="BN127" s="799"/>
      <c r="BO127" s="799"/>
      <c r="BP127" s="799"/>
      <c r="BQ127" s="799"/>
      <c r="BR127" s="799"/>
      <c r="BS127" s="800"/>
      <c r="BT127" s="798" t="s">
        <v>458</v>
      </c>
      <c r="BU127" s="799"/>
      <c r="BV127" s="799"/>
      <c r="BW127" s="799"/>
      <c r="BX127" s="799"/>
      <c r="BY127" s="799"/>
      <c r="BZ127" s="801"/>
      <c r="CA127" s="205"/>
      <c r="CB127" s="205"/>
      <c r="CC127" s="205"/>
      <c r="CD127" s="228"/>
      <c r="CE127" s="228"/>
      <c r="CF127" s="228"/>
      <c r="CG127" s="205"/>
      <c r="CH127" s="205"/>
      <c r="CI127" s="205"/>
      <c r="CJ127" s="227"/>
      <c r="CK127" s="841"/>
      <c r="CL127" s="842"/>
      <c r="CM127" s="842"/>
      <c r="CN127" s="842"/>
      <c r="CO127" s="843"/>
      <c r="CP127" s="802" t="s">
        <v>459</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03" customFormat="1" ht="26.25" customHeight="1" thickBot="1" x14ac:dyDescent="0.2">
      <c r="A128" s="783" t="s">
        <v>460</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461</v>
      </c>
      <c r="X128" s="785"/>
      <c r="Y128" s="785"/>
      <c r="Z128" s="786"/>
      <c r="AA128" s="787">
        <v>846</v>
      </c>
      <c r="AB128" s="788"/>
      <c r="AC128" s="788"/>
      <c r="AD128" s="788"/>
      <c r="AE128" s="789"/>
      <c r="AF128" s="790" t="s">
        <v>121</v>
      </c>
      <c r="AG128" s="788"/>
      <c r="AH128" s="788"/>
      <c r="AI128" s="788"/>
      <c r="AJ128" s="789"/>
      <c r="AK128" s="790">
        <v>1150</v>
      </c>
      <c r="AL128" s="788"/>
      <c r="AM128" s="788"/>
      <c r="AN128" s="788"/>
      <c r="AO128" s="789"/>
      <c r="AP128" s="791"/>
      <c r="AQ128" s="792"/>
      <c r="AR128" s="792"/>
      <c r="AS128" s="792"/>
      <c r="AT128" s="793"/>
      <c r="AU128" s="205"/>
      <c r="AV128" s="205"/>
      <c r="AW128" s="205"/>
      <c r="AX128" s="794" t="s">
        <v>462</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28"/>
      <c r="CB128" s="228"/>
      <c r="CC128" s="228"/>
      <c r="CD128" s="228"/>
      <c r="CE128" s="228"/>
      <c r="CF128" s="228"/>
      <c r="CG128" s="205"/>
      <c r="CH128" s="205"/>
      <c r="CI128" s="205"/>
      <c r="CJ128" s="227"/>
      <c r="CK128" s="844"/>
      <c r="CL128" s="845"/>
      <c r="CM128" s="845"/>
      <c r="CN128" s="845"/>
      <c r="CO128" s="846"/>
      <c r="CP128" s="776" t="s">
        <v>463</v>
      </c>
      <c r="CQ128" s="717"/>
      <c r="CR128" s="717"/>
      <c r="CS128" s="717"/>
      <c r="CT128" s="717"/>
      <c r="CU128" s="717"/>
      <c r="CV128" s="717"/>
      <c r="CW128" s="717"/>
      <c r="CX128" s="717"/>
      <c r="CY128" s="717"/>
      <c r="CZ128" s="717"/>
      <c r="DA128" s="717"/>
      <c r="DB128" s="717"/>
      <c r="DC128" s="717"/>
      <c r="DD128" s="717"/>
      <c r="DE128" s="717"/>
      <c r="DF128" s="718"/>
      <c r="DG128" s="777" t="s">
        <v>121</v>
      </c>
      <c r="DH128" s="778"/>
      <c r="DI128" s="778"/>
      <c r="DJ128" s="778"/>
      <c r="DK128" s="778"/>
      <c r="DL128" s="778" t="s">
        <v>121</v>
      </c>
      <c r="DM128" s="778"/>
      <c r="DN128" s="778"/>
      <c r="DO128" s="778"/>
      <c r="DP128" s="778"/>
      <c r="DQ128" s="778" t="s">
        <v>121</v>
      </c>
      <c r="DR128" s="778"/>
      <c r="DS128" s="778"/>
      <c r="DT128" s="778"/>
      <c r="DU128" s="778"/>
      <c r="DV128" s="779" t="s">
        <v>121</v>
      </c>
      <c r="DW128" s="779"/>
      <c r="DX128" s="779"/>
      <c r="DY128" s="779"/>
      <c r="DZ128" s="780"/>
    </row>
    <row r="129" spans="1:131" s="203"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464</v>
      </c>
      <c r="X129" s="764"/>
      <c r="Y129" s="764"/>
      <c r="Z129" s="765"/>
      <c r="AA129" s="766">
        <v>3315720</v>
      </c>
      <c r="AB129" s="767"/>
      <c r="AC129" s="767"/>
      <c r="AD129" s="767"/>
      <c r="AE129" s="768"/>
      <c r="AF129" s="769">
        <v>3369486</v>
      </c>
      <c r="AG129" s="767"/>
      <c r="AH129" s="767"/>
      <c r="AI129" s="767"/>
      <c r="AJ129" s="768"/>
      <c r="AK129" s="769">
        <v>3404548</v>
      </c>
      <c r="AL129" s="767"/>
      <c r="AM129" s="767"/>
      <c r="AN129" s="767"/>
      <c r="AO129" s="768"/>
      <c r="AP129" s="770"/>
      <c r="AQ129" s="771"/>
      <c r="AR129" s="771"/>
      <c r="AS129" s="771"/>
      <c r="AT129" s="772"/>
      <c r="AU129" s="206"/>
      <c r="AV129" s="206"/>
      <c r="AW129" s="206"/>
      <c r="AX129" s="738" t="s">
        <v>465</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29"/>
      <c r="CB129" s="229"/>
      <c r="CC129" s="229"/>
      <c r="CD129" s="229"/>
      <c r="CE129" s="229"/>
      <c r="CF129" s="229"/>
      <c r="CG129" s="229"/>
      <c r="CH129" s="229"/>
      <c r="CI129" s="229"/>
      <c r="CJ129" s="229"/>
      <c r="CK129" s="229"/>
      <c r="CL129" s="229"/>
      <c r="CM129" s="229"/>
      <c r="CN129" s="229"/>
      <c r="CO129" s="229"/>
      <c r="CP129" s="229"/>
      <c r="CQ129" s="229"/>
      <c r="CR129" s="229"/>
      <c r="CS129" s="229"/>
      <c r="CT129" s="229"/>
      <c r="CU129" s="229"/>
      <c r="CV129" s="229"/>
      <c r="CW129" s="229"/>
      <c r="CX129" s="229"/>
      <c r="CY129" s="229"/>
      <c r="CZ129" s="229"/>
      <c r="DA129" s="229"/>
      <c r="DB129" s="229"/>
      <c r="DC129" s="229"/>
      <c r="DD129" s="229"/>
      <c r="DE129" s="229"/>
      <c r="DF129" s="229"/>
      <c r="DG129" s="229"/>
      <c r="DH129" s="229"/>
      <c r="DI129" s="229"/>
      <c r="DJ129" s="229"/>
      <c r="DK129" s="229"/>
      <c r="DL129" s="229"/>
      <c r="DM129" s="229"/>
      <c r="DN129" s="229"/>
      <c r="DO129" s="229"/>
      <c r="DP129" s="206"/>
      <c r="DQ129" s="206"/>
      <c r="DR129" s="206"/>
      <c r="DS129" s="206"/>
      <c r="DT129" s="206"/>
      <c r="DU129" s="206"/>
      <c r="DV129" s="206"/>
      <c r="DW129" s="206"/>
      <c r="DX129" s="206"/>
      <c r="DY129" s="206"/>
      <c r="DZ129" s="206"/>
    </row>
    <row r="130" spans="1:131" s="203" customFormat="1" ht="26.25" customHeight="1" x14ac:dyDescent="0.15">
      <c r="A130" s="761" t="s">
        <v>466</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467</v>
      </c>
      <c r="X130" s="764"/>
      <c r="Y130" s="764"/>
      <c r="Z130" s="765"/>
      <c r="AA130" s="766">
        <v>407209</v>
      </c>
      <c r="AB130" s="767"/>
      <c r="AC130" s="767"/>
      <c r="AD130" s="767"/>
      <c r="AE130" s="768"/>
      <c r="AF130" s="769">
        <v>408898</v>
      </c>
      <c r="AG130" s="767"/>
      <c r="AH130" s="767"/>
      <c r="AI130" s="767"/>
      <c r="AJ130" s="768"/>
      <c r="AK130" s="769">
        <v>340535</v>
      </c>
      <c r="AL130" s="767"/>
      <c r="AM130" s="767"/>
      <c r="AN130" s="767"/>
      <c r="AO130" s="768"/>
      <c r="AP130" s="770"/>
      <c r="AQ130" s="771"/>
      <c r="AR130" s="771"/>
      <c r="AS130" s="771"/>
      <c r="AT130" s="772"/>
      <c r="AU130" s="206"/>
      <c r="AV130" s="206"/>
      <c r="AW130" s="206"/>
      <c r="AX130" s="738" t="s">
        <v>468</v>
      </c>
      <c r="AY130" s="739"/>
      <c r="AZ130" s="739"/>
      <c r="BA130" s="739"/>
      <c r="BB130" s="739"/>
      <c r="BC130" s="739"/>
      <c r="BD130" s="739"/>
      <c r="BE130" s="740"/>
      <c r="BF130" s="741">
        <v>10.9</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29"/>
      <c r="CB130" s="229"/>
      <c r="CC130" s="229"/>
      <c r="CD130" s="229"/>
      <c r="CE130" s="229"/>
      <c r="CF130" s="229"/>
      <c r="CG130" s="229"/>
      <c r="CH130" s="229"/>
      <c r="CI130" s="229"/>
      <c r="CJ130" s="229"/>
      <c r="CK130" s="229"/>
      <c r="CL130" s="229"/>
      <c r="CM130" s="229"/>
      <c r="CN130" s="229"/>
      <c r="CO130" s="229"/>
      <c r="CP130" s="229"/>
      <c r="CQ130" s="229"/>
      <c r="CR130" s="229"/>
      <c r="CS130" s="229"/>
      <c r="CT130" s="229"/>
      <c r="CU130" s="229"/>
      <c r="CV130" s="229"/>
      <c r="CW130" s="229"/>
      <c r="CX130" s="229"/>
      <c r="CY130" s="229"/>
      <c r="CZ130" s="229"/>
      <c r="DA130" s="229"/>
      <c r="DB130" s="229"/>
      <c r="DC130" s="229"/>
      <c r="DD130" s="229"/>
      <c r="DE130" s="229"/>
      <c r="DF130" s="229"/>
      <c r="DG130" s="229"/>
      <c r="DH130" s="229"/>
      <c r="DI130" s="229"/>
      <c r="DJ130" s="229"/>
      <c r="DK130" s="229"/>
      <c r="DL130" s="229"/>
      <c r="DM130" s="229"/>
      <c r="DN130" s="229"/>
      <c r="DO130" s="229"/>
      <c r="DP130" s="206"/>
      <c r="DQ130" s="206"/>
      <c r="DR130" s="206"/>
      <c r="DS130" s="206"/>
      <c r="DT130" s="206"/>
      <c r="DU130" s="206"/>
      <c r="DV130" s="206"/>
      <c r="DW130" s="206"/>
      <c r="DX130" s="206"/>
      <c r="DY130" s="206"/>
      <c r="DZ130" s="206"/>
    </row>
    <row r="131" spans="1:131" s="203"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469</v>
      </c>
      <c r="X131" s="748"/>
      <c r="Y131" s="748"/>
      <c r="Z131" s="749"/>
      <c r="AA131" s="750">
        <v>2908511</v>
      </c>
      <c r="AB131" s="751"/>
      <c r="AC131" s="751"/>
      <c r="AD131" s="751"/>
      <c r="AE131" s="752"/>
      <c r="AF131" s="753">
        <v>2960588</v>
      </c>
      <c r="AG131" s="751"/>
      <c r="AH131" s="751"/>
      <c r="AI131" s="751"/>
      <c r="AJ131" s="752"/>
      <c r="AK131" s="753">
        <v>3064013</v>
      </c>
      <c r="AL131" s="751"/>
      <c r="AM131" s="751"/>
      <c r="AN131" s="751"/>
      <c r="AO131" s="752"/>
      <c r="AP131" s="754"/>
      <c r="AQ131" s="755"/>
      <c r="AR131" s="755"/>
      <c r="AS131" s="755"/>
      <c r="AT131" s="756"/>
      <c r="AU131" s="206"/>
      <c r="AV131" s="206"/>
      <c r="AW131" s="206"/>
      <c r="AX131" s="716" t="s">
        <v>470</v>
      </c>
      <c r="AY131" s="717"/>
      <c r="AZ131" s="717"/>
      <c r="BA131" s="717"/>
      <c r="BB131" s="717"/>
      <c r="BC131" s="717"/>
      <c r="BD131" s="717"/>
      <c r="BE131" s="718"/>
      <c r="BF131" s="719">
        <v>16.5</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29"/>
      <c r="CB131" s="229"/>
      <c r="CC131" s="229"/>
      <c r="CD131" s="229"/>
      <c r="CE131" s="229"/>
      <c r="CF131" s="229"/>
      <c r="CG131" s="229"/>
      <c r="CH131" s="229"/>
      <c r="CI131" s="229"/>
      <c r="CJ131" s="229"/>
      <c r="CK131" s="229"/>
      <c r="CL131" s="229"/>
      <c r="CM131" s="229"/>
      <c r="CN131" s="229"/>
      <c r="CO131" s="229"/>
      <c r="CP131" s="229"/>
      <c r="CQ131" s="229"/>
      <c r="CR131" s="229"/>
      <c r="CS131" s="229"/>
      <c r="CT131" s="229"/>
      <c r="CU131" s="229"/>
      <c r="CV131" s="229"/>
      <c r="CW131" s="229"/>
      <c r="CX131" s="229"/>
      <c r="CY131" s="229"/>
      <c r="CZ131" s="229"/>
      <c r="DA131" s="229"/>
      <c r="DB131" s="229"/>
      <c r="DC131" s="229"/>
      <c r="DD131" s="229"/>
      <c r="DE131" s="229"/>
      <c r="DF131" s="229"/>
      <c r="DG131" s="229"/>
      <c r="DH131" s="229"/>
      <c r="DI131" s="229"/>
      <c r="DJ131" s="229"/>
      <c r="DK131" s="229"/>
      <c r="DL131" s="229"/>
      <c r="DM131" s="229"/>
      <c r="DN131" s="229"/>
      <c r="DO131" s="229"/>
      <c r="DP131" s="206"/>
      <c r="DQ131" s="206"/>
      <c r="DR131" s="206"/>
      <c r="DS131" s="206"/>
      <c r="DT131" s="206"/>
      <c r="DU131" s="206"/>
      <c r="DV131" s="206"/>
      <c r="DW131" s="206"/>
      <c r="DX131" s="206"/>
      <c r="DY131" s="206"/>
      <c r="DZ131" s="206"/>
    </row>
    <row r="132" spans="1:131" s="203" customFormat="1" ht="26.25" customHeight="1" x14ac:dyDescent="0.15">
      <c r="A132" s="725" t="s">
        <v>471</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472</v>
      </c>
      <c r="W132" s="729"/>
      <c r="X132" s="729"/>
      <c r="Y132" s="729"/>
      <c r="Z132" s="730"/>
      <c r="AA132" s="731">
        <v>12.622472459999999</v>
      </c>
      <c r="AB132" s="732"/>
      <c r="AC132" s="732"/>
      <c r="AD132" s="732"/>
      <c r="AE132" s="733"/>
      <c r="AF132" s="734">
        <v>11.36932934</v>
      </c>
      <c r="AG132" s="732"/>
      <c r="AH132" s="732"/>
      <c r="AI132" s="732"/>
      <c r="AJ132" s="733"/>
      <c r="AK132" s="734">
        <v>8.7656286049999999</v>
      </c>
      <c r="AL132" s="732"/>
      <c r="AM132" s="732"/>
      <c r="AN132" s="732"/>
      <c r="AO132" s="733"/>
      <c r="AP132" s="735"/>
      <c r="AQ132" s="736"/>
      <c r="AR132" s="736"/>
      <c r="AS132" s="736"/>
      <c r="AT132" s="737"/>
      <c r="AU132" s="230"/>
      <c r="AV132" s="206"/>
      <c r="AW132" s="206"/>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29"/>
      <c r="CB132" s="229"/>
      <c r="CC132" s="229"/>
      <c r="CD132" s="229"/>
      <c r="CE132" s="229"/>
      <c r="CF132" s="229"/>
      <c r="CG132" s="229"/>
      <c r="CH132" s="229"/>
      <c r="CI132" s="229"/>
      <c r="CJ132" s="229"/>
      <c r="CK132" s="229"/>
      <c r="CL132" s="229"/>
      <c r="CM132" s="229"/>
      <c r="CN132" s="229"/>
      <c r="CO132" s="229"/>
      <c r="CP132" s="229"/>
      <c r="CQ132" s="229"/>
      <c r="CR132" s="229"/>
      <c r="CS132" s="229"/>
      <c r="CT132" s="229"/>
      <c r="CU132" s="229"/>
      <c r="CV132" s="229"/>
      <c r="CW132" s="229"/>
      <c r="CX132" s="229"/>
      <c r="CY132" s="229"/>
      <c r="CZ132" s="229"/>
      <c r="DA132" s="229"/>
      <c r="DB132" s="229"/>
      <c r="DC132" s="229"/>
      <c r="DD132" s="229"/>
      <c r="DE132" s="229"/>
      <c r="DF132" s="229"/>
      <c r="DG132" s="229"/>
      <c r="DH132" s="229"/>
      <c r="DI132" s="229"/>
      <c r="DJ132" s="229"/>
      <c r="DK132" s="229"/>
      <c r="DL132" s="229"/>
      <c r="DM132" s="229"/>
      <c r="DN132" s="229"/>
      <c r="DO132" s="229"/>
      <c r="DP132" s="206"/>
      <c r="DQ132" s="206"/>
      <c r="DR132" s="206"/>
      <c r="DS132" s="206"/>
      <c r="DT132" s="206"/>
      <c r="DU132" s="206"/>
      <c r="DV132" s="206"/>
      <c r="DW132" s="206"/>
      <c r="DX132" s="206"/>
      <c r="DY132" s="206"/>
      <c r="DZ132" s="206"/>
    </row>
    <row r="133" spans="1:131" s="203"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473</v>
      </c>
      <c r="W133" s="708"/>
      <c r="X133" s="708"/>
      <c r="Y133" s="708"/>
      <c r="Z133" s="709"/>
      <c r="AA133" s="710">
        <v>12</v>
      </c>
      <c r="AB133" s="711"/>
      <c r="AC133" s="711"/>
      <c r="AD133" s="711"/>
      <c r="AE133" s="712"/>
      <c r="AF133" s="710">
        <v>11.7</v>
      </c>
      <c r="AG133" s="711"/>
      <c r="AH133" s="711"/>
      <c r="AI133" s="711"/>
      <c r="AJ133" s="712"/>
      <c r="AK133" s="710">
        <v>10.9</v>
      </c>
      <c r="AL133" s="711"/>
      <c r="AM133" s="711"/>
      <c r="AN133" s="711"/>
      <c r="AO133" s="712"/>
      <c r="AP133" s="713"/>
      <c r="AQ133" s="714"/>
      <c r="AR133" s="714"/>
      <c r="AS133" s="714"/>
      <c r="AT133" s="715"/>
      <c r="AU133" s="206"/>
      <c r="AV133" s="206"/>
      <c r="AW133" s="206"/>
      <c r="AX133" s="206"/>
      <c r="AY133" s="206"/>
      <c r="AZ133" s="206"/>
      <c r="BA133" s="206"/>
      <c r="BB133" s="206"/>
      <c r="BC133" s="206"/>
      <c r="BD133" s="206"/>
      <c r="BE133" s="206"/>
      <c r="BF133" s="206"/>
      <c r="BG133" s="206"/>
      <c r="BH133" s="206"/>
      <c r="BI133" s="206"/>
      <c r="BJ133" s="206"/>
      <c r="BK133" s="206"/>
      <c r="BL133" s="206"/>
      <c r="BM133" s="206"/>
      <c r="BN133" s="229"/>
      <c r="BO133" s="229"/>
      <c r="BP133" s="229"/>
      <c r="BQ133" s="229"/>
      <c r="BR133" s="229"/>
      <c r="BS133" s="229"/>
      <c r="BT133" s="229"/>
      <c r="BU133" s="229"/>
      <c r="BV133" s="229"/>
      <c r="BW133" s="229"/>
      <c r="BX133" s="229"/>
      <c r="BY133" s="229"/>
      <c r="BZ133" s="229"/>
      <c r="CA133" s="229"/>
      <c r="CB133" s="229"/>
      <c r="CC133" s="229"/>
      <c r="CD133" s="229"/>
      <c r="CE133" s="229"/>
      <c r="CF133" s="229"/>
      <c r="CG133" s="229"/>
      <c r="CH133" s="229"/>
      <c r="CI133" s="229"/>
      <c r="CJ133" s="229"/>
      <c r="CK133" s="229"/>
      <c r="CL133" s="229"/>
      <c r="CM133" s="229"/>
      <c r="CN133" s="229"/>
      <c r="CO133" s="229"/>
      <c r="CP133" s="229"/>
      <c r="CQ133" s="229"/>
      <c r="CR133" s="229"/>
      <c r="CS133" s="229"/>
      <c r="CT133" s="229"/>
      <c r="CU133" s="229"/>
      <c r="CV133" s="229"/>
      <c r="CW133" s="229"/>
      <c r="CX133" s="229"/>
      <c r="CY133" s="229"/>
      <c r="CZ133" s="229"/>
      <c r="DA133" s="229"/>
      <c r="DB133" s="229"/>
      <c r="DC133" s="229"/>
      <c r="DD133" s="229"/>
      <c r="DE133" s="229"/>
      <c r="DF133" s="229"/>
      <c r="DG133" s="229"/>
      <c r="DH133" s="229"/>
      <c r="DI133" s="229"/>
      <c r="DJ133" s="229"/>
      <c r="DK133" s="229"/>
      <c r="DL133" s="229"/>
      <c r="DM133" s="229"/>
      <c r="DN133" s="229"/>
      <c r="DO133" s="229"/>
      <c r="DP133" s="206"/>
      <c r="DQ133" s="206"/>
      <c r="DR133" s="206"/>
      <c r="DS133" s="206"/>
      <c r="DT133" s="206"/>
      <c r="DU133" s="206"/>
      <c r="DV133" s="206"/>
      <c r="DW133" s="206"/>
      <c r="DX133" s="206"/>
      <c r="DY133" s="206"/>
      <c r="DZ133" s="206"/>
    </row>
    <row r="134" spans="1:131" ht="11.25" customHeight="1" x14ac:dyDescent="0.15">
      <c r="A134" s="231"/>
      <c r="B134" s="231"/>
      <c r="C134" s="231"/>
      <c r="D134" s="231"/>
      <c r="E134" s="231"/>
      <c r="F134" s="231"/>
      <c r="G134" s="231"/>
      <c r="H134" s="231"/>
      <c r="I134" s="231"/>
      <c r="J134" s="231"/>
      <c r="K134" s="231"/>
      <c r="L134" s="231"/>
      <c r="M134" s="231"/>
      <c r="N134" s="231"/>
      <c r="O134" s="231"/>
      <c r="P134" s="231"/>
      <c r="Q134" s="231"/>
      <c r="R134" s="231"/>
      <c r="S134" s="231"/>
      <c r="T134" s="231"/>
      <c r="U134" s="231"/>
      <c r="V134" s="231"/>
      <c r="W134" s="231"/>
      <c r="X134" s="231"/>
      <c r="Y134" s="231"/>
      <c r="Z134" s="231"/>
      <c r="AA134" s="231"/>
      <c r="AB134" s="231"/>
      <c r="AC134" s="231"/>
      <c r="AD134" s="231"/>
      <c r="AE134" s="231"/>
      <c r="AF134" s="231"/>
      <c r="AG134" s="231"/>
      <c r="AH134" s="231"/>
      <c r="AI134" s="231"/>
      <c r="AJ134" s="231"/>
      <c r="AK134" s="231"/>
      <c r="AL134" s="231"/>
      <c r="AM134" s="231"/>
      <c r="AN134" s="231"/>
      <c r="AO134" s="231"/>
      <c r="AP134" s="231"/>
      <c r="AQ134" s="231"/>
      <c r="AR134" s="231"/>
      <c r="AS134" s="231"/>
      <c r="AT134" s="231"/>
      <c r="AU134" s="206"/>
      <c r="AV134" s="206"/>
      <c r="AW134" s="206"/>
      <c r="AX134" s="206"/>
      <c r="AY134" s="206"/>
      <c r="AZ134" s="206"/>
      <c r="BA134" s="206"/>
      <c r="BB134" s="206"/>
      <c r="BC134" s="206"/>
      <c r="BD134" s="206"/>
      <c r="BE134" s="206"/>
      <c r="BF134" s="206"/>
      <c r="BG134" s="206"/>
      <c r="BH134" s="206"/>
      <c r="BI134" s="206"/>
      <c r="BJ134" s="206"/>
      <c r="BK134" s="206"/>
      <c r="BL134" s="206"/>
      <c r="BM134" s="206"/>
      <c r="BN134" s="229"/>
      <c r="BO134" s="229"/>
      <c r="BP134" s="229"/>
      <c r="BQ134" s="229"/>
      <c r="BR134" s="229"/>
      <c r="BS134" s="229"/>
      <c r="BT134" s="229"/>
      <c r="BU134" s="229"/>
      <c r="BV134" s="229"/>
      <c r="BW134" s="229"/>
      <c r="BX134" s="229"/>
      <c r="BY134" s="229"/>
      <c r="BZ134" s="229"/>
      <c r="CA134" s="229"/>
      <c r="CB134" s="229"/>
      <c r="CC134" s="229"/>
      <c r="CD134" s="229"/>
      <c r="CE134" s="229"/>
      <c r="CF134" s="229"/>
      <c r="CG134" s="229"/>
      <c r="CH134" s="229"/>
      <c r="CI134" s="229"/>
      <c r="CJ134" s="229"/>
      <c r="CK134" s="229"/>
      <c r="CL134" s="229"/>
      <c r="CM134" s="229"/>
      <c r="CN134" s="229"/>
      <c r="CO134" s="229"/>
      <c r="CP134" s="229"/>
      <c r="CQ134" s="229"/>
      <c r="CR134" s="229"/>
      <c r="CS134" s="229"/>
      <c r="CT134" s="229"/>
      <c r="CU134" s="229"/>
      <c r="CV134" s="229"/>
      <c r="CW134" s="229"/>
      <c r="CX134" s="229"/>
      <c r="CY134" s="229"/>
      <c r="CZ134" s="229"/>
      <c r="DA134" s="229"/>
      <c r="DB134" s="229"/>
      <c r="DC134" s="229"/>
      <c r="DD134" s="229"/>
      <c r="DE134" s="229"/>
      <c r="DF134" s="229"/>
      <c r="DG134" s="229"/>
      <c r="DH134" s="229"/>
      <c r="DI134" s="229"/>
      <c r="DJ134" s="229"/>
      <c r="DK134" s="229"/>
      <c r="DL134" s="229"/>
      <c r="DM134" s="229"/>
      <c r="DN134" s="229"/>
      <c r="DO134" s="229"/>
      <c r="DP134" s="206"/>
      <c r="DQ134" s="206"/>
      <c r="DR134" s="206"/>
      <c r="DS134" s="206"/>
      <c r="DT134" s="206"/>
      <c r="DU134" s="206"/>
      <c r="DV134" s="206"/>
      <c r="DW134" s="206"/>
      <c r="DX134" s="206"/>
      <c r="DY134" s="206"/>
      <c r="DZ134" s="206"/>
      <c r="EA134" s="203"/>
    </row>
    <row r="135" spans="1:131" ht="14.25" hidden="1" x14ac:dyDescent="0.15">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row>
  </sheetData>
  <sheetProtection algorithmName="SHA-512" hashValue="V8LaeVEYForXry5f6meWO4nzm6dE9NgUA/Fju0t0U3+qIawAj4rTo/RanmUZwNfQPutUGfRZyI8KfK1E5oCPPA==" saltValue="ludoAqXx36QQDxOnEQAz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33" customWidth="1"/>
    <col min="121" max="121" width="0" style="232" hidden="1" customWidth="1"/>
    <col min="122" max="16384" width="9" style="232" hidden="1"/>
  </cols>
  <sheetData>
    <row r="1" spans="1:120"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32"/>
    </row>
    <row r="17" spans="119:120" x14ac:dyDescent="0.15">
      <c r="DP17" s="232"/>
    </row>
    <row r="18" spans="119:120" x14ac:dyDescent="0.15"/>
    <row r="19" spans="119:120" x14ac:dyDescent="0.15"/>
    <row r="20" spans="119:120" x14ac:dyDescent="0.15">
      <c r="DO20" s="232"/>
      <c r="DP20" s="232"/>
    </row>
    <row r="21" spans="119:120" x14ac:dyDescent="0.15">
      <c r="DP21" s="232"/>
    </row>
    <row r="22" spans="119:120" x14ac:dyDescent="0.15"/>
    <row r="23" spans="119:120" x14ac:dyDescent="0.15">
      <c r="DO23" s="232"/>
      <c r="DP23" s="232"/>
    </row>
    <row r="24" spans="119:120" x14ac:dyDescent="0.15">
      <c r="DP24" s="232"/>
    </row>
    <row r="25" spans="119:120" x14ac:dyDescent="0.15">
      <c r="DP25" s="232"/>
    </row>
    <row r="26" spans="119:120" x14ac:dyDescent="0.15">
      <c r="DO26" s="232"/>
      <c r="DP26" s="232"/>
    </row>
    <row r="27" spans="119:120" x14ac:dyDescent="0.15"/>
    <row r="28" spans="119:120" x14ac:dyDescent="0.15">
      <c r="DO28" s="232"/>
      <c r="DP28" s="232"/>
    </row>
    <row r="29" spans="119:120" x14ac:dyDescent="0.15">
      <c r="DP29" s="232"/>
    </row>
    <row r="30" spans="119:120" x14ac:dyDescent="0.15"/>
    <row r="31" spans="119:120" x14ac:dyDescent="0.15">
      <c r="DO31" s="232"/>
      <c r="DP31" s="232"/>
    </row>
    <row r="32" spans="119:120" x14ac:dyDescent="0.15"/>
    <row r="33" spans="98:120" x14ac:dyDescent="0.15">
      <c r="DO33" s="232"/>
      <c r="DP33" s="232"/>
    </row>
    <row r="34" spans="98:120" x14ac:dyDescent="0.15">
      <c r="DM34" s="232"/>
    </row>
    <row r="35" spans="98:120" x14ac:dyDescent="0.15">
      <c r="CT35" s="232"/>
      <c r="CU35" s="232"/>
      <c r="CV35" s="232"/>
      <c r="CY35" s="232"/>
      <c r="CZ35" s="232"/>
      <c r="DA35" s="232"/>
      <c r="DD35" s="232"/>
      <c r="DE35" s="232"/>
      <c r="DF35" s="232"/>
      <c r="DI35" s="232"/>
      <c r="DJ35" s="232"/>
      <c r="DK35" s="232"/>
      <c r="DM35" s="232"/>
      <c r="DN35" s="232"/>
      <c r="DO35" s="232"/>
      <c r="DP35" s="232"/>
    </row>
    <row r="36" spans="98:120" x14ac:dyDescent="0.15"/>
    <row r="37" spans="98:120" x14ac:dyDescent="0.15">
      <c r="CW37" s="232"/>
      <c r="DB37" s="232"/>
      <c r="DG37" s="232"/>
      <c r="DL37" s="232"/>
      <c r="DP37" s="232"/>
    </row>
    <row r="38" spans="98:120" x14ac:dyDescent="0.15">
      <c r="CT38" s="232"/>
      <c r="CU38" s="232"/>
      <c r="CV38" s="232"/>
      <c r="CW38" s="232"/>
      <c r="CY38" s="232"/>
      <c r="CZ38" s="232"/>
      <c r="DA38" s="232"/>
      <c r="DB38" s="232"/>
      <c r="DD38" s="232"/>
      <c r="DE38" s="232"/>
      <c r="DF38" s="232"/>
      <c r="DG38" s="232"/>
      <c r="DI38" s="232"/>
      <c r="DJ38" s="232"/>
      <c r="DK38" s="232"/>
      <c r="DL38" s="232"/>
      <c r="DN38" s="232"/>
      <c r="DO38" s="232"/>
      <c r="DP38" s="23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32"/>
      <c r="DO49" s="232"/>
      <c r="DP49" s="23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32"/>
      <c r="CS63" s="232"/>
      <c r="CX63" s="232"/>
      <c r="DC63" s="232"/>
      <c r="DH63" s="232"/>
    </row>
    <row r="64" spans="22:120" x14ac:dyDescent="0.15">
      <c r="V64" s="232"/>
    </row>
    <row r="65" spans="15:120" x14ac:dyDescent="0.15">
      <c r="X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32"/>
      <c r="BF65" s="232"/>
      <c r="BG65" s="232"/>
      <c r="BH65" s="232"/>
      <c r="BI65" s="232"/>
      <c r="BJ65" s="232"/>
      <c r="BK65" s="232"/>
      <c r="BL65" s="232"/>
      <c r="BM65" s="232"/>
      <c r="BN65" s="232"/>
      <c r="BO65" s="232"/>
      <c r="BP65" s="232"/>
      <c r="BQ65" s="232"/>
      <c r="BR65" s="232"/>
      <c r="BS65" s="232"/>
      <c r="BT65" s="232"/>
      <c r="BU65" s="232"/>
      <c r="BV65" s="232"/>
      <c r="BW65" s="232"/>
      <c r="BX65" s="232"/>
      <c r="BY65" s="232"/>
      <c r="BZ65" s="232"/>
      <c r="CA65" s="232"/>
      <c r="CB65" s="232"/>
      <c r="CC65" s="232"/>
      <c r="CD65" s="232"/>
      <c r="CE65" s="232"/>
      <c r="CF65" s="232"/>
      <c r="CG65" s="232"/>
      <c r="CH65" s="232"/>
      <c r="CI65" s="232"/>
      <c r="CJ65" s="232"/>
      <c r="CK65" s="232"/>
      <c r="CL65" s="232"/>
      <c r="CM65" s="232"/>
      <c r="CN65" s="232"/>
      <c r="CO65" s="232"/>
      <c r="CP65" s="232"/>
      <c r="CQ65" s="232"/>
      <c r="CR65" s="232"/>
      <c r="CU65" s="232"/>
      <c r="CZ65" s="232"/>
      <c r="DE65" s="232"/>
      <c r="DJ65" s="232"/>
    </row>
    <row r="66" spans="15:120" x14ac:dyDescent="0.15">
      <c r="Q66" s="232"/>
      <c r="S66" s="232"/>
      <c r="U66" s="232"/>
      <c r="DM66" s="232"/>
    </row>
    <row r="67" spans="15:120" x14ac:dyDescent="0.15">
      <c r="O67" s="232"/>
      <c r="P67" s="232"/>
      <c r="R67" s="232"/>
      <c r="T67" s="232"/>
      <c r="Y67" s="232"/>
      <c r="CT67" s="232"/>
      <c r="CV67" s="232"/>
      <c r="CW67" s="232"/>
      <c r="CY67" s="232"/>
      <c r="DA67" s="232"/>
      <c r="DB67" s="232"/>
      <c r="DD67" s="232"/>
      <c r="DF67" s="232"/>
      <c r="DG67" s="232"/>
      <c r="DI67" s="232"/>
      <c r="DK67" s="232"/>
      <c r="DL67" s="232"/>
      <c r="DN67" s="232"/>
      <c r="DO67" s="232"/>
      <c r="DP67" s="232"/>
    </row>
    <row r="68" spans="15:120" x14ac:dyDescent="0.15"/>
    <row r="69" spans="15:120" x14ac:dyDescent="0.15"/>
    <row r="70" spans="15:120" x14ac:dyDescent="0.15"/>
    <row r="71" spans="15:120" x14ac:dyDescent="0.15"/>
    <row r="72" spans="15:120" x14ac:dyDescent="0.15">
      <c r="DP72" s="232"/>
    </row>
    <row r="73" spans="15:120" x14ac:dyDescent="0.15">
      <c r="DP73" s="23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32"/>
      <c r="CX96" s="232"/>
      <c r="DC96" s="232"/>
      <c r="DH96" s="232"/>
    </row>
    <row r="97" spans="24:120" x14ac:dyDescent="0.15">
      <c r="CS97" s="232"/>
      <c r="CX97" s="232"/>
      <c r="DC97" s="232"/>
      <c r="DH97" s="232"/>
      <c r="DP97" s="233" t="s">
        <v>474</v>
      </c>
    </row>
    <row r="98" spans="24:120" hidden="1" x14ac:dyDescent="0.15">
      <c r="CS98" s="232"/>
      <c r="CX98" s="232"/>
      <c r="DC98" s="232"/>
      <c r="DH98" s="232"/>
    </row>
    <row r="99" spans="24:120" hidden="1" x14ac:dyDescent="0.15">
      <c r="CS99" s="232"/>
      <c r="CX99" s="232"/>
      <c r="DC99" s="232"/>
      <c r="DH99" s="232"/>
    </row>
    <row r="101" spans="24:120" ht="12" hidden="1" customHeight="1" x14ac:dyDescent="0.15">
      <c r="X101" s="232"/>
      <c r="Y101" s="232"/>
      <c r="Z101" s="232"/>
      <c r="AA101" s="232"/>
      <c r="AB101" s="232"/>
      <c r="AC101" s="232"/>
      <c r="AD101" s="232"/>
      <c r="AE101" s="232"/>
      <c r="AF101" s="232"/>
      <c r="AG101" s="232"/>
      <c r="AH101" s="232"/>
      <c r="AI101" s="232"/>
      <c r="AJ101" s="232"/>
      <c r="AK101" s="232"/>
      <c r="AL101" s="232"/>
      <c r="AM101" s="232"/>
      <c r="AN101" s="232"/>
      <c r="AO101" s="232"/>
      <c r="AP101" s="232"/>
      <c r="AQ101" s="232"/>
      <c r="AR101" s="232"/>
      <c r="AS101" s="232"/>
      <c r="AT101" s="232"/>
      <c r="AU101" s="232"/>
      <c r="AV101" s="232"/>
      <c r="AW101" s="232"/>
      <c r="AX101" s="232"/>
      <c r="AY101" s="232"/>
      <c r="AZ101" s="232"/>
      <c r="BA101" s="232"/>
      <c r="BB101" s="232"/>
      <c r="BC101" s="232"/>
      <c r="BD101" s="232"/>
      <c r="BE101" s="232"/>
      <c r="BF101" s="232"/>
      <c r="BG101" s="232"/>
      <c r="BH101" s="232"/>
      <c r="BI101" s="232"/>
      <c r="BJ101" s="232"/>
      <c r="BK101" s="232"/>
      <c r="BL101" s="232"/>
      <c r="BM101" s="232"/>
      <c r="BN101" s="232"/>
      <c r="BO101" s="232"/>
      <c r="BP101" s="232"/>
      <c r="BQ101" s="232"/>
      <c r="BR101" s="232"/>
      <c r="BS101" s="232"/>
      <c r="BT101" s="232"/>
      <c r="BU101" s="232"/>
      <c r="BV101" s="232"/>
      <c r="BW101" s="232"/>
      <c r="BX101" s="232"/>
      <c r="BY101" s="232"/>
      <c r="BZ101" s="232"/>
      <c r="CA101" s="232"/>
      <c r="CB101" s="232"/>
      <c r="CC101" s="232"/>
      <c r="CD101" s="232"/>
      <c r="CE101" s="232"/>
      <c r="CF101" s="232"/>
      <c r="CG101" s="232"/>
      <c r="CH101" s="232"/>
      <c r="CI101" s="232"/>
      <c r="CJ101" s="232"/>
      <c r="CK101" s="232"/>
      <c r="CL101" s="232"/>
      <c r="CM101" s="232"/>
      <c r="CN101" s="232"/>
      <c r="CO101" s="232"/>
      <c r="CP101" s="232"/>
      <c r="CQ101" s="232"/>
      <c r="CR101" s="232"/>
      <c r="CU101" s="232"/>
      <c r="CZ101" s="232"/>
      <c r="DE101" s="232"/>
      <c r="DJ101" s="232"/>
    </row>
    <row r="102" spans="24:120" ht="1.5" hidden="1" customHeight="1" x14ac:dyDescent="0.15">
      <c r="CU102" s="232"/>
      <c r="CZ102" s="232"/>
      <c r="DE102" s="232"/>
      <c r="DJ102" s="232"/>
      <c r="DM102" s="232"/>
    </row>
    <row r="103" spans="24:120" hidden="1" x14ac:dyDescent="0.15">
      <c r="CT103" s="232"/>
      <c r="CV103" s="232"/>
      <c r="CW103" s="232"/>
      <c r="CY103" s="232"/>
      <c r="DA103" s="232"/>
      <c r="DB103" s="232"/>
      <c r="DD103" s="232"/>
      <c r="DF103" s="232"/>
      <c r="DG103" s="232"/>
      <c r="DI103" s="232"/>
      <c r="DK103" s="232"/>
      <c r="DL103" s="232"/>
      <c r="DM103" s="232"/>
      <c r="DN103" s="232"/>
      <c r="DO103" s="232"/>
      <c r="DP103" s="232"/>
    </row>
    <row r="104" spans="24:120" hidden="1" x14ac:dyDescent="0.15">
      <c r="CV104" s="232"/>
      <c r="CW104" s="232"/>
      <c r="DA104" s="232"/>
      <c r="DB104" s="232"/>
      <c r="DF104" s="232"/>
      <c r="DG104" s="232"/>
      <c r="DK104" s="232"/>
      <c r="DL104" s="232"/>
      <c r="DN104" s="232"/>
      <c r="DO104" s="232"/>
      <c r="DP104" s="232"/>
    </row>
    <row r="105" spans="24:120" ht="12.75" hidden="1" customHeight="1" x14ac:dyDescent="0.15"/>
  </sheetData>
  <sheetProtection algorithmName="SHA-512" hashValue="gTz1nM/FJFOqDaLxNN8MBNcrvthmzXyRdRIt874xkCOlzczrLqhyzlad2AENkVD9r1CcOAbrKFUUSMqgEh15Xw==" saltValue="eKjNXSCiWEkJ2aj6+uSHy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33" customWidth="1"/>
    <col min="117" max="16384" width="9" style="232" hidden="1"/>
  </cols>
  <sheetData>
    <row r="1" spans="2:116"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row>
    <row r="2" spans="2:116" x14ac:dyDescent="0.15"/>
    <row r="3" spans="2:116" x14ac:dyDescent="0.15"/>
    <row r="4" spans="2:116" x14ac:dyDescent="0.15">
      <c r="R4" s="232"/>
      <c r="S4" s="232"/>
      <c r="T4" s="232"/>
      <c r="U4" s="232"/>
      <c r="V4" s="232"/>
      <c r="W4" s="232"/>
      <c r="X4" s="232"/>
      <c r="Y4" s="232"/>
      <c r="Z4" s="232"/>
      <c r="AA4" s="232"/>
      <c r="AB4" s="232"/>
      <c r="AC4" s="232"/>
      <c r="AD4" s="232"/>
      <c r="AE4" s="232"/>
      <c r="AF4" s="232"/>
      <c r="AG4" s="232"/>
      <c r="AH4" s="232"/>
      <c r="AI4" s="232"/>
      <c r="AJ4" s="232"/>
      <c r="AK4" s="232"/>
      <c r="AL4" s="232"/>
      <c r="AM4" s="232"/>
      <c r="AN4" s="232"/>
      <c r="AO4" s="232"/>
      <c r="AP4" s="232"/>
      <c r="AQ4" s="232"/>
      <c r="AR4" s="232"/>
      <c r="AS4" s="232"/>
      <c r="AT4" s="232"/>
      <c r="AU4" s="232"/>
      <c r="AV4" s="232"/>
      <c r="AW4" s="232"/>
      <c r="AX4" s="232"/>
      <c r="AY4" s="232"/>
      <c r="AZ4" s="232"/>
      <c r="BA4" s="232"/>
      <c r="BB4" s="232"/>
      <c r="BC4" s="232"/>
      <c r="BD4" s="232"/>
      <c r="BE4" s="232"/>
      <c r="BF4" s="232"/>
      <c r="BG4" s="232"/>
      <c r="BH4" s="232"/>
      <c r="BI4" s="232"/>
      <c r="BJ4" s="232"/>
      <c r="BK4" s="232"/>
      <c r="BL4" s="232"/>
      <c r="BM4" s="232"/>
      <c r="BN4" s="232"/>
      <c r="BO4" s="232"/>
      <c r="BP4" s="232"/>
      <c r="BQ4" s="232"/>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row>
    <row r="5" spans="2:116" x14ac:dyDescent="0.15">
      <c r="R5" s="232"/>
      <c r="S5" s="232"/>
      <c r="T5" s="232"/>
      <c r="U5" s="232"/>
      <c r="V5" s="232"/>
      <c r="W5" s="232"/>
      <c r="X5" s="232"/>
      <c r="Y5" s="232"/>
      <c r="Z5" s="232"/>
      <c r="AA5" s="232"/>
      <c r="AB5" s="232"/>
      <c r="AC5" s="232"/>
      <c r="AD5" s="232"/>
      <c r="AE5" s="232"/>
      <c r="AF5" s="232"/>
      <c r="AG5" s="232"/>
      <c r="AH5" s="232"/>
      <c r="AI5" s="232"/>
      <c r="AJ5" s="232"/>
      <c r="AK5" s="232"/>
      <c r="AL5" s="232"/>
      <c r="AM5" s="232"/>
      <c r="AN5" s="232"/>
      <c r="AO5" s="232"/>
      <c r="AP5" s="232"/>
      <c r="AQ5" s="232"/>
      <c r="AR5" s="232"/>
      <c r="AS5" s="232"/>
      <c r="AT5" s="232"/>
      <c r="AU5" s="232"/>
      <c r="AV5" s="232"/>
      <c r="AW5" s="232"/>
      <c r="AX5" s="232"/>
      <c r="AY5" s="232"/>
      <c r="AZ5" s="232"/>
      <c r="BA5" s="232"/>
      <c r="BB5" s="232"/>
      <c r="BC5" s="232"/>
      <c r="BD5" s="232"/>
      <c r="BE5" s="232"/>
      <c r="BF5" s="232"/>
      <c r="BG5" s="232"/>
      <c r="BH5" s="232"/>
      <c r="BI5" s="232"/>
      <c r="BJ5" s="232"/>
      <c r="BK5" s="232"/>
      <c r="BL5" s="232"/>
      <c r="BM5" s="232"/>
      <c r="BN5" s="232"/>
      <c r="BO5" s="232"/>
      <c r="BP5" s="232"/>
      <c r="BQ5" s="232"/>
      <c r="BR5" s="232"/>
      <c r="BS5" s="232"/>
      <c r="BT5" s="232"/>
      <c r="BU5" s="232"/>
      <c r="BV5" s="232"/>
      <c r="BW5" s="232"/>
      <c r="BX5" s="232"/>
      <c r="BY5" s="232"/>
      <c r="BZ5" s="232"/>
      <c r="CA5" s="232"/>
      <c r="CB5" s="232"/>
      <c r="CC5" s="232"/>
      <c r="CD5" s="232"/>
      <c r="CE5" s="232"/>
      <c r="CF5" s="232"/>
      <c r="CG5" s="232"/>
      <c r="CH5" s="232"/>
      <c r="CI5" s="232"/>
      <c r="CJ5" s="232"/>
      <c r="CK5" s="232"/>
      <c r="CL5" s="232"/>
      <c r="CM5" s="232"/>
      <c r="CN5" s="232"/>
      <c r="CO5" s="232"/>
      <c r="CP5" s="232"/>
      <c r="CQ5" s="232"/>
      <c r="CR5" s="232"/>
      <c r="CS5" s="232"/>
      <c r="CT5" s="232"/>
      <c r="CU5" s="232"/>
      <c r="CV5" s="232"/>
      <c r="CW5" s="232"/>
      <c r="CX5" s="232"/>
      <c r="CY5" s="232"/>
      <c r="CZ5" s="232"/>
      <c r="DA5" s="232"/>
      <c r="DB5" s="232"/>
      <c r="DC5" s="232"/>
      <c r="DD5" s="232"/>
      <c r="DE5" s="232"/>
      <c r="DF5" s="232"/>
      <c r="DG5" s="232"/>
      <c r="DH5" s="232"/>
      <c r="DI5" s="232"/>
      <c r="DJ5" s="232"/>
      <c r="DK5" s="232"/>
      <c r="DL5" s="23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32"/>
      <c r="J18" s="232"/>
      <c r="K18" s="232"/>
      <c r="L18" s="232"/>
      <c r="M18" s="232"/>
      <c r="N18" s="232"/>
      <c r="O18" s="232"/>
      <c r="P18" s="232"/>
      <c r="Q18" s="232"/>
      <c r="R18" s="232"/>
      <c r="S18" s="232"/>
      <c r="T18" s="232"/>
      <c r="U18" s="232"/>
      <c r="V18" s="232"/>
      <c r="W18" s="232"/>
      <c r="X18" s="232"/>
      <c r="Y18" s="232"/>
      <c r="Z18" s="232"/>
      <c r="AA18" s="232"/>
      <c r="AB18" s="232"/>
      <c r="AC18" s="232"/>
      <c r="AD18" s="232"/>
      <c r="AE18" s="232"/>
      <c r="AF18" s="232"/>
      <c r="AG18" s="232"/>
      <c r="AH18" s="232"/>
      <c r="AI18" s="232"/>
      <c r="AJ18" s="232"/>
      <c r="AK18" s="232"/>
      <c r="AL18" s="232"/>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Q18" s="232"/>
      <c r="BR18" s="232"/>
      <c r="BS18" s="232"/>
      <c r="BT18" s="232"/>
      <c r="BU18" s="232"/>
      <c r="BV18" s="232"/>
      <c r="BW18" s="232"/>
      <c r="BX18" s="232"/>
      <c r="BY18" s="232"/>
      <c r="BZ18" s="232"/>
      <c r="CA18" s="232"/>
      <c r="CB18" s="232"/>
      <c r="CC18" s="232"/>
      <c r="CD18" s="232"/>
      <c r="CE18" s="232"/>
      <c r="CF18" s="232"/>
      <c r="CG18" s="232"/>
      <c r="CH18" s="232"/>
      <c r="CI18" s="232"/>
      <c r="CJ18" s="232"/>
      <c r="CK18" s="232"/>
      <c r="CL18" s="232"/>
      <c r="CM18" s="232"/>
      <c r="CN18" s="232"/>
      <c r="CO18" s="232"/>
      <c r="CP18" s="232"/>
      <c r="CQ18" s="232"/>
      <c r="CR18" s="232"/>
      <c r="CS18" s="232"/>
      <c r="CT18" s="232"/>
      <c r="CU18" s="232"/>
      <c r="CV18" s="232"/>
      <c r="CW18" s="232"/>
      <c r="CX18" s="232"/>
      <c r="CY18" s="232"/>
      <c r="CZ18" s="232"/>
      <c r="DA18" s="232"/>
      <c r="DB18" s="232"/>
      <c r="DC18" s="232"/>
      <c r="DD18" s="232"/>
      <c r="DE18" s="232"/>
      <c r="DF18" s="232"/>
      <c r="DG18" s="232"/>
      <c r="DH18" s="232"/>
      <c r="DI18" s="232"/>
      <c r="DJ18" s="232"/>
      <c r="DK18" s="232"/>
      <c r="DL18" s="232"/>
    </row>
    <row r="19" spans="9:116" x14ac:dyDescent="0.15"/>
    <row r="20" spans="9:116" x14ac:dyDescent="0.15"/>
    <row r="21" spans="9:116" x14ac:dyDescent="0.15">
      <c r="DL21" s="232"/>
    </row>
    <row r="22" spans="9:116" x14ac:dyDescent="0.15">
      <c r="DI22" s="232"/>
      <c r="DJ22" s="232"/>
      <c r="DK22" s="232"/>
      <c r="DL22" s="232"/>
    </row>
    <row r="23" spans="9:116" x14ac:dyDescent="0.15">
      <c r="CY23" s="232"/>
      <c r="CZ23" s="232"/>
      <c r="DA23" s="232"/>
      <c r="DB23" s="232"/>
      <c r="DC23" s="232"/>
      <c r="DD23" s="232"/>
      <c r="DE23" s="232"/>
      <c r="DF23" s="232"/>
      <c r="DG23" s="232"/>
      <c r="DH23" s="232"/>
      <c r="DI23" s="232"/>
      <c r="DJ23" s="232"/>
      <c r="DK23" s="232"/>
      <c r="DL23" s="23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32"/>
      <c r="DA35" s="232"/>
      <c r="DB35" s="232"/>
      <c r="DC35" s="232"/>
      <c r="DD35" s="232"/>
      <c r="DE35" s="232"/>
      <c r="DF35" s="232"/>
      <c r="DG35" s="232"/>
      <c r="DH35" s="232"/>
      <c r="DI35" s="232"/>
      <c r="DJ35" s="232"/>
      <c r="DK35" s="232"/>
      <c r="DL35" s="232"/>
    </row>
    <row r="36" spans="15:116" x14ac:dyDescent="0.15"/>
    <row r="37" spans="15:116" x14ac:dyDescent="0.15">
      <c r="DL37" s="232"/>
    </row>
    <row r="38" spans="15:116" x14ac:dyDescent="0.15">
      <c r="DI38" s="232"/>
      <c r="DJ38" s="232"/>
      <c r="DK38" s="232"/>
      <c r="DL38" s="232"/>
    </row>
    <row r="39" spans="15:116" x14ac:dyDescent="0.15"/>
    <row r="40" spans="15:116" x14ac:dyDescent="0.15"/>
    <row r="41" spans="15:116" x14ac:dyDescent="0.15"/>
    <row r="42" spans="15:116" x14ac:dyDescent="0.15"/>
    <row r="43" spans="15:116" x14ac:dyDescent="0.15">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E43" s="232"/>
      <c r="DF43" s="232"/>
      <c r="DG43" s="232"/>
      <c r="DH43" s="232"/>
      <c r="DI43" s="232"/>
      <c r="DJ43" s="232"/>
      <c r="DK43" s="232"/>
      <c r="DL43" s="232"/>
    </row>
    <row r="44" spans="15:116" x14ac:dyDescent="0.15">
      <c r="DL44" s="232"/>
    </row>
    <row r="45" spans="15:116" x14ac:dyDescent="0.15"/>
    <row r="46" spans="15:116" x14ac:dyDescent="0.15">
      <c r="DA46" s="232"/>
      <c r="DB46" s="232"/>
      <c r="DC46" s="232"/>
      <c r="DD46" s="232"/>
      <c r="DE46" s="232"/>
      <c r="DF46" s="232"/>
      <c r="DG46" s="232"/>
      <c r="DH46" s="232"/>
      <c r="DI46" s="232"/>
      <c r="DJ46" s="232"/>
      <c r="DK46" s="232"/>
      <c r="DL46" s="232"/>
    </row>
    <row r="47" spans="15:116" x14ac:dyDescent="0.15"/>
    <row r="48" spans="15:116" x14ac:dyDescent="0.15"/>
    <row r="49" spans="104:116" x14ac:dyDescent="0.15"/>
    <row r="50" spans="104:116" x14ac:dyDescent="0.15">
      <c r="CZ50" s="232"/>
      <c r="DA50" s="232"/>
      <c r="DB50" s="232"/>
      <c r="DC50" s="232"/>
      <c r="DD50" s="232"/>
      <c r="DE50" s="232"/>
      <c r="DF50" s="232"/>
      <c r="DG50" s="232"/>
      <c r="DH50" s="232"/>
      <c r="DI50" s="232"/>
      <c r="DJ50" s="232"/>
      <c r="DK50" s="232"/>
      <c r="DL50" s="232"/>
    </row>
    <row r="51" spans="104:116" x14ac:dyDescent="0.15"/>
    <row r="52" spans="104:116" x14ac:dyDescent="0.15"/>
    <row r="53" spans="104:116" x14ac:dyDescent="0.15">
      <c r="DL53" s="23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32"/>
      <c r="DD67" s="232"/>
      <c r="DE67" s="232"/>
      <c r="DF67" s="232"/>
      <c r="DG67" s="232"/>
      <c r="DH67" s="232"/>
      <c r="DI67" s="232"/>
      <c r="DJ67" s="232"/>
      <c r="DK67" s="232"/>
      <c r="DL67" s="23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bcIB4ib0AwH+Clg7gbA/v97p8yu0dKy1hi7w0fiAfcwH9MzoSeKlkt8pMUoDw3/+jkhGeQyuAho09WO8Hm+FA==" saltValue="zbErWXqHuHWt3YyW2bW5Z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34" customWidth="1"/>
    <col min="37" max="44" width="17" style="234" customWidth="1"/>
    <col min="45" max="45" width="6.125" style="240" customWidth="1"/>
    <col min="46" max="46" width="3" style="238" customWidth="1"/>
    <col min="47" max="47" width="19.125" style="234" hidden="1" customWidth="1"/>
    <col min="48" max="52" width="12.625" style="234" hidden="1" customWidth="1"/>
    <col min="53" max="16384" width="8.625" style="234" hidden="1"/>
  </cols>
  <sheetData>
    <row r="1" spans="1:46" x14ac:dyDescent="0.15">
      <c r="AS1" s="234"/>
      <c r="AT1" s="234"/>
    </row>
    <row r="2" spans="1:46" x14ac:dyDescent="0.15">
      <c r="AS2" s="234"/>
      <c r="AT2" s="234"/>
    </row>
    <row r="3" spans="1:46" x14ac:dyDescent="0.15">
      <c r="AS3" s="234"/>
      <c r="AT3" s="234"/>
    </row>
    <row r="4" spans="1:46" x14ac:dyDescent="0.15">
      <c r="AS4" s="234"/>
      <c r="AT4" s="234"/>
    </row>
    <row r="5" spans="1:46" ht="17.25" x14ac:dyDescent="0.15">
      <c r="A5" s="235" t="s">
        <v>475</v>
      </c>
      <c r="B5" s="236"/>
      <c r="C5" s="236"/>
      <c r="D5" s="236"/>
      <c r="E5" s="236"/>
      <c r="F5" s="236"/>
      <c r="G5" s="236"/>
      <c r="H5" s="236"/>
      <c r="I5" s="236"/>
      <c r="J5" s="236"/>
      <c r="K5" s="236"/>
      <c r="L5" s="236"/>
      <c r="M5" s="236"/>
      <c r="N5" s="236"/>
      <c r="O5" s="236"/>
      <c r="P5" s="236"/>
      <c r="Q5" s="236"/>
      <c r="R5" s="236"/>
      <c r="S5" s="236"/>
      <c r="T5" s="236"/>
      <c r="U5" s="236"/>
      <c r="V5" s="236"/>
      <c r="W5" s="236"/>
      <c r="X5" s="236"/>
      <c r="Y5" s="236"/>
      <c r="Z5" s="236"/>
      <c r="AA5" s="236"/>
      <c r="AB5" s="236"/>
      <c r="AC5" s="236"/>
      <c r="AD5" s="236"/>
      <c r="AE5" s="236"/>
      <c r="AF5" s="236"/>
      <c r="AG5" s="236"/>
      <c r="AH5" s="236"/>
      <c r="AI5" s="236"/>
      <c r="AJ5" s="236"/>
      <c r="AK5" s="236"/>
      <c r="AL5" s="236"/>
      <c r="AM5" s="236"/>
      <c r="AN5" s="236"/>
      <c r="AO5" s="236"/>
      <c r="AP5" s="236"/>
      <c r="AQ5" s="236"/>
      <c r="AR5" s="236"/>
      <c r="AS5" s="237"/>
    </row>
    <row r="6" spans="1:46" x14ac:dyDescent="0.15">
      <c r="A6" s="238"/>
      <c r="AK6" s="239" t="s">
        <v>476</v>
      </c>
      <c r="AL6" s="239"/>
      <c r="AM6" s="239"/>
      <c r="AN6" s="239"/>
    </row>
    <row r="7" spans="1:46" ht="13.5" customHeight="1" x14ac:dyDescent="0.15">
      <c r="A7" s="238"/>
      <c r="AK7" s="241"/>
      <c r="AL7" s="242"/>
      <c r="AM7" s="242"/>
      <c r="AN7" s="243"/>
      <c r="AO7" s="1108" t="s">
        <v>477</v>
      </c>
      <c r="AP7" s="244"/>
      <c r="AQ7" s="245" t="s">
        <v>478</v>
      </c>
      <c r="AR7" s="246"/>
    </row>
    <row r="8" spans="1:46" x14ac:dyDescent="0.15">
      <c r="A8" s="238"/>
      <c r="AK8" s="247"/>
      <c r="AL8" s="248"/>
      <c r="AM8" s="248"/>
      <c r="AN8" s="249"/>
      <c r="AO8" s="1109"/>
      <c r="AP8" s="250" t="s">
        <v>479</v>
      </c>
      <c r="AQ8" s="251" t="s">
        <v>480</v>
      </c>
      <c r="AR8" s="252" t="s">
        <v>481</v>
      </c>
    </row>
    <row r="9" spans="1:46" x14ac:dyDescent="0.15">
      <c r="A9" s="238"/>
      <c r="AK9" s="1120" t="s">
        <v>482</v>
      </c>
      <c r="AL9" s="1121"/>
      <c r="AM9" s="1121"/>
      <c r="AN9" s="1122"/>
      <c r="AO9" s="253">
        <v>1018967</v>
      </c>
      <c r="AP9" s="253">
        <v>97462</v>
      </c>
      <c r="AQ9" s="254">
        <v>118131</v>
      </c>
      <c r="AR9" s="255">
        <v>-17.5</v>
      </c>
    </row>
    <row r="10" spans="1:46" ht="13.5" customHeight="1" x14ac:dyDescent="0.15">
      <c r="A10" s="238"/>
      <c r="AK10" s="1120" t="s">
        <v>483</v>
      </c>
      <c r="AL10" s="1121"/>
      <c r="AM10" s="1121"/>
      <c r="AN10" s="1122"/>
      <c r="AO10" s="256">
        <v>6131</v>
      </c>
      <c r="AP10" s="256">
        <v>586</v>
      </c>
      <c r="AQ10" s="257">
        <v>19338</v>
      </c>
      <c r="AR10" s="258">
        <v>-97</v>
      </c>
    </row>
    <row r="11" spans="1:46" ht="13.5" customHeight="1" x14ac:dyDescent="0.15">
      <c r="A11" s="238"/>
      <c r="AK11" s="1120" t="s">
        <v>484</v>
      </c>
      <c r="AL11" s="1121"/>
      <c r="AM11" s="1121"/>
      <c r="AN11" s="1122"/>
      <c r="AO11" s="256" t="s">
        <v>485</v>
      </c>
      <c r="AP11" s="256" t="s">
        <v>485</v>
      </c>
      <c r="AQ11" s="257">
        <v>1486</v>
      </c>
      <c r="AR11" s="258" t="s">
        <v>485</v>
      </c>
    </row>
    <row r="12" spans="1:46" ht="13.5" customHeight="1" x14ac:dyDescent="0.15">
      <c r="A12" s="238"/>
      <c r="AK12" s="1120" t="s">
        <v>486</v>
      </c>
      <c r="AL12" s="1121"/>
      <c r="AM12" s="1121"/>
      <c r="AN12" s="1122"/>
      <c r="AO12" s="256" t="s">
        <v>485</v>
      </c>
      <c r="AP12" s="256" t="s">
        <v>485</v>
      </c>
      <c r="AQ12" s="257" t="s">
        <v>485</v>
      </c>
      <c r="AR12" s="258" t="s">
        <v>485</v>
      </c>
    </row>
    <row r="13" spans="1:46" ht="13.5" customHeight="1" x14ac:dyDescent="0.15">
      <c r="A13" s="238"/>
      <c r="AK13" s="1120" t="s">
        <v>487</v>
      </c>
      <c r="AL13" s="1121"/>
      <c r="AM13" s="1121"/>
      <c r="AN13" s="1122"/>
      <c r="AO13" s="256">
        <v>65152</v>
      </c>
      <c r="AP13" s="256">
        <v>6232</v>
      </c>
      <c r="AQ13" s="257">
        <v>4880</v>
      </c>
      <c r="AR13" s="258">
        <v>27.7</v>
      </c>
    </row>
    <row r="14" spans="1:46" ht="13.5" customHeight="1" x14ac:dyDescent="0.15">
      <c r="A14" s="238"/>
      <c r="AK14" s="1120" t="s">
        <v>488</v>
      </c>
      <c r="AL14" s="1121"/>
      <c r="AM14" s="1121"/>
      <c r="AN14" s="1122"/>
      <c r="AO14" s="256" t="s">
        <v>485</v>
      </c>
      <c r="AP14" s="256" t="s">
        <v>485</v>
      </c>
      <c r="AQ14" s="257">
        <v>1912</v>
      </c>
      <c r="AR14" s="258" t="s">
        <v>485</v>
      </c>
    </row>
    <row r="15" spans="1:46" ht="13.5" customHeight="1" x14ac:dyDescent="0.15">
      <c r="A15" s="238"/>
      <c r="AK15" s="1123" t="s">
        <v>489</v>
      </c>
      <c r="AL15" s="1124"/>
      <c r="AM15" s="1124"/>
      <c r="AN15" s="1125"/>
      <c r="AO15" s="256">
        <v>-65385</v>
      </c>
      <c r="AP15" s="256">
        <v>-6254</v>
      </c>
      <c r="AQ15" s="257">
        <v>-7094</v>
      </c>
      <c r="AR15" s="258">
        <v>-11.8</v>
      </c>
    </row>
    <row r="16" spans="1:46" x14ac:dyDescent="0.15">
      <c r="A16" s="238"/>
      <c r="AK16" s="1123" t="s">
        <v>178</v>
      </c>
      <c r="AL16" s="1124"/>
      <c r="AM16" s="1124"/>
      <c r="AN16" s="1125"/>
      <c r="AO16" s="256">
        <v>1024865</v>
      </c>
      <c r="AP16" s="256">
        <v>98026</v>
      </c>
      <c r="AQ16" s="257">
        <v>138653</v>
      </c>
      <c r="AR16" s="258">
        <v>-29.3</v>
      </c>
    </row>
    <row r="17" spans="1:46" x14ac:dyDescent="0.15">
      <c r="A17" s="238"/>
    </row>
    <row r="18" spans="1:46" x14ac:dyDescent="0.15">
      <c r="A18" s="238"/>
      <c r="AQ18" s="259"/>
      <c r="AR18" s="259"/>
    </row>
    <row r="19" spans="1:46" x14ac:dyDescent="0.15">
      <c r="A19" s="238"/>
      <c r="AK19" s="234" t="s">
        <v>490</v>
      </c>
    </row>
    <row r="20" spans="1:46" x14ac:dyDescent="0.15">
      <c r="A20" s="238"/>
      <c r="AK20" s="260"/>
      <c r="AL20" s="261"/>
      <c r="AM20" s="261"/>
      <c r="AN20" s="262"/>
      <c r="AO20" s="263" t="s">
        <v>491</v>
      </c>
      <c r="AP20" s="264" t="s">
        <v>492</v>
      </c>
      <c r="AQ20" s="265" t="s">
        <v>493</v>
      </c>
      <c r="AR20" s="266"/>
    </row>
    <row r="21" spans="1:46" s="239" customFormat="1" x14ac:dyDescent="0.15">
      <c r="A21" s="267"/>
      <c r="AK21" s="1126" t="s">
        <v>494</v>
      </c>
      <c r="AL21" s="1127"/>
      <c r="AM21" s="1127"/>
      <c r="AN21" s="1128"/>
      <c r="AO21" s="268">
        <v>8.42</v>
      </c>
      <c r="AP21" s="269">
        <v>11.03</v>
      </c>
      <c r="AQ21" s="270">
        <v>-2.61</v>
      </c>
      <c r="AS21" s="271"/>
      <c r="AT21" s="267"/>
    </row>
    <row r="22" spans="1:46" s="239" customFormat="1" x14ac:dyDescent="0.15">
      <c r="A22" s="267"/>
      <c r="AK22" s="1126" t="s">
        <v>495</v>
      </c>
      <c r="AL22" s="1127"/>
      <c r="AM22" s="1127"/>
      <c r="AN22" s="1128"/>
      <c r="AO22" s="272">
        <v>99.2</v>
      </c>
      <c r="AP22" s="273">
        <v>96.9</v>
      </c>
      <c r="AQ22" s="274">
        <v>2.2999999999999998</v>
      </c>
      <c r="AR22" s="259"/>
      <c r="AS22" s="271"/>
      <c r="AT22" s="267"/>
    </row>
    <row r="23" spans="1:46" s="239" customFormat="1" x14ac:dyDescent="0.15">
      <c r="A23" s="267"/>
      <c r="AP23" s="259"/>
      <c r="AQ23" s="259"/>
      <c r="AR23" s="259"/>
      <c r="AS23" s="271"/>
      <c r="AT23" s="267"/>
    </row>
    <row r="24" spans="1:46" s="239" customFormat="1" x14ac:dyDescent="0.15">
      <c r="A24" s="267"/>
      <c r="AP24" s="259"/>
      <c r="AQ24" s="259"/>
      <c r="AR24" s="259"/>
      <c r="AS24" s="271"/>
      <c r="AT24" s="267"/>
    </row>
    <row r="25" spans="1:46" s="239" customFormat="1" x14ac:dyDescent="0.15">
      <c r="A25" s="275"/>
      <c r="B25" s="276"/>
      <c r="C25" s="276"/>
      <c r="D25" s="276"/>
      <c r="E25" s="276"/>
      <c r="F25" s="276"/>
      <c r="G25" s="276"/>
      <c r="H25" s="276"/>
      <c r="I25" s="276"/>
      <c r="J25" s="276"/>
      <c r="K25" s="276"/>
      <c r="L25" s="276"/>
      <c r="M25" s="276"/>
      <c r="N25" s="276"/>
      <c r="O25" s="276"/>
      <c r="P25" s="276"/>
      <c r="Q25" s="276"/>
      <c r="R25" s="276"/>
      <c r="S25" s="276"/>
      <c r="T25" s="276"/>
      <c r="U25" s="276"/>
      <c r="V25" s="276"/>
      <c r="W25" s="276"/>
      <c r="X25" s="276"/>
      <c r="Y25" s="276"/>
      <c r="Z25" s="276"/>
      <c r="AA25" s="276"/>
      <c r="AB25" s="276"/>
      <c r="AC25" s="276"/>
      <c r="AD25" s="276"/>
      <c r="AE25" s="276"/>
      <c r="AF25" s="276"/>
      <c r="AG25" s="276"/>
      <c r="AH25" s="276"/>
      <c r="AI25" s="276"/>
      <c r="AJ25" s="276"/>
      <c r="AK25" s="276"/>
      <c r="AL25" s="276"/>
      <c r="AM25" s="276"/>
      <c r="AN25" s="276"/>
      <c r="AO25" s="276"/>
      <c r="AP25" s="277"/>
      <c r="AQ25" s="277"/>
      <c r="AR25" s="277"/>
      <c r="AS25" s="278"/>
      <c r="AT25" s="267"/>
    </row>
    <row r="26" spans="1:46" s="239" customFormat="1" x14ac:dyDescent="0.15">
      <c r="A26" s="1119" t="s">
        <v>496</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row>
    <row r="27" spans="1:46" x14ac:dyDescent="0.15">
      <c r="A27" s="279"/>
      <c r="AS27" s="234"/>
      <c r="AT27" s="234"/>
    </row>
    <row r="28" spans="1:46" ht="17.25" x14ac:dyDescent="0.15">
      <c r="A28" s="235" t="s">
        <v>497</v>
      </c>
      <c r="B28" s="236"/>
      <c r="C28" s="236"/>
      <c r="D28" s="236"/>
      <c r="E28" s="236"/>
      <c r="F28" s="236"/>
      <c r="G28" s="236"/>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80"/>
    </row>
    <row r="29" spans="1:46" x14ac:dyDescent="0.15">
      <c r="A29" s="238"/>
      <c r="AK29" s="239" t="s">
        <v>498</v>
      </c>
      <c r="AL29" s="239"/>
      <c r="AM29" s="239"/>
      <c r="AN29" s="239"/>
      <c r="AS29" s="281"/>
    </row>
    <row r="30" spans="1:46" ht="13.5" customHeight="1" x14ac:dyDescent="0.15">
      <c r="A30" s="238"/>
      <c r="AK30" s="241"/>
      <c r="AL30" s="242"/>
      <c r="AM30" s="242"/>
      <c r="AN30" s="243"/>
      <c r="AO30" s="1108" t="s">
        <v>477</v>
      </c>
      <c r="AP30" s="244"/>
      <c r="AQ30" s="245" t="s">
        <v>478</v>
      </c>
      <c r="AR30" s="246"/>
    </row>
    <row r="31" spans="1:46" x14ac:dyDescent="0.15">
      <c r="A31" s="238"/>
      <c r="AK31" s="247"/>
      <c r="AL31" s="248"/>
      <c r="AM31" s="248"/>
      <c r="AN31" s="249"/>
      <c r="AO31" s="1109"/>
      <c r="AP31" s="250" t="s">
        <v>479</v>
      </c>
      <c r="AQ31" s="251" t="s">
        <v>480</v>
      </c>
      <c r="AR31" s="252" t="s">
        <v>481</v>
      </c>
    </row>
    <row r="32" spans="1:46" ht="27" customHeight="1" x14ac:dyDescent="0.15">
      <c r="A32" s="238"/>
      <c r="AK32" s="1110" t="s">
        <v>499</v>
      </c>
      <c r="AL32" s="1111"/>
      <c r="AM32" s="1111"/>
      <c r="AN32" s="1112"/>
      <c r="AO32" s="282">
        <v>444876</v>
      </c>
      <c r="AP32" s="282">
        <v>42552</v>
      </c>
      <c r="AQ32" s="283">
        <v>59716</v>
      </c>
      <c r="AR32" s="284">
        <v>-28.7</v>
      </c>
    </row>
    <row r="33" spans="1:46" ht="13.5" customHeight="1" x14ac:dyDescent="0.15">
      <c r="A33" s="238"/>
      <c r="AK33" s="1110" t="s">
        <v>500</v>
      </c>
      <c r="AL33" s="1111"/>
      <c r="AM33" s="1111"/>
      <c r="AN33" s="1112"/>
      <c r="AO33" s="282" t="s">
        <v>485</v>
      </c>
      <c r="AP33" s="282" t="s">
        <v>485</v>
      </c>
      <c r="AQ33" s="283" t="s">
        <v>485</v>
      </c>
      <c r="AR33" s="284" t="s">
        <v>485</v>
      </c>
    </row>
    <row r="34" spans="1:46" ht="27" customHeight="1" x14ac:dyDescent="0.15">
      <c r="A34" s="238"/>
      <c r="AK34" s="1110" t="s">
        <v>501</v>
      </c>
      <c r="AL34" s="1111"/>
      <c r="AM34" s="1111"/>
      <c r="AN34" s="1112"/>
      <c r="AO34" s="282" t="s">
        <v>485</v>
      </c>
      <c r="AP34" s="282" t="s">
        <v>485</v>
      </c>
      <c r="AQ34" s="283" t="s">
        <v>485</v>
      </c>
      <c r="AR34" s="284" t="s">
        <v>485</v>
      </c>
    </row>
    <row r="35" spans="1:46" ht="27" customHeight="1" x14ac:dyDescent="0.15">
      <c r="A35" s="238"/>
      <c r="AK35" s="1110" t="s">
        <v>502</v>
      </c>
      <c r="AL35" s="1111"/>
      <c r="AM35" s="1111"/>
      <c r="AN35" s="1112"/>
      <c r="AO35" s="282">
        <v>122182</v>
      </c>
      <c r="AP35" s="282">
        <v>11686</v>
      </c>
      <c r="AQ35" s="283">
        <v>21226</v>
      </c>
      <c r="AR35" s="284">
        <v>-44.9</v>
      </c>
    </row>
    <row r="36" spans="1:46" ht="27" customHeight="1" x14ac:dyDescent="0.15">
      <c r="A36" s="238"/>
      <c r="AK36" s="1110" t="s">
        <v>503</v>
      </c>
      <c r="AL36" s="1111"/>
      <c r="AM36" s="1111"/>
      <c r="AN36" s="1112"/>
      <c r="AO36" s="282">
        <v>43207</v>
      </c>
      <c r="AP36" s="282">
        <v>4133</v>
      </c>
      <c r="AQ36" s="283">
        <v>5622</v>
      </c>
      <c r="AR36" s="284">
        <v>-26.5</v>
      </c>
    </row>
    <row r="37" spans="1:46" ht="13.5" customHeight="1" x14ac:dyDescent="0.15">
      <c r="A37" s="238"/>
      <c r="AK37" s="1110" t="s">
        <v>504</v>
      </c>
      <c r="AL37" s="1111"/>
      <c r="AM37" s="1111"/>
      <c r="AN37" s="1112"/>
      <c r="AO37" s="282" t="s">
        <v>485</v>
      </c>
      <c r="AP37" s="282" t="s">
        <v>485</v>
      </c>
      <c r="AQ37" s="283">
        <v>447</v>
      </c>
      <c r="AR37" s="284" t="s">
        <v>485</v>
      </c>
    </row>
    <row r="38" spans="1:46" ht="27" customHeight="1" x14ac:dyDescent="0.15">
      <c r="A38" s="238"/>
      <c r="AK38" s="1113" t="s">
        <v>505</v>
      </c>
      <c r="AL38" s="1114"/>
      <c r="AM38" s="1114"/>
      <c r="AN38" s="1115"/>
      <c r="AO38" s="285" t="s">
        <v>485</v>
      </c>
      <c r="AP38" s="285" t="s">
        <v>485</v>
      </c>
      <c r="AQ38" s="286">
        <v>23</v>
      </c>
      <c r="AR38" s="274" t="s">
        <v>485</v>
      </c>
      <c r="AS38" s="281"/>
    </row>
    <row r="39" spans="1:46" x14ac:dyDescent="0.15">
      <c r="A39" s="238"/>
      <c r="AK39" s="1113" t="s">
        <v>506</v>
      </c>
      <c r="AL39" s="1114"/>
      <c r="AM39" s="1114"/>
      <c r="AN39" s="1115"/>
      <c r="AO39" s="282">
        <v>-1150</v>
      </c>
      <c r="AP39" s="282">
        <v>-110</v>
      </c>
      <c r="AQ39" s="283">
        <v>-1646</v>
      </c>
      <c r="AR39" s="284">
        <v>-93.3</v>
      </c>
      <c r="AS39" s="281"/>
    </row>
    <row r="40" spans="1:46" ht="27" customHeight="1" x14ac:dyDescent="0.15">
      <c r="A40" s="238"/>
      <c r="AK40" s="1110" t="s">
        <v>507</v>
      </c>
      <c r="AL40" s="1111"/>
      <c r="AM40" s="1111"/>
      <c r="AN40" s="1112"/>
      <c r="AO40" s="282">
        <v>-340535</v>
      </c>
      <c r="AP40" s="282">
        <v>-32571</v>
      </c>
      <c r="AQ40" s="283">
        <v>-57881</v>
      </c>
      <c r="AR40" s="284">
        <v>-43.7</v>
      </c>
      <c r="AS40" s="281"/>
    </row>
    <row r="41" spans="1:46" x14ac:dyDescent="0.15">
      <c r="A41" s="238"/>
      <c r="AK41" s="1116" t="s">
        <v>288</v>
      </c>
      <c r="AL41" s="1117"/>
      <c r="AM41" s="1117"/>
      <c r="AN41" s="1118"/>
      <c r="AO41" s="282">
        <v>268580</v>
      </c>
      <c r="AP41" s="282">
        <v>25689</v>
      </c>
      <c r="AQ41" s="283">
        <v>27507</v>
      </c>
      <c r="AR41" s="284">
        <v>-6.6</v>
      </c>
      <c r="AS41" s="281"/>
    </row>
    <row r="42" spans="1:46" x14ac:dyDescent="0.15">
      <c r="A42" s="238"/>
      <c r="AK42" s="287"/>
      <c r="AQ42" s="259"/>
      <c r="AR42" s="259"/>
      <c r="AS42" s="281"/>
    </row>
    <row r="43" spans="1:46" x14ac:dyDescent="0.15">
      <c r="A43" s="238"/>
      <c r="AP43" s="288"/>
      <c r="AQ43" s="259"/>
      <c r="AS43" s="281"/>
    </row>
    <row r="44" spans="1:46" x14ac:dyDescent="0.15">
      <c r="A44" s="238"/>
      <c r="AQ44" s="259"/>
    </row>
    <row r="45" spans="1:46" x14ac:dyDescent="0.15">
      <c r="A45" s="236"/>
      <c r="B45" s="236"/>
      <c r="C45" s="236"/>
      <c r="D45" s="236"/>
      <c r="E45" s="236"/>
      <c r="F45" s="236"/>
      <c r="G45" s="236"/>
      <c r="H45" s="236"/>
      <c r="I45" s="236"/>
      <c r="J45" s="236"/>
      <c r="K45" s="236"/>
      <c r="L45" s="236"/>
      <c r="M45" s="236"/>
      <c r="N45" s="236"/>
      <c r="O45" s="236"/>
      <c r="P45" s="236"/>
      <c r="Q45" s="236"/>
      <c r="R45" s="236"/>
      <c r="S45" s="236"/>
      <c r="T45" s="236"/>
      <c r="U45" s="236"/>
      <c r="V45" s="236"/>
      <c r="W45" s="236"/>
      <c r="X45" s="236"/>
      <c r="Y45" s="236"/>
      <c r="Z45" s="236"/>
      <c r="AA45" s="236"/>
      <c r="AB45" s="236"/>
      <c r="AC45" s="236"/>
      <c r="AD45" s="236"/>
      <c r="AE45" s="236"/>
      <c r="AF45" s="236"/>
      <c r="AG45" s="236"/>
      <c r="AH45" s="236"/>
      <c r="AI45" s="236"/>
      <c r="AJ45" s="236"/>
      <c r="AK45" s="236"/>
      <c r="AL45" s="236"/>
      <c r="AM45" s="236"/>
      <c r="AN45" s="236"/>
      <c r="AO45" s="236"/>
      <c r="AP45" s="236"/>
      <c r="AQ45" s="289"/>
      <c r="AR45" s="236"/>
      <c r="AS45" s="236"/>
      <c r="AT45" s="234"/>
    </row>
    <row r="46" spans="1:46" x14ac:dyDescent="0.15">
      <c r="A46" s="290"/>
      <c r="B46" s="290"/>
      <c r="C46" s="290"/>
      <c r="D46" s="290"/>
      <c r="E46" s="290"/>
      <c r="F46" s="290"/>
      <c r="G46" s="290"/>
      <c r="H46" s="290"/>
      <c r="I46" s="290"/>
      <c r="J46" s="290"/>
      <c r="K46" s="290"/>
      <c r="L46" s="290"/>
      <c r="M46" s="290"/>
      <c r="N46" s="290"/>
      <c r="O46" s="290"/>
      <c r="P46" s="290"/>
      <c r="Q46" s="290"/>
      <c r="R46" s="290"/>
      <c r="S46" s="290"/>
      <c r="T46" s="290"/>
      <c r="U46" s="290"/>
      <c r="V46" s="290"/>
      <c r="W46" s="290"/>
      <c r="X46" s="290"/>
      <c r="Y46" s="290"/>
      <c r="Z46" s="290"/>
      <c r="AA46" s="290"/>
      <c r="AB46" s="290"/>
      <c r="AC46" s="290"/>
      <c r="AD46" s="290"/>
      <c r="AE46" s="290"/>
      <c r="AF46" s="290"/>
      <c r="AG46" s="290"/>
      <c r="AH46" s="290"/>
      <c r="AI46" s="290"/>
      <c r="AJ46" s="290"/>
      <c r="AK46" s="290"/>
      <c r="AL46" s="290"/>
      <c r="AM46" s="290"/>
      <c r="AN46" s="290"/>
      <c r="AO46" s="290"/>
      <c r="AP46" s="290"/>
      <c r="AQ46" s="290"/>
      <c r="AR46" s="290"/>
      <c r="AS46" s="290"/>
      <c r="AT46" s="234"/>
    </row>
    <row r="47" spans="1:46" ht="17.25" customHeight="1" x14ac:dyDescent="0.15">
      <c r="A47" s="291" t="s">
        <v>508</v>
      </c>
    </row>
    <row r="48" spans="1:46" x14ac:dyDescent="0.15">
      <c r="A48" s="238"/>
      <c r="AK48" s="292" t="s">
        <v>509</v>
      </c>
      <c r="AL48" s="292"/>
      <c r="AM48" s="292"/>
      <c r="AN48" s="292"/>
      <c r="AO48" s="292"/>
      <c r="AP48" s="292"/>
      <c r="AQ48" s="293"/>
      <c r="AR48" s="292"/>
    </row>
    <row r="49" spans="1:44" ht="13.5" customHeight="1" x14ac:dyDescent="0.15">
      <c r="A49" s="238"/>
      <c r="AK49" s="294"/>
      <c r="AL49" s="295"/>
      <c r="AM49" s="1103" t="s">
        <v>477</v>
      </c>
      <c r="AN49" s="1105" t="s">
        <v>510</v>
      </c>
      <c r="AO49" s="1106"/>
      <c r="AP49" s="1106"/>
      <c r="AQ49" s="1106"/>
      <c r="AR49" s="1107"/>
    </row>
    <row r="50" spans="1:44" x14ac:dyDescent="0.15">
      <c r="A50" s="238"/>
      <c r="AK50" s="296"/>
      <c r="AL50" s="297"/>
      <c r="AM50" s="1104"/>
      <c r="AN50" s="298" t="s">
        <v>511</v>
      </c>
      <c r="AO50" s="299" t="s">
        <v>512</v>
      </c>
      <c r="AP50" s="300" t="s">
        <v>513</v>
      </c>
      <c r="AQ50" s="301" t="s">
        <v>514</v>
      </c>
      <c r="AR50" s="302" t="s">
        <v>515</v>
      </c>
    </row>
    <row r="51" spans="1:44" x14ac:dyDescent="0.15">
      <c r="A51" s="238"/>
      <c r="AK51" s="294" t="s">
        <v>516</v>
      </c>
      <c r="AL51" s="295"/>
      <c r="AM51" s="303">
        <v>252849</v>
      </c>
      <c r="AN51" s="304">
        <v>22951</v>
      </c>
      <c r="AO51" s="305">
        <v>-70.400000000000006</v>
      </c>
      <c r="AP51" s="306">
        <v>94796</v>
      </c>
      <c r="AQ51" s="307">
        <v>1.4</v>
      </c>
      <c r="AR51" s="308">
        <v>-71.8</v>
      </c>
    </row>
    <row r="52" spans="1:44" x14ac:dyDescent="0.15">
      <c r="A52" s="238"/>
      <c r="AK52" s="309"/>
      <c r="AL52" s="310" t="s">
        <v>517</v>
      </c>
      <c r="AM52" s="311">
        <v>97322</v>
      </c>
      <c r="AN52" s="312">
        <v>8834</v>
      </c>
      <c r="AO52" s="313">
        <v>-80.400000000000006</v>
      </c>
      <c r="AP52" s="314">
        <v>55781</v>
      </c>
      <c r="AQ52" s="315">
        <v>4.5999999999999996</v>
      </c>
      <c r="AR52" s="316">
        <v>-85</v>
      </c>
    </row>
    <row r="53" spans="1:44" x14ac:dyDescent="0.15">
      <c r="A53" s="238"/>
      <c r="AK53" s="294" t="s">
        <v>518</v>
      </c>
      <c r="AL53" s="295"/>
      <c r="AM53" s="303">
        <v>157635</v>
      </c>
      <c r="AN53" s="304">
        <v>14466</v>
      </c>
      <c r="AO53" s="305">
        <v>-37</v>
      </c>
      <c r="AP53" s="306">
        <v>85942</v>
      </c>
      <c r="AQ53" s="307">
        <v>-9.3000000000000007</v>
      </c>
      <c r="AR53" s="308">
        <v>-27.7</v>
      </c>
    </row>
    <row r="54" spans="1:44" x14ac:dyDescent="0.15">
      <c r="A54" s="238"/>
      <c r="AK54" s="309"/>
      <c r="AL54" s="310" t="s">
        <v>517</v>
      </c>
      <c r="AM54" s="311">
        <v>73992</v>
      </c>
      <c r="AN54" s="312">
        <v>6790</v>
      </c>
      <c r="AO54" s="313">
        <v>-23.1</v>
      </c>
      <c r="AP54" s="314">
        <v>48630</v>
      </c>
      <c r="AQ54" s="315">
        <v>-12.8</v>
      </c>
      <c r="AR54" s="316">
        <v>-10.3</v>
      </c>
    </row>
    <row r="55" spans="1:44" x14ac:dyDescent="0.15">
      <c r="A55" s="238"/>
      <c r="AK55" s="294" t="s">
        <v>519</v>
      </c>
      <c r="AL55" s="295"/>
      <c r="AM55" s="303">
        <v>258740</v>
      </c>
      <c r="AN55" s="304">
        <v>24132</v>
      </c>
      <c r="AO55" s="305">
        <v>66.8</v>
      </c>
      <c r="AP55" s="306">
        <v>95007</v>
      </c>
      <c r="AQ55" s="307">
        <v>10.5</v>
      </c>
      <c r="AR55" s="308">
        <v>56.3</v>
      </c>
    </row>
    <row r="56" spans="1:44" x14ac:dyDescent="0.15">
      <c r="A56" s="238"/>
      <c r="AK56" s="309"/>
      <c r="AL56" s="310" t="s">
        <v>517</v>
      </c>
      <c r="AM56" s="311">
        <v>210998</v>
      </c>
      <c r="AN56" s="312">
        <v>19679</v>
      </c>
      <c r="AO56" s="313">
        <v>189.8</v>
      </c>
      <c r="AP56" s="314">
        <v>48509</v>
      </c>
      <c r="AQ56" s="315">
        <v>-0.2</v>
      </c>
      <c r="AR56" s="316">
        <v>190</v>
      </c>
    </row>
    <row r="57" spans="1:44" x14ac:dyDescent="0.15">
      <c r="A57" s="238"/>
      <c r="AK57" s="294" t="s">
        <v>520</v>
      </c>
      <c r="AL57" s="295"/>
      <c r="AM57" s="303">
        <v>208864</v>
      </c>
      <c r="AN57" s="304">
        <v>19723</v>
      </c>
      <c r="AO57" s="305">
        <v>-18.3</v>
      </c>
      <c r="AP57" s="306">
        <v>98176</v>
      </c>
      <c r="AQ57" s="307">
        <v>3.3</v>
      </c>
      <c r="AR57" s="308">
        <v>-21.6</v>
      </c>
    </row>
    <row r="58" spans="1:44" x14ac:dyDescent="0.15">
      <c r="A58" s="238"/>
      <c r="AK58" s="309"/>
      <c r="AL58" s="310" t="s">
        <v>517</v>
      </c>
      <c r="AM58" s="311">
        <v>105650</v>
      </c>
      <c r="AN58" s="312">
        <v>9976</v>
      </c>
      <c r="AO58" s="313">
        <v>-49.3</v>
      </c>
      <c r="AP58" s="314">
        <v>58489</v>
      </c>
      <c r="AQ58" s="315">
        <v>20.6</v>
      </c>
      <c r="AR58" s="316">
        <v>-69.900000000000006</v>
      </c>
    </row>
    <row r="59" spans="1:44" x14ac:dyDescent="0.15">
      <c r="A59" s="238"/>
      <c r="AK59" s="294" t="s">
        <v>521</v>
      </c>
      <c r="AL59" s="295"/>
      <c r="AM59" s="303">
        <v>325029</v>
      </c>
      <c r="AN59" s="304">
        <v>31088</v>
      </c>
      <c r="AO59" s="305">
        <v>57.6</v>
      </c>
      <c r="AP59" s="306">
        <v>119283</v>
      </c>
      <c r="AQ59" s="307">
        <v>21.5</v>
      </c>
      <c r="AR59" s="308">
        <v>36.1</v>
      </c>
    </row>
    <row r="60" spans="1:44" x14ac:dyDescent="0.15">
      <c r="A60" s="238"/>
      <c r="AK60" s="309"/>
      <c r="AL60" s="310" t="s">
        <v>517</v>
      </c>
      <c r="AM60" s="311">
        <v>238062</v>
      </c>
      <c r="AN60" s="312">
        <v>22770</v>
      </c>
      <c r="AO60" s="313">
        <v>128.19999999999999</v>
      </c>
      <c r="AP60" s="314">
        <v>64747</v>
      </c>
      <c r="AQ60" s="315">
        <v>10.7</v>
      </c>
      <c r="AR60" s="316">
        <v>117.5</v>
      </c>
    </row>
    <row r="61" spans="1:44" x14ac:dyDescent="0.15">
      <c r="A61" s="238"/>
      <c r="AK61" s="294" t="s">
        <v>522</v>
      </c>
      <c r="AL61" s="317"/>
      <c r="AM61" s="303">
        <v>240623</v>
      </c>
      <c r="AN61" s="304">
        <v>22472</v>
      </c>
      <c r="AO61" s="305">
        <v>-0.3</v>
      </c>
      <c r="AP61" s="306">
        <v>98641</v>
      </c>
      <c r="AQ61" s="318">
        <v>5.5</v>
      </c>
      <c r="AR61" s="308">
        <v>-5.8</v>
      </c>
    </row>
    <row r="62" spans="1:44" x14ac:dyDescent="0.15">
      <c r="A62" s="238"/>
      <c r="AK62" s="309"/>
      <c r="AL62" s="310" t="s">
        <v>517</v>
      </c>
      <c r="AM62" s="311">
        <v>145205</v>
      </c>
      <c r="AN62" s="312">
        <v>13610</v>
      </c>
      <c r="AO62" s="313">
        <v>33</v>
      </c>
      <c r="AP62" s="314">
        <v>55231</v>
      </c>
      <c r="AQ62" s="315">
        <v>4.5999999999999996</v>
      </c>
      <c r="AR62" s="316">
        <v>28.4</v>
      </c>
    </row>
    <row r="63" spans="1:44" x14ac:dyDescent="0.15">
      <c r="A63" s="238"/>
    </row>
    <row r="64" spans="1:44" x14ac:dyDescent="0.15">
      <c r="A64" s="238"/>
    </row>
    <row r="65" spans="1:46" x14ac:dyDescent="0.15">
      <c r="A65" s="238"/>
    </row>
    <row r="66" spans="1:46" x14ac:dyDescent="0.15">
      <c r="A66" s="319"/>
      <c r="B66" s="290"/>
      <c r="C66" s="290"/>
      <c r="D66" s="290"/>
      <c r="E66" s="290"/>
      <c r="F66" s="290"/>
      <c r="G66" s="290"/>
      <c r="H66" s="290"/>
      <c r="I66" s="290"/>
      <c r="J66" s="290"/>
      <c r="K66" s="290"/>
      <c r="L66" s="290"/>
      <c r="M66" s="290"/>
      <c r="N66" s="290"/>
      <c r="O66" s="290"/>
      <c r="P66" s="290"/>
      <c r="Q66" s="290"/>
      <c r="R66" s="290"/>
      <c r="S66" s="290"/>
      <c r="T66" s="290"/>
      <c r="U66" s="290"/>
      <c r="V66" s="290"/>
      <c r="W66" s="290"/>
      <c r="X66" s="290"/>
      <c r="Y66" s="290"/>
      <c r="Z66" s="290"/>
      <c r="AA66" s="290"/>
      <c r="AB66" s="290"/>
      <c r="AC66" s="290"/>
      <c r="AD66" s="290"/>
      <c r="AE66" s="290"/>
      <c r="AF66" s="290"/>
      <c r="AG66" s="290"/>
      <c r="AH66" s="290"/>
      <c r="AI66" s="290"/>
      <c r="AJ66" s="290"/>
      <c r="AK66" s="290"/>
      <c r="AL66" s="290"/>
      <c r="AM66" s="290"/>
      <c r="AN66" s="290"/>
      <c r="AO66" s="290"/>
      <c r="AP66" s="290"/>
      <c r="AQ66" s="290"/>
      <c r="AR66" s="290"/>
      <c r="AS66" s="320"/>
    </row>
    <row r="67" spans="1:46" ht="13.5" hidden="1" customHeight="1" x14ac:dyDescent="0.15">
      <c r="AS67" s="234"/>
      <c r="AT67" s="234"/>
    </row>
    <row r="70" spans="1:46" hidden="1" x14ac:dyDescent="0.15"/>
    <row r="71" spans="1:46" hidden="1" x14ac:dyDescent="0.15"/>
    <row r="72" spans="1:46" hidden="1" x14ac:dyDescent="0.15"/>
    <row r="73" spans="1:46" hidden="1" x14ac:dyDescent="0.15"/>
  </sheetData>
  <sheetProtection algorithmName="SHA-512" hashValue="b0mscFRLsk8oNAhJVVoQYr72dMV/c5V/f1lPDLSenNM6WfYhuoa/OdRQPpTF2bWD7hmhGGHNeK3D1IglgwWu6A==" saltValue="ZxQN917s+q5oMsHkZttpf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33" customWidth="1"/>
    <col min="126" max="16384" width="9" style="232" hidden="1"/>
  </cols>
  <sheetData>
    <row r="1" spans="2:125" ht="13.5" customHeight="1" x14ac:dyDescent="0.15">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2:125" x14ac:dyDescent="0.15">
      <c r="B2" s="232"/>
      <c r="DG2" s="232"/>
    </row>
    <row r="3" spans="2:125" x14ac:dyDescent="0.15">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H3" s="232"/>
      <c r="DI3" s="232"/>
      <c r="DJ3" s="232"/>
      <c r="DK3" s="232"/>
      <c r="DL3" s="232"/>
      <c r="DM3" s="232"/>
      <c r="DN3" s="232"/>
      <c r="DO3" s="232"/>
      <c r="DP3" s="232"/>
      <c r="DQ3" s="232"/>
      <c r="DR3" s="232"/>
      <c r="DS3" s="232"/>
      <c r="DT3" s="232"/>
      <c r="DU3" s="232"/>
    </row>
    <row r="4" spans="2:125" x14ac:dyDescent="0.15"/>
    <row r="5" spans="2:125" x14ac:dyDescent="0.15"/>
    <row r="6" spans="2:125" x14ac:dyDescent="0.15"/>
    <row r="7" spans="2:125" x14ac:dyDescent="0.15"/>
    <row r="8" spans="2:125" x14ac:dyDescent="0.15"/>
    <row r="9" spans="2:125" x14ac:dyDescent="0.15">
      <c r="DU9" s="23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32"/>
    </row>
    <row r="18" spans="125:125" x14ac:dyDescent="0.15"/>
    <row r="19" spans="125:125" x14ac:dyDescent="0.15"/>
    <row r="20" spans="125:125" x14ac:dyDescent="0.15">
      <c r="DU20" s="232"/>
    </row>
    <row r="21" spans="125:125" x14ac:dyDescent="0.15">
      <c r="DU21" s="23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32"/>
    </row>
    <row r="29" spans="125:125" x14ac:dyDescent="0.15"/>
    <row r="30" spans="125:125" x14ac:dyDescent="0.15"/>
    <row r="31" spans="125:125" x14ac:dyDescent="0.15"/>
    <row r="32" spans="125:125" x14ac:dyDescent="0.15"/>
    <row r="33" spans="2:125" x14ac:dyDescent="0.15">
      <c r="B33" s="232"/>
      <c r="G33" s="232"/>
      <c r="I33" s="232"/>
    </row>
    <row r="34" spans="2:125" x14ac:dyDescent="0.15">
      <c r="C34" s="232"/>
      <c r="P34" s="232"/>
      <c r="DE34" s="232"/>
      <c r="DH34" s="232"/>
    </row>
    <row r="35" spans="2:125" x14ac:dyDescent="0.15">
      <c r="D35" s="232"/>
      <c r="E35" s="232"/>
      <c r="DG35" s="232"/>
      <c r="DJ35" s="232"/>
      <c r="DP35" s="232"/>
      <c r="DQ35" s="232"/>
      <c r="DR35" s="232"/>
      <c r="DS35" s="232"/>
      <c r="DT35" s="232"/>
      <c r="DU35" s="232"/>
    </row>
    <row r="36" spans="2:125" x14ac:dyDescent="0.15">
      <c r="F36" s="232"/>
      <c r="H36" s="232"/>
      <c r="J36" s="232"/>
      <c r="K36" s="232"/>
      <c r="L36" s="232"/>
      <c r="M36" s="232"/>
      <c r="N36" s="232"/>
      <c r="O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2"/>
      <c r="AY36" s="232"/>
      <c r="AZ36" s="232"/>
      <c r="BA36" s="232"/>
      <c r="BB36" s="232"/>
      <c r="BC36" s="232"/>
      <c r="BD36" s="232"/>
      <c r="BE36" s="232"/>
      <c r="BF36" s="232"/>
      <c r="BG36" s="232"/>
      <c r="BH36" s="232"/>
      <c r="BI36" s="232"/>
      <c r="BJ36" s="232"/>
      <c r="BK36" s="232"/>
      <c r="BL36" s="232"/>
      <c r="BM36" s="232"/>
      <c r="BN36" s="232"/>
      <c r="BO36" s="232"/>
      <c r="BP36" s="232"/>
      <c r="BQ36" s="232"/>
      <c r="BR36" s="232"/>
      <c r="BS36" s="232"/>
      <c r="BT36" s="232"/>
      <c r="BU36" s="232"/>
      <c r="BV36" s="232"/>
      <c r="BW36" s="232"/>
      <c r="BX36" s="232"/>
      <c r="BY36" s="232"/>
      <c r="BZ36" s="232"/>
      <c r="CA36" s="232"/>
      <c r="CB36" s="232"/>
      <c r="CC36" s="232"/>
      <c r="CD36" s="232"/>
      <c r="CE36" s="232"/>
      <c r="CF36" s="232"/>
      <c r="CG36" s="232"/>
      <c r="CH36" s="232"/>
      <c r="CI36" s="232"/>
      <c r="CJ36" s="232"/>
      <c r="CK36" s="232"/>
      <c r="CL36" s="232"/>
      <c r="CM36" s="232"/>
      <c r="CN36" s="232"/>
      <c r="CO36" s="232"/>
      <c r="CP36" s="232"/>
      <c r="CQ36" s="232"/>
      <c r="CR36" s="232"/>
      <c r="CS36" s="232"/>
      <c r="CT36" s="232"/>
      <c r="CU36" s="232"/>
      <c r="CV36" s="232"/>
      <c r="CW36" s="232"/>
      <c r="CX36" s="232"/>
      <c r="CY36" s="232"/>
      <c r="CZ36" s="232"/>
      <c r="DA36" s="232"/>
      <c r="DB36" s="232"/>
      <c r="DC36" s="232"/>
      <c r="DD36" s="232"/>
      <c r="DF36" s="232"/>
      <c r="DI36" s="232"/>
      <c r="DK36" s="232"/>
      <c r="DL36" s="232"/>
      <c r="DM36" s="232"/>
      <c r="DN36" s="232"/>
      <c r="DO36" s="232"/>
      <c r="DP36" s="232"/>
      <c r="DQ36" s="232"/>
      <c r="DR36" s="232"/>
      <c r="DS36" s="232"/>
      <c r="DT36" s="232"/>
      <c r="DU36" s="232"/>
    </row>
    <row r="37" spans="2:125" x14ac:dyDescent="0.15">
      <c r="DU37" s="232"/>
    </row>
    <row r="38" spans="2:125" x14ac:dyDescent="0.15">
      <c r="DT38" s="232"/>
      <c r="DU38" s="232"/>
    </row>
    <row r="39" spans="2:125" x14ac:dyDescent="0.15"/>
    <row r="40" spans="2:125" x14ac:dyDescent="0.15">
      <c r="DH40" s="232"/>
    </row>
    <row r="41" spans="2:125" x14ac:dyDescent="0.15">
      <c r="DE41" s="232"/>
    </row>
    <row r="42" spans="2:125" x14ac:dyDescent="0.15">
      <c r="DG42" s="232"/>
      <c r="DJ42" s="232"/>
    </row>
    <row r="43" spans="2:125" x14ac:dyDescent="0.15">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2"/>
      <c r="AY43" s="232"/>
      <c r="AZ43" s="232"/>
      <c r="BA43" s="232"/>
      <c r="BB43" s="232"/>
      <c r="BC43" s="232"/>
      <c r="BD43" s="232"/>
      <c r="BE43" s="232"/>
      <c r="BF43" s="232"/>
      <c r="BG43" s="232"/>
      <c r="BH43" s="232"/>
      <c r="BI43" s="232"/>
      <c r="BJ43" s="232"/>
      <c r="BK43" s="232"/>
      <c r="BL43" s="232"/>
      <c r="BM43" s="232"/>
      <c r="BN43" s="232"/>
      <c r="BO43" s="232"/>
      <c r="BP43" s="232"/>
      <c r="BQ43" s="232"/>
      <c r="BR43" s="232"/>
      <c r="BS43" s="232"/>
      <c r="BT43" s="232"/>
      <c r="BU43" s="232"/>
      <c r="BV43" s="232"/>
      <c r="BW43" s="232"/>
      <c r="BX43" s="232"/>
      <c r="BY43" s="232"/>
      <c r="BZ43" s="232"/>
      <c r="CA43" s="232"/>
      <c r="CB43" s="232"/>
      <c r="CC43" s="232"/>
      <c r="CD43" s="232"/>
      <c r="CE43" s="232"/>
      <c r="CF43" s="232"/>
      <c r="CG43" s="232"/>
      <c r="CH43" s="232"/>
      <c r="CI43" s="232"/>
      <c r="CJ43" s="232"/>
      <c r="CK43" s="232"/>
      <c r="CL43" s="232"/>
      <c r="CM43" s="232"/>
      <c r="CN43" s="232"/>
      <c r="CO43" s="232"/>
      <c r="CP43" s="232"/>
      <c r="CQ43" s="232"/>
      <c r="CR43" s="232"/>
      <c r="CS43" s="232"/>
      <c r="CT43" s="232"/>
      <c r="CU43" s="232"/>
      <c r="CV43" s="232"/>
      <c r="CW43" s="232"/>
      <c r="CX43" s="232"/>
      <c r="CY43" s="232"/>
      <c r="CZ43" s="232"/>
      <c r="DA43" s="232"/>
      <c r="DB43" s="232"/>
      <c r="DC43" s="232"/>
      <c r="DD43" s="232"/>
      <c r="DF43" s="232"/>
      <c r="DI43" s="232"/>
      <c r="DK43" s="232"/>
      <c r="DL43" s="232"/>
      <c r="DM43" s="232"/>
      <c r="DN43" s="232"/>
      <c r="DO43" s="232"/>
      <c r="DP43" s="232"/>
      <c r="DQ43" s="232"/>
      <c r="DR43" s="232"/>
      <c r="DS43" s="232"/>
      <c r="DT43" s="232"/>
      <c r="DU43" s="232"/>
    </row>
    <row r="44" spans="2:125" x14ac:dyDescent="0.15">
      <c r="DU44" s="232"/>
    </row>
    <row r="45" spans="2:125" x14ac:dyDescent="0.15"/>
    <row r="46" spans="2:125" x14ac:dyDescent="0.15"/>
    <row r="47" spans="2:125" x14ac:dyDescent="0.15"/>
    <row r="48" spans="2:125" x14ac:dyDescent="0.15">
      <c r="DT48" s="232"/>
      <c r="DU48" s="232"/>
    </row>
    <row r="49" spans="120:125" x14ac:dyDescent="0.15">
      <c r="DU49" s="232"/>
    </row>
    <row r="50" spans="120:125" x14ac:dyDescent="0.15">
      <c r="DU50" s="232"/>
    </row>
    <row r="51" spans="120:125" x14ac:dyDescent="0.15">
      <c r="DP51" s="232"/>
      <c r="DQ51" s="232"/>
      <c r="DR51" s="232"/>
      <c r="DS51" s="232"/>
      <c r="DT51" s="232"/>
      <c r="DU51" s="232"/>
    </row>
    <row r="52" spans="120:125" x14ac:dyDescent="0.15"/>
    <row r="53" spans="120:125" x14ac:dyDescent="0.15"/>
    <row r="54" spans="120:125" x14ac:dyDescent="0.15">
      <c r="DU54" s="232"/>
    </row>
    <row r="55" spans="120:125" x14ac:dyDescent="0.15"/>
    <row r="56" spans="120:125" x14ac:dyDescent="0.15"/>
    <row r="57" spans="120:125" x14ac:dyDescent="0.15"/>
    <row r="58" spans="120:125" x14ac:dyDescent="0.15">
      <c r="DU58" s="232"/>
    </row>
    <row r="59" spans="120:125" x14ac:dyDescent="0.15"/>
    <row r="60" spans="120:125" x14ac:dyDescent="0.15"/>
    <row r="61" spans="120:125" x14ac:dyDescent="0.15"/>
    <row r="62" spans="120:125" x14ac:dyDescent="0.15"/>
    <row r="63" spans="120:125" x14ac:dyDescent="0.15">
      <c r="DU63" s="232"/>
    </row>
    <row r="64" spans="120:125" x14ac:dyDescent="0.15">
      <c r="DT64" s="232"/>
      <c r="DU64" s="232"/>
    </row>
    <row r="65" spans="123:125" x14ac:dyDescent="0.15"/>
    <row r="66" spans="123:125" x14ac:dyDescent="0.15"/>
    <row r="67" spans="123:125" x14ac:dyDescent="0.15"/>
    <row r="68" spans="123:125" x14ac:dyDescent="0.15"/>
    <row r="69" spans="123:125" x14ac:dyDescent="0.15">
      <c r="DS69" s="232"/>
      <c r="DT69" s="232"/>
      <c r="DU69" s="23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32"/>
    </row>
    <row r="83" spans="116:125" x14ac:dyDescent="0.15">
      <c r="DM83" s="232"/>
      <c r="DN83" s="232"/>
      <c r="DO83" s="232"/>
      <c r="DP83" s="232"/>
      <c r="DQ83" s="232"/>
      <c r="DR83" s="232"/>
      <c r="DS83" s="232"/>
      <c r="DT83" s="232"/>
      <c r="DU83" s="232"/>
    </row>
    <row r="84" spans="116:125" x14ac:dyDescent="0.15"/>
    <row r="85" spans="116:125" x14ac:dyDescent="0.15"/>
    <row r="86" spans="116:125" x14ac:dyDescent="0.15"/>
    <row r="87" spans="116:125" x14ac:dyDescent="0.15"/>
    <row r="88" spans="116:125" x14ac:dyDescent="0.15">
      <c r="DU88" s="23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32"/>
      <c r="DT94" s="232"/>
      <c r="DU94" s="232"/>
    </row>
    <row r="95" spans="116:125" ht="13.5" customHeight="1" x14ac:dyDescent="0.15">
      <c r="DU95" s="23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32"/>
    </row>
    <row r="102" spans="124:125" ht="13.5" customHeight="1" x14ac:dyDescent="0.15"/>
    <row r="103" spans="124:125" ht="13.5" customHeight="1" x14ac:dyDescent="0.15"/>
    <row r="104" spans="124:125" ht="13.5" customHeight="1" x14ac:dyDescent="0.15">
      <c r="DT104" s="232"/>
      <c r="DU104" s="23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2" t="s">
        <v>474</v>
      </c>
    </row>
    <row r="121" spans="125:125" ht="13.5" hidden="1" customHeight="1" x14ac:dyDescent="0.15">
      <c r="DU121" s="232"/>
    </row>
  </sheetData>
  <sheetProtection algorithmName="SHA-512" hashValue="JAYe+UPZWeY0MsRuwp63v1fxT77TTgVjda4vkJfvHDxRklCJF9iwMOnlh+N/UuAsJmSnzLkiVrMKCujnaE12Ag==" saltValue="rOgDrfMtFzn0j7sU3hCB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33" customWidth="1"/>
    <col min="126" max="142" width="0" style="232" hidden="1" customWidth="1"/>
    <col min="143" max="16384" width="9" style="232" hidden="1"/>
  </cols>
  <sheetData>
    <row r="1" spans="1:125" ht="13.5" customHeight="1" x14ac:dyDescent="0.15">
      <c r="A1" s="232"/>
      <c r="B1" s="232"/>
      <c r="C1" s="232"/>
      <c r="D1" s="232"/>
      <c r="E1" s="232"/>
      <c r="F1" s="232"/>
      <c r="G1" s="232"/>
      <c r="H1" s="232"/>
      <c r="I1" s="232"/>
      <c r="J1" s="232"/>
      <c r="K1" s="232"/>
      <c r="L1" s="232"/>
      <c r="M1" s="232"/>
      <c r="N1" s="232"/>
      <c r="O1" s="232"/>
      <c r="P1" s="232"/>
      <c r="Q1" s="232"/>
      <c r="R1" s="232"/>
      <c r="S1" s="232"/>
      <c r="T1" s="232"/>
      <c r="U1" s="232"/>
      <c r="V1" s="232"/>
      <c r="W1" s="232"/>
      <c r="X1" s="232"/>
      <c r="Y1" s="232"/>
      <c r="Z1" s="232"/>
      <c r="AA1" s="232"/>
      <c r="AB1" s="232"/>
      <c r="AC1" s="232"/>
      <c r="AD1" s="232"/>
      <c r="AE1" s="232"/>
      <c r="AF1" s="232"/>
      <c r="AG1" s="232"/>
      <c r="AH1" s="232"/>
      <c r="AI1" s="232"/>
      <c r="AJ1" s="232"/>
      <c r="AK1" s="232"/>
      <c r="AL1" s="232"/>
      <c r="AM1" s="232"/>
      <c r="AN1" s="232"/>
      <c r="AO1" s="232"/>
      <c r="AP1" s="232"/>
      <c r="AQ1" s="232"/>
      <c r="AR1" s="232"/>
      <c r="AS1" s="232"/>
      <c r="AT1" s="232"/>
      <c r="AU1" s="232"/>
      <c r="AV1" s="232"/>
      <c r="AW1" s="232"/>
      <c r="AX1" s="232"/>
      <c r="AY1" s="232"/>
      <c r="AZ1" s="232"/>
      <c r="BA1" s="232"/>
      <c r="BB1" s="232"/>
      <c r="BC1" s="232"/>
      <c r="BD1" s="232"/>
      <c r="BE1" s="232"/>
      <c r="BF1" s="232"/>
      <c r="BG1" s="232"/>
      <c r="BH1" s="232"/>
      <c r="BI1" s="232"/>
      <c r="BJ1" s="232"/>
      <c r="BK1" s="232"/>
      <c r="BL1" s="232"/>
      <c r="BM1" s="232"/>
      <c r="BN1" s="232"/>
      <c r="BO1" s="232"/>
      <c r="BP1" s="232"/>
      <c r="BQ1" s="232"/>
      <c r="BR1" s="232"/>
      <c r="BS1" s="232"/>
      <c r="BT1" s="232"/>
      <c r="BU1" s="232"/>
      <c r="BV1" s="232"/>
      <c r="BW1" s="232"/>
      <c r="BX1" s="232"/>
      <c r="BY1" s="232"/>
      <c r="BZ1" s="232"/>
      <c r="CA1" s="232"/>
      <c r="CB1" s="232"/>
      <c r="CC1" s="232"/>
      <c r="CD1" s="232"/>
      <c r="CE1" s="232"/>
      <c r="CF1" s="232"/>
      <c r="CG1" s="232"/>
      <c r="CH1" s="232"/>
      <c r="CI1" s="232"/>
      <c r="CJ1" s="232"/>
      <c r="CK1" s="232"/>
      <c r="CL1" s="232"/>
      <c r="CM1" s="232"/>
      <c r="CN1" s="232"/>
      <c r="CO1" s="232"/>
      <c r="CP1" s="232"/>
      <c r="CQ1" s="232"/>
      <c r="CR1" s="232"/>
      <c r="CS1" s="232"/>
      <c r="CT1" s="232"/>
      <c r="CU1" s="232"/>
      <c r="CV1" s="232"/>
      <c r="CW1" s="232"/>
      <c r="CX1" s="232"/>
      <c r="CY1" s="232"/>
      <c r="CZ1" s="232"/>
      <c r="DA1" s="232"/>
      <c r="DB1" s="232"/>
      <c r="DC1" s="232"/>
      <c r="DD1" s="232"/>
      <c r="DE1" s="232"/>
      <c r="DF1" s="232"/>
      <c r="DG1" s="232"/>
      <c r="DH1" s="232"/>
      <c r="DI1" s="232"/>
      <c r="DJ1" s="232"/>
      <c r="DK1" s="232"/>
      <c r="DL1" s="232"/>
      <c r="DM1" s="232"/>
      <c r="DN1" s="232"/>
      <c r="DO1" s="232"/>
      <c r="DP1" s="232"/>
      <c r="DQ1" s="232"/>
      <c r="DR1" s="232"/>
      <c r="DS1" s="232"/>
      <c r="DT1" s="232"/>
      <c r="DU1" s="232"/>
    </row>
    <row r="2" spans="1:125" x14ac:dyDescent="0.15">
      <c r="B2" s="232"/>
      <c r="T2" s="232"/>
    </row>
    <row r="3" spans="1:125" x14ac:dyDescent="0.15">
      <c r="C3" s="232"/>
      <c r="D3" s="232"/>
      <c r="E3" s="232"/>
      <c r="F3" s="232"/>
      <c r="G3" s="232"/>
      <c r="H3" s="232"/>
      <c r="I3" s="232"/>
      <c r="J3" s="232"/>
      <c r="K3" s="232"/>
      <c r="L3" s="232"/>
      <c r="M3" s="232"/>
      <c r="N3" s="232"/>
      <c r="O3" s="232"/>
      <c r="P3" s="232"/>
      <c r="Q3" s="232"/>
      <c r="R3" s="232"/>
      <c r="S3" s="23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32"/>
      <c r="G33" s="232"/>
      <c r="I33" s="232"/>
    </row>
    <row r="34" spans="2:125" x14ac:dyDescent="0.15">
      <c r="C34" s="232"/>
      <c r="P34" s="232"/>
      <c r="R34" s="232"/>
      <c r="U34" s="232"/>
    </row>
    <row r="35" spans="2:125" x14ac:dyDescent="0.15">
      <c r="D35" s="232"/>
      <c r="E35" s="232"/>
      <c r="T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c r="BU35" s="232"/>
      <c r="BV35" s="232"/>
      <c r="BW35" s="232"/>
      <c r="BX35" s="232"/>
      <c r="BY35" s="232"/>
      <c r="BZ35" s="232"/>
      <c r="CA35" s="232"/>
      <c r="CB35" s="232"/>
      <c r="CC35" s="232"/>
      <c r="CD35" s="232"/>
      <c r="CE35" s="232"/>
      <c r="CF35" s="232"/>
      <c r="CG35" s="232"/>
      <c r="CH35" s="232"/>
      <c r="CI35" s="232"/>
      <c r="CJ35" s="232"/>
      <c r="CK35" s="232"/>
      <c r="CL35" s="232"/>
      <c r="CM35" s="232"/>
      <c r="CN35" s="232"/>
      <c r="CO35" s="232"/>
      <c r="CP35" s="232"/>
      <c r="CQ35" s="232"/>
      <c r="CR35" s="232"/>
      <c r="CS35" s="232"/>
      <c r="CT35" s="232"/>
      <c r="CU35" s="232"/>
      <c r="CV35" s="232"/>
      <c r="CW35" s="232"/>
      <c r="CX35" s="232"/>
      <c r="CY35" s="232"/>
      <c r="CZ35" s="232"/>
      <c r="DA35" s="232"/>
      <c r="DB35" s="232"/>
      <c r="DC35" s="232"/>
      <c r="DD35" s="232"/>
      <c r="DE35" s="232"/>
      <c r="DF35" s="232"/>
      <c r="DG35" s="232"/>
      <c r="DH35" s="232"/>
      <c r="DI35" s="232"/>
      <c r="DJ35" s="232"/>
      <c r="DK35" s="232"/>
      <c r="DL35" s="232"/>
      <c r="DM35" s="232"/>
      <c r="DN35" s="232"/>
      <c r="DO35" s="232"/>
      <c r="DP35" s="232"/>
      <c r="DQ35" s="232"/>
      <c r="DR35" s="232"/>
      <c r="DS35" s="232"/>
      <c r="DT35" s="232"/>
      <c r="DU35" s="232"/>
    </row>
    <row r="36" spans="2:125" x14ac:dyDescent="0.15">
      <c r="F36" s="232"/>
      <c r="H36" s="232"/>
      <c r="J36" s="232"/>
      <c r="K36" s="232"/>
      <c r="L36" s="232"/>
      <c r="M36" s="232"/>
      <c r="N36" s="232"/>
      <c r="O36" s="232"/>
      <c r="Q36" s="232"/>
      <c r="S36" s="232"/>
      <c r="V36" s="232"/>
    </row>
    <row r="37" spans="2:125" x14ac:dyDescent="0.15"/>
    <row r="38" spans="2:125" x14ac:dyDescent="0.15"/>
    <row r="39" spans="2:125" x14ac:dyDescent="0.15"/>
    <row r="40" spans="2:125" x14ac:dyDescent="0.15">
      <c r="U40" s="232"/>
    </row>
    <row r="41" spans="2:125" x14ac:dyDescent="0.15">
      <c r="R41" s="232"/>
    </row>
    <row r="42" spans="2:125" x14ac:dyDescent="0.15">
      <c r="T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2"/>
      <c r="AY42" s="232"/>
      <c r="AZ42" s="232"/>
      <c r="BA42" s="232"/>
      <c r="BB42" s="232"/>
      <c r="BC42" s="232"/>
      <c r="BD42" s="232"/>
      <c r="BE42" s="232"/>
      <c r="BF42" s="232"/>
      <c r="BG42" s="232"/>
      <c r="BH42" s="232"/>
      <c r="BI42" s="232"/>
      <c r="BJ42" s="232"/>
      <c r="BK42" s="232"/>
      <c r="BL42" s="232"/>
      <c r="BM42" s="232"/>
      <c r="BN42" s="232"/>
      <c r="BO42" s="232"/>
      <c r="BP42" s="232"/>
      <c r="BQ42" s="232"/>
      <c r="BR42" s="232"/>
      <c r="BS42" s="232"/>
      <c r="BT42" s="232"/>
      <c r="BU42" s="232"/>
      <c r="BV42" s="232"/>
      <c r="BW42" s="232"/>
      <c r="BX42" s="232"/>
      <c r="BY42" s="232"/>
      <c r="BZ42" s="232"/>
      <c r="CA42" s="232"/>
      <c r="CB42" s="232"/>
      <c r="CC42" s="232"/>
      <c r="CD42" s="232"/>
      <c r="CE42" s="232"/>
      <c r="CF42" s="232"/>
      <c r="CG42" s="232"/>
      <c r="CH42" s="232"/>
      <c r="CI42" s="232"/>
      <c r="CJ42" s="232"/>
      <c r="CK42" s="232"/>
      <c r="CL42" s="232"/>
      <c r="CM42" s="232"/>
      <c r="CN42" s="232"/>
      <c r="CO42" s="232"/>
      <c r="CP42" s="232"/>
      <c r="CQ42" s="232"/>
      <c r="CR42" s="232"/>
      <c r="CS42" s="232"/>
      <c r="CT42" s="232"/>
      <c r="CU42" s="232"/>
      <c r="CV42" s="232"/>
      <c r="CW42" s="232"/>
      <c r="CX42" s="232"/>
      <c r="CY42" s="232"/>
      <c r="CZ42" s="232"/>
      <c r="DA42" s="232"/>
      <c r="DB42" s="232"/>
      <c r="DC42" s="232"/>
      <c r="DD42" s="232"/>
      <c r="DE42" s="232"/>
      <c r="DF42" s="232"/>
      <c r="DG42" s="232"/>
      <c r="DH42" s="232"/>
      <c r="DI42" s="232"/>
      <c r="DJ42" s="232"/>
      <c r="DK42" s="232"/>
      <c r="DL42" s="232"/>
      <c r="DM42" s="232"/>
      <c r="DN42" s="232"/>
      <c r="DO42" s="232"/>
      <c r="DP42" s="232"/>
      <c r="DQ42" s="232"/>
      <c r="DR42" s="232"/>
      <c r="DS42" s="232"/>
      <c r="DT42" s="232"/>
      <c r="DU42" s="232"/>
    </row>
    <row r="43" spans="2:125" x14ac:dyDescent="0.15">
      <c r="Q43" s="232"/>
      <c r="S43" s="232"/>
      <c r="V43" s="23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33" t="s">
        <v>474</v>
      </c>
    </row>
  </sheetData>
  <sheetProtection algorithmName="SHA-512" hashValue="6Z5RUOkYNiE9IGC7kNQht59xxK37g1y0v7LffOxpi9xMqCCRDXNBz+rLonXzO8E+dfi4zdcmfgXU0U/kZXwlsQ==" saltValue="VsRWt7C9SCHEUE6SM7FLG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29" t="s">
        <v>3</v>
      </c>
      <c r="D47" s="1129"/>
      <c r="E47" s="1130"/>
      <c r="F47" s="11">
        <v>22.27</v>
      </c>
      <c r="G47" s="12">
        <v>31.15</v>
      </c>
      <c r="H47" s="12">
        <v>34.94</v>
      </c>
      <c r="I47" s="12">
        <v>35.36</v>
      </c>
      <c r="J47" s="13">
        <v>33.94</v>
      </c>
    </row>
    <row r="48" spans="2:10" ht="57.75" customHeight="1" x14ac:dyDescent="0.15">
      <c r="B48" s="14"/>
      <c r="C48" s="1131" t="s">
        <v>4</v>
      </c>
      <c r="D48" s="1131"/>
      <c r="E48" s="1132"/>
      <c r="F48" s="15">
        <v>12.41</v>
      </c>
      <c r="G48" s="16">
        <v>9.35</v>
      </c>
      <c r="H48" s="16">
        <v>8.1300000000000008</v>
      </c>
      <c r="I48" s="16">
        <v>8.1300000000000008</v>
      </c>
      <c r="J48" s="17">
        <v>7.61</v>
      </c>
    </row>
    <row r="49" spans="2:10" ht="57.75" customHeight="1" thickBot="1" x14ac:dyDescent="0.2">
      <c r="B49" s="18"/>
      <c r="C49" s="1133" t="s">
        <v>5</v>
      </c>
      <c r="D49" s="1133"/>
      <c r="E49" s="1134"/>
      <c r="F49" s="19" t="s">
        <v>529</v>
      </c>
      <c r="G49" s="20">
        <v>8.23</v>
      </c>
      <c r="H49" s="20">
        <v>1.1399999999999999</v>
      </c>
      <c r="I49" s="20">
        <v>1.1000000000000001</v>
      </c>
      <c r="J49" s="21" t="s">
        <v>530</v>
      </c>
    </row>
    <row r="50" spans="2:10" x14ac:dyDescent="0.15"/>
  </sheetData>
  <sheetProtection algorithmName="SHA-512" hashValue="csMEM3oPOjXy6DDZc+zzHr3IvTjnkI9htpXWQtXiLKVgclqb6H+uVsrqgenVqI5LVJ0vToKuCV4gF6N6Cz7e9g==" saltValue="qdp+gX3yxA8YxDAZyHxS7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渡邉佳穂</cp:lastModifiedBy>
  <cp:lastPrinted>2026-03-05T06:09:38Z</cp:lastPrinted>
  <dcterms:created xsi:type="dcterms:W3CDTF">2026-02-23T04:48:22Z</dcterms:created>
  <dcterms:modified xsi:type="dcterms:W3CDTF">2026-03-19T04:28:47Z</dcterms:modified>
  <cp:category/>
</cp:coreProperties>
</file>