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5214CE35-F606-4532-9228-4B7B998E7B0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 r="BW41" i="10" s="1"/>
</calcChain>
</file>

<file path=xl/sharedStrings.xml><?xml version="1.0" encoding="utf-8"?>
<sst xmlns="http://schemas.openxmlformats.org/spreadsheetml/2006/main" count="1092" uniqueCount="558">
  <si>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</si>
  <si>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</si>
  <si>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</si>
  <si>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</si>
  <si>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</si>
  <si>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</si>
  <si>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</si>
  <si>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</si>
  <si>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</si>
  <si>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</si>
  <si>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</si>
  <si>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</si>
  <si>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</si>
  <si>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</si>
  <si>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</si>
  <si>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</si>
  <si>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</si>
  <si>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</si>
  <si>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</si>
  <si>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</si>
  <si>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</si>
  <si>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</si>
  <si>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</si>
  <si>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</si>
  <si>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</si>
  <si>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</si>
  <si>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</si>
  <si>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</si>
  <si>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</si>
  <si>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</si>
  <si>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</si>
  <si>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</si>
  <si>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</si>
  <si>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</si>
  <si>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</si>
  <si>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</si>
  <si>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</si>
  <si>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</si>
  <si>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</si>
  <si>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</si>
  <si>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</si>
  <si>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</si>
  <si>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</si>
  <si>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</si>
  <si>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</si>
  <si>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</si>
  <si>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</si>
  <si>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</si>
  <si>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</si>
  <si>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</si>
  <si>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</si>
  <si>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</si>
  <si>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</si>
  <si>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</si>
  <si>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</si>
  <si>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</si>
  <si>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</si>
  <si>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</si>
  <si>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</si>
  <si>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</si>
  <si>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</si>
  <si>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</si>
  <si>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</si>
  <si>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</si>
  <si>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</si>
  <si>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</si>
  <si>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</si>
  <si>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</si>
  <si>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</si>
  <si>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</si>
  <si>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</si>
  <si>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</si>
  <si>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</si>
  <si>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</si>
  <si>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</si>
  <si>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</si>
  <si>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</si>
  <si>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</si>
  <si>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</si>
  <si>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</si>
  <si>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</si>
  <si>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</si>
  <si>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</si>
  <si>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</si>
  <si>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</si>
  <si>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</si>
  <si>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</si>
  <si>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</si>
  <si>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</si>
  <si>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</si>
  <si>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</si>
  <si>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</si>
  <si>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</si>
  <si>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</si>
  <si>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</si>
  <si>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</si>
  <si>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</si>
  <si>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</si>
  <si>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</si>
  <si>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</si>
  <si>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</si>
  <si>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</si>
  <si>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</si>
  <si>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</si>
  <si>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</si>
  <si>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</si>
  <si>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</si>
  <si>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</si>
  <si>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</si>
  <si>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</si>
  <si>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</si>
  <si>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</si>
  <si>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</si>
  <si>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</si>
  <si>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</si>
  <si>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</si>
  <si>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</si>
  <si>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</si>
  <si>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</si>
  <si>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</si>
  <si>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</si>
  <si>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</si>
  <si>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</si>
  <si>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</si>
  <si>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</si>
  <si>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</si>
  <si>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</si>
  <si>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</si>
  <si>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</si>
  <si>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</si>
  <si>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</si>
  <si>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</si>
  <si>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</si>
  <si>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</si>
  <si>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</si>
  <si>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</si>
  <si>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</si>
  <si>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</si>
  <si>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</si>
  <si>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</si>
  <si>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</si>
  <si>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</si>
  <si>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</si>
  <si>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</si>
  <si>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</si>
  <si>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</si>
  <si>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</si>
  <si>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</si>
  <si>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</si>
  <si>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</si>
  <si>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</si>
  <si>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</si>
  <si>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</si>
  <si>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</si>
  <si>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</si>
  <si>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</si>
  <si>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</si>
  <si>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</si>
  <si>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</si>
  <si>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</si>
  <si>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</si>
  <si>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</si>
  <si>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</si>
  <si>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</si>
  <si>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</si>
  <si>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</si>
  <si>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</si>
  <si>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</si>
  <si>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</si>
  <si>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</si>
  <si>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</si>
  <si>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</si>
  <si>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</si>
  <si>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</si>
  <si>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</si>
  <si>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</si>
  <si>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</si>
  <si>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</si>
  <si>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</si>
  <si>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</si>
  <si>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</si>
  <si>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</si>
  <si>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</si>
  <si>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</si>
  <si>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</si>
  <si>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</si>
  <si>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</si>
  <si>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</si>
  <si>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</si>
  <si>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</si>
  <si>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</si>
  <si>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</si>
  <si>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</si>
  <si>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</si>
  <si>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</si>
  <si>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</si>
  <si>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</si>
  <si>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</si>
  <si>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</si>
  <si>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</si>
  <si>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</si>
  <si>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</si>
  <si>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</si>
  <si>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山形県山辺町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</si>
  <si>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</si>
  <si>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</si>
  <si>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</si>
  <si>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</si>
  <si>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</si>
  <si>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</si>
  <si>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</si>
  <si>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</si>
  <si>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</si>
  <si>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</si>
  <si>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</si>
  <si>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</si>
  <si>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</si>
  <si>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</si>
  <si>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</si>
  <si>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</si>
  <si>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</si>
  <si>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</si>
  <si>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</si>
  <si>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</si>
  <si>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</si>
  <si>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</si>
  <si>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</si>
  <si>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</si>
  <si>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</si>
  <si>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</si>
  <si>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</si>
  <si>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</si>
  <si>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</si>
  <si>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</si>
  <si>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</si>
  <si>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</si>
  <si>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</si>
  <si>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</si>
  <si>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</si>
  <si>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</si>
  <si>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</si>
  <si>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</si>
  <si>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</si>
  <si>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</si>
  <si>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</si>
  <si>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</si>
  <si>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</si>
  <si>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</si>
  <si>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</si>
  <si>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</si>
  <si>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</si>
  <si>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</si>
  <si>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</si>
  <si>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</si>
  <si>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</si>
  <si>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</si>
  <si>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</si>
  <si>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</si>
  <si>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</si>
  <si>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</si>
  <si>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</si>
  <si>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</si>
  <si>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</si>
  <si>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</si>
  <si>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</si>
  <si>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</si>
  <si>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</si>
  <si>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</si>
  <si>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</si>
  <si>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</si>
  <si>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</si>
  <si>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</si>
  <si>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</si>
  <si>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</si>
  <si>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</si>
  <si>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</si>
  <si>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</si>
  <si>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</si>
  <si>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</si>
  <si>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</si>
  <si>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</si>
  <si>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</si>
  <si>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</si>
  <si>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</si>
  <si>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</si>
  <si>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</si>
  <si>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</si>
  <si>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</si>
  <si>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</si>
  <si>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</si>
  <si>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</si>
  <si>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</si>
  <si>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</si>
  <si>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</si>
  <si>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</si>
  <si>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</si>
  <si>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</si>
  <si>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</si>
  <si>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</si>
  <si>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</si>
  <si>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</si>
  <si>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</si>
  <si>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</si>
  <si>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</si>
  <si>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</si>
  <si>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</si>
  <si>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</si>
  <si>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</si>
  <si>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</si>
  <si>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</si>
  <si>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</si>
  <si>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</si>
  <si>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</si>
  <si>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</si>
  <si>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</si>
  <si>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</si>
  <si>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</si>
  <si>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</si>
  <si>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</si>
  <si>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</si>
  <si>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</si>
  <si>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</si>
  <si>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</si>
  <si>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</si>
  <si>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</si>
  <si>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</si>
  <si>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</si>
  <si>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</si>
  <si>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</si>
  <si>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</si>
  <si>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</si>
  <si>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</si>
  <si>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</si>
  <si>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</si>
  <si>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</si>
  <si>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</si>
  <si>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</si>
  <si>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</si>
  <si>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</si>
  <si>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</si>
  <si>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</si>
  <si>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</si>
  <si>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</si>
  <si>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</si>
  <si>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</si>
  <si>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</si>
  <si>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</si>
  <si>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</si>
  <si>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</si>
  <si>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</si>
  <si>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</si>
  <si>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</si>
  <si>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</si>
  <si>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</si>
  <si>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山形県山辺町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</si>
  <si>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</si>
  <si>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</si>
  <si>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</si>
  <si>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</si>
  <si>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</si>
  <si>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</si>
  <si>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</si>
  <si>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</si>
  <si>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</si>
  <si>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</si>
  <si>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</si>
  <si>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</si>
  <si>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</si>
  <si>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</si>
  <si>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</si>
  <si>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</si>
  <si>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</si>
  <si>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</si>
  <si>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</si>
  <si>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</si>
  <si>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</si>
  <si>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</si>
  <si>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</si>
  <si>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</si>
  <si>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</si>
  <si>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</si>
  <si>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</si>
  <si>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</si>
  <si>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</si>
  <si>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</si>
  <si>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</si>
  <si>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</si>
  <si>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</si>
  <si>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山辺町国民健康保険特別会計</t>
    <phoneticPr fontId="5"/>
  </si>
  <si>
    <t>山辺町介護保険特別会計（保険事業）</t>
    <phoneticPr fontId="5"/>
  </si>
  <si>
    <t>山辺町後期高齢者医療特別会計</t>
    <phoneticPr fontId="5"/>
  </si>
  <si>
    <t>法適用企業</t>
    <phoneticPr fontId="5"/>
  </si>
  <si>
    <t>山辺町簡易水道事業会計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</si>
  <si>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</si>
  <si>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</si>
  <si>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</si>
  <si>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</si>
  <si>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</si>
  <si>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</si>
  <si>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</si>
  <si>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</si>
  <si>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</si>
  <si>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</si>
  <si>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</si>
  <si>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</si>
  <si>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</si>
  <si>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</si>
  <si>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</si>
  <si>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</si>
  <si>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</si>
  <si>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</si>
  <si>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</si>
  <si>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</si>
  <si>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</si>
  <si>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</si>
  <si>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</si>
  <si>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</si>
  <si>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</si>
  <si>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</si>
  <si>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</si>
  <si>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</si>
  <si>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</si>
  <si>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</si>
  <si>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</si>
  <si>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</si>
  <si>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</si>
  <si>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</si>
  <si>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</si>
  <si>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</si>
  <si>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</si>
  <si>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</si>
  <si>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</si>
  <si>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</si>
  <si>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</si>
  <si>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</si>
  <si>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</si>
  <si>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</si>
  <si>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</si>
  <si>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</si>
  <si>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</si>
  <si>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</si>
  <si>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</si>
  <si>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</si>
  <si>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</si>
  <si>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山辺町公共下水道事業会計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</si>
  <si>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</si>
  <si>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</si>
  <si>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</si>
  <si>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</si>
  <si>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</si>
  <si>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</si>
  <si>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</si>
  <si>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</si>
  <si>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</si>
  <si>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</si>
  <si>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</si>
  <si>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</si>
  <si>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</si>
  <si>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</si>
  <si>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</si>
  <si>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</si>
  <si>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</si>
  <si>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</si>
  <si>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</si>
  <si>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</si>
  <si>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</si>
  <si>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</si>
  <si>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</si>
  <si>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</si>
  <si>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</si>
  <si>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</si>
  <si>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</si>
  <si>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</si>
  <si>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</si>
  <si>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</si>
  <si>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</si>
  <si>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</si>
  <si>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</si>
  <si>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</si>
  <si>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</si>
  <si>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</si>
  <si>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</si>
  <si>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</si>
  <si>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</si>
  <si>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</si>
  <si>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</si>
  <si>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</si>
  <si>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</si>
  <si>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</si>
  <si>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</si>
  <si>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</si>
  <si>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</si>
  <si>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</si>
  <si>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</si>
  <si>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</si>
  <si>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</si>
  <si>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</si>
  <si>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</si>
  <si>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</si>
  <si>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</si>
  <si>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</si>
  <si>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</si>
  <si>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</si>
  <si>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</si>
  <si>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</si>
  <si>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</si>
  <si>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</si>
  <si>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</si>
  <si>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</si>
  <si>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</si>
  <si>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</si>
  <si>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</si>
  <si>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</si>
  <si>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</si>
  <si>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</si>
  <si>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</si>
  <si>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</si>
  <si>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</si>
  <si>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</si>
  <si>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</si>
  <si>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</si>
  <si>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</si>
  <si>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</si>
  <si>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</si>
  <si>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</si>
  <si>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</si>
  <si>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</si>
  <si>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</si>
  <si>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</si>
  <si>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</si>
  <si>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一般会計</t>
  </si>
  <si>
    <t>山辺町公共下水道会計</t>
  </si>
  <si>
    <t>山辺町介護保険特別会計（保険事業）</t>
  </si>
  <si>
    <t>山辺町国民健康保険特別会計</t>
  </si>
  <si>
    <t>山辺町簡易水道事業会計</t>
  </si>
  <si>
    <t>山辺町後期高齢者医療特別会計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</si>
  <si>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</si>
  <si>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</si>
  <si>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</si>
  <si>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</si>
  <si>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</si>
  <si>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</si>
  <si>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</si>
  <si>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</si>
  <si>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8">
      <t>ホショウトウ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</si>
  <si>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</si>
  <si>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8">
      <t>シチョウソンショクイン</t>
    </rPh>
    <rPh sb="8" eb="10">
      <t>タイショク</t>
    </rPh>
    <rPh sb="10" eb="12">
      <t>テアテ</t>
    </rPh>
    <rPh sb="12" eb="14">
      <t>クミアイ</t>
    </rPh>
    <phoneticPr fontId="2"/>
  </si>
  <si>
    <t>山形広域環境事務組合</t>
    <rPh sb="0" eb="2">
      <t>ヤマガタ</t>
    </rPh>
    <rPh sb="2" eb="4">
      <t>コウイキ</t>
    </rPh>
    <rPh sb="4" eb="6">
      <t>カンキョウ</t>
    </rPh>
    <rPh sb="6" eb="10">
      <t>ジムクミアイ</t>
    </rPh>
    <phoneticPr fontId="2"/>
  </si>
  <si>
    <t>山形県市町村交通災害共済組合</t>
    <rPh sb="0" eb="3">
      <t>ヤマガタケン</t>
    </rPh>
    <rPh sb="3" eb="6">
      <t>シチョウソン</t>
    </rPh>
    <rPh sb="6" eb="10">
      <t>コウツウサイガイ</t>
    </rPh>
    <rPh sb="10" eb="12">
      <t>キョウサイ</t>
    </rPh>
    <rPh sb="12" eb="14">
      <t>クミアイ</t>
    </rPh>
    <phoneticPr fontId="2"/>
  </si>
  <si>
    <t>山形県後期高齢者医療広域連合（普通会計）</t>
    <rPh sb="0" eb="3">
      <t>ヤマガタケン</t>
    </rPh>
    <rPh sb="3" eb="8">
      <t>コウキコウレイシャ</t>
    </rPh>
    <rPh sb="8" eb="10">
      <t>イリョウ</t>
    </rPh>
    <rPh sb="10" eb="14">
      <t>コウイキレンゴウ</t>
    </rPh>
    <rPh sb="15" eb="19">
      <t>フツウカイケイ</t>
    </rPh>
    <phoneticPr fontId="2"/>
  </si>
  <si>
    <t>山形県後期高齢者医療広域連合（事業会計）</t>
    <rPh sb="0" eb="3">
      <t>ヤマガタケン</t>
    </rPh>
    <rPh sb="3" eb="8">
      <t>コウキコウレイシャ</t>
    </rPh>
    <rPh sb="8" eb="10">
      <t>イリョウ</t>
    </rPh>
    <rPh sb="10" eb="14">
      <t>コウイキレンゴウ</t>
    </rPh>
    <rPh sb="15" eb="19">
      <t>ジギョウカイケイ</t>
    </rPh>
    <phoneticPr fontId="2"/>
  </si>
  <si>
    <t>最上川中部水道企業団</t>
    <rPh sb="0" eb="3">
      <t>モガミガワ</t>
    </rPh>
    <rPh sb="3" eb="5">
      <t>チュウブ</t>
    </rPh>
    <rPh sb="5" eb="7">
      <t>スイドウ</t>
    </rPh>
    <rPh sb="7" eb="10">
      <t>キギョウダン</t>
    </rPh>
    <phoneticPr fontId="2"/>
  </si>
  <si>
    <t>山辺町公共施設等再生整備基金</t>
    <rPh sb="0" eb="3">
      <t>ヤマノベマチ</t>
    </rPh>
    <rPh sb="3" eb="5">
      <t>コウキョウ</t>
    </rPh>
    <rPh sb="5" eb="7">
      <t>シセツ</t>
    </rPh>
    <rPh sb="7" eb="8">
      <t>トウ</t>
    </rPh>
    <rPh sb="8" eb="10">
      <t>サイセイ</t>
    </rPh>
    <rPh sb="10" eb="14">
      <t>セイビキキン</t>
    </rPh>
    <phoneticPr fontId="5"/>
  </si>
  <si>
    <t>山辺町ふるさとづくり事業基金</t>
    <rPh sb="0" eb="3">
      <t>ヤマノベマチ</t>
    </rPh>
    <rPh sb="10" eb="14">
      <t>ジギョウキキン</t>
    </rPh>
    <phoneticPr fontId="5"/>
  </si>
  <si>
    <t>山辺町学校施設整備基金</t>
    <rPh sb="0" eb="3">
      <t>ヤマノベマチ</t>
    </rPh>
    <rPh sb="3" eb="7">
      <t>ガッコウシセツ</t>
    </rPh>
    <rPh sb="7" eb="11">
      <t>セイビキキン</t>
    </rPh>
    <phoneticPr fontId="5"/>
  </si>
  <si>
    <t>山辺町ふるさと応援基金</t>
    <rPh sb="0" eb="3">
      <t>ヤマノベマチ</t>
    </rPh>
    <rPh sb="7" eb="9">
      <t>オウエン</t>
    </rPh>
    <rPh sb="9" eb="11">
      <t>キキン</t>
    </rPh>
    <phoneticPr fontId="5"/>
  </si>
  <si>
    <t>山辺温泉基金</t>
    <rPh sb="0" eb="6">
      <t>ヤマノベオンセンキキン</t>
    </rPh>
    <phoneticPr fontId="5"/>
  </si>
  <si>
    <t>山辺町公共下水道事業会計</t>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</si>
</sst>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28EC-441D-92D6-B494C5D0C4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10334</c:v>
                </c:pt>
                <c:pt idx="1">
                  <c:v>15626</c:v>
                </c:pt>
                <c:pt idx="2">
                  <c:v>14245</c:v>
                </c:pt>
                <c:pt idx="3">
                  <c:v>11541</c:v>
                </c:pt>
                <c:pt idx="4">
                  <c:v>13201</c:v>
                </c:pt>
              </c:numCache>
            </c:numRef>
          </c:val>
          <c:smooth val="0"/>
          <c:extLst>
            <c:ext xmlns:c16="http://schemas.microsoft.com/office/drawing/2014/chart" uri="{C3380CC4-5D6E-409C-BE32-E72D297353CC}">
              <c16:uniqueId val="{00000001-28EC-441D-92D6-B494C5D0C4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c:v>
                </c:pt>
                <c:pt idx="1">
                  <c:v>5.52</c:v>
                </c:pt>
                <c:pt idx="2">
                  <c:v>8.7899999999999991</c:v>
                </c:pt>
                <c:pt idx="3">
                  <c:v>6.02</c:v>
                </c:pt>
                <c:pt idx="4">
                  <c:v>5.37</c:v>
                </c:pt>
              </c:numCache>
            </c:numRef>
          </c:val>
          <c:extLst>
            <c:ext xmlns:c16="http://schemas.microsoft.com/office/drawing/2014/chart" uri="{C3380CC4-5D6E-409C-BE32-E72D297353CC}">
              <c16:uniqueId val="{00000000-245F-4453-8D9E-E0B934A01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19.47</c:v>
                </c:pt>
                <c:pt idx="1">
                  <c:v>20.100000000000001</c:v>
                </c:pt>
                <c:pt idx="2">
                  <c:v>25.19</c:v>
                </c:pt>
                <c:pt idx="3">
                  <c:v>29.41</c:v>
                </c:pt>
                <c:pt idx="4">
                  <c:v>27.96</c:v>
                </c:pt>
              </c:numCache>
            </c:numRef>
          </c:val>
          <c:extLst>
            <c:ext xmlns:c16="http://schemas.microsoft.com/office/drawing/2014/chart" uri="{C3380CC4-5D6E-409C-BE32-E72D297353CC}">
              <c16:uniqueId val="{00000001-245F-4453-8D9E-E0B934A01A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3.36</c:v>
                </c:pt>
                <c:pt idx="1">
                  <c:v>3.05</c:v>
                </c:pt>
                <c:pt idx="2">
                  <c:v>7.5</c:v>
                </c:pt>
                <c:pt idx="3">
                  <c:v>1.67</c:v>
                </c:pt>
                <c:pt idx="4">
                  <c:v>-1.37</c:v>
                </c:pt>
              </c:numCache>
            </c:numRef>
          </c:val>
          <c:smooth val="0"/>
          <c:extLst>
            <c:ext xmlns:c16="http://schemas.microsoft.com/office/drawing/2014/chart" uri="{C3380CC4-5D6E-409C-BE32-E72D297353CC}">
              <c16:uniqueId val="{00000002-245F-4453-8D9E-E0B934A01A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1.04</c:v>
                </c:pt>
                <c:pt idx="2">
                  <c:v>#N/A</c:v>
                </c:pt>
                <c:pt idx="3">
                  <c:v>1.1200000000000001</c:v>
                </c:pt>
                <c:pt idx="4">
                  <c:v>#N/A</c:v>
                </c:pt>
                <c:pt idx="5">
                  <c:v>1.6</c:v>
                </c:pt>
                <c:pt idx="6">
                  <c:v>#N/A</c:v>
                </c:pt>
                <c:pt idx="7">
                  <c:v>1.73</c:v>
                </c:pt>
                <c:pt idx="8">
                  <c:v>0</c:v>
                </c:pt>
                <c:pt idx="9">
                  <c:v>0</c:v>
                </c:pt>
              </c:numCache>
            </c:numRef>
          </c:val>
          <c:extLst>
            <c:ext xmlns:c16="http://schemas.microsoft.com/office/drawing/2014/chart" uri="{C3380CC4-5D6E-409C-BE32-E72D297353CC}">
              <c16:uniqueId val="{00000000-5FA0-43B3-AD4F-277D7F8DA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A0-43B3-AD4F-277D7F8DA2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A0-43B3-AD4F-277D7F8DA2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A0-43B3-AD4F-277D7F8DA22A}"/>
            </c:ext>
          </c:extLst>
        </c:ser>
        <c:ser>
          <c:idx val="4"/>
          <c:order val="4"/>
          <c:tx>
            <c:strRef>
              <c:f>データシート!$A$31</c:f>
              <c:strCache>
                <c:ptCount val="1"/>
                <c:pt idx="0">
                  <c:v>山辺町後期高齢者医療特別会計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5FA0-43B3-AD4F-277D7F8DA22A}"/>
            </c:ext>
          </c:extLst>
        </c:ser>
        <c:ser>
          <c:idx val="5"/>
          <c:order val="5"/>
          <c:tx>
            <c:strRef>
              <c:f>データシート!$A$32</c:f>
              <c:strCache>
                <c:ptCount val="1"/>
                <c:pt idx="0">
                  <c:v>山辺町簡易水道事業会計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0.41</c:v>
                </c:pt>
                <c:pt idx="4">
                  <c:v>#N/A</c:v>
                </c:pt>
                <c:pt idx="5">
                  <c:v>0.34</c:v>
                </c:pt>
                <c:pt idx="6">
                  <c:v>#N/A</c:v>
                </c:pt>
                <c:pt idx="7">
                  <c:v>0.22</c:v>
                </c:pt>
                <c:pt idx="8">
                  <c:v>#N/A</c:v>
                </c:pt>
                <c:pt idx="9">
                  <c:v>7.0000000000000007E-2</c:v>
                </c:pt>
              </c:numCache>
            </c:numRef>
          </c:val>
          <c:extLst>
            <c:ext xmlns:c16="http://schemas.microsoft.com/office/drawing/2014/chart" uri="{C3380CC4-5D6E-409C-BE32-E72D297353CC}">
              <c16:uniqueId val="{00000005-5FA0-43B3-AD4F-277D7F8DA22A}"/>
            </c:ext>
          </c:extLst>
        </c:ser>
        <c:ser>
          <c:idx val="6"/>
          <c:order val="6"/>
          <c:tx>
            <c:strRef>
              <c:f>データシート!$A$33</c:f>
              <c:strCache>
                <c:ptCount val="1"/>
                <c:pt idx="0">
                  <c:v>山辺町国民健康保険特別会計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0.84</c:v>
                </c:pt>
                <c:pt idx="4">
                  <c:v>#N/A</c:v>
                </c:pt>
                <c:pt idx="5">
                  <c:v>0.55000000000000004</c:v>
                </c:pt>
                <c:pt idx="6">
                  <c:v>#N/A</c:v>
                </c:pt>
                <c:pt idx="7">
                  <c:v>0.44</c:v>
                </c:pt>
                <c:pt idx="8">
                  <c:v>#N/A</c:v>
                </c:pt>
                <c:pt idx="9">
                  <c:v>0.43</c:v>
                </c:pt>
              </c:numCache>
            </c:numRef>
          </c:val>
          <c:extLst>
            <c:ext xmlns:c16="http://schemas.microsoft.com/office/drawing/2014/chart" uri="{C3380CC4-5D6E-409C-BE32-E72D297353CC}">
              <c16:uniqueId val="{00000006-5FA0-43B3-AD4F-277D7F8DA22A}"/>
            </c:ext>
          </c:extLst>
        </c:ser>
        <c:ser>
          <c:idx val="7"/>
          <c:order val="7"/>
          <c:tx>
            <c:strRef>
              <c:f>データシート!$A$34</c:f>
              <c:strCache>
                <c:ptCount val="1"/>
                <c:pt idx="0">
                  <c:v>山辺町介護保険特別会計（保険事業）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2.99</c:v>
                </c:pt>
                <c:pt idx="2">
                  <c:v>#N/A</c:v>
                </c:pt>
                <c:pt idx="3">
                  <c:v>4.21</c:v>
                </c:pt>
                <c:pt idx="4">
                  <c:v>#N/A</c:v>
                </c:pt>
                <c:pt idx="5">
                  <c:v>4.21</c:v>
                </c:pt>
                <c:pt idx="6">
                  <c:v>#N/A</c:v>
                </c:pt>
                <c:pt idx="7">
                  <c:v>1.77</c:v>
                </c:pt>
                <c:pt idx="8">
                  <c:v>#N/A</c:v>
                </c:pt>
                <c:pt idx="9">
                  <c:v>0.77</c:v>
                </c:pt>
              </c:numCache>
            </c:numRef>
          </c:val>
          <c:extLst>
            <c:ext xmlns:c16="http://schemas.microsoft.com/office/drawing/2014/chart" uri="{C3380CC4-5D6E-409C-BE32-E72D297353CC}">
              <c16:uniqueId val="{00000007-5FA0-43B3-AD4F-277D7F8DA22A}"/>
            </c:ext>
          </c:extLst>
        </c:ser>
        <c:ser>
          <c:idx val="8"/>
          <c:order val="8"/>
          <c:tx>
            <c:strRef>
              <c:f>データシート!$A$35</c:f>
              <c:strCache>
                <c:ptCount val="1"/>
                <c:pt idx="0">
                  <c:v>山辺町公共下水道会計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8-5FA0-43B3-AD4F-277D7F8DA2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4.49</c:v>
                </c:pt>
                <c:pt idx="2">
                  <c:v>#N/A</c:v>
                </c:pt>
                <c:pt idx="3">
                  <c:v>5.52</c:v>
                </c:pt>
                <c:pt idx="4">
                  <c:v>#N/A</c:v>
                </c:pt>
                <c:pt idx="5">
                  <c:v>8.7899999999999991</c:v>
                </c:pt>
                <c:pt idx="6">
                  <c:v>#N/A</c:v>
                </c:pt>
                <c:pt idx="7">
                  <c:v>6.01</c:v>
                </c:pt>
                <c:pt idx="8">
                  <c:v>#N/A</c:v>
                </c:pt>
                <c:pt idx="9">
                  <c:v>5.36</c:v>
                </c:pt>
              </c:numCache>
            </c:numRef>
          </c:val>
          <c:extLst>
            <c:ext xmlns:c16="http://schemas.microsoft.com/office/drawing/2014/chart" uri="{C3380CC4-5D6E-409C-BE32-E72D297353CC}">
              <c16:uniqueId val="{00000009-5FA0-43B3-AD4F-277D7F8DA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443</c:v>
                </c:pt>
                <c:pt idx="8">
                  <c:v>425</c:v>
                </c:pt>
                <c:pt idx="11">
                  <c:v>412</c:v>
                </c:pt>
                <c:pt idx="14">
                  <c:v>417</c:v>
                </c:pt>
              </c:numCache>
            </c:numRef>
          </c:val>
          <c:extLst>
            <c:ext xmlns:c16="http://schemas.microsoft.com/office/drawing/2014/chart" uri="{C3380CC4-5D6E-409C-BE32-E72D297353CC}">
              <c16:uniqueId val="{00000000-ED82-4770-A6A2-B05080417D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82-4770-A6A2-B05080417D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82-4770-A6A2-B05080417D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39</c:v>
                </c:pt>
                <c:pt idx="6">
                  <c:v>51</c:v>
                </c:pt>
                <c:pt idx="9">
                  <c:v>50</c:v>
                </c:pt>
                <c:pt idx="12">
                  <c:v>55</c:v>
                </c:pt>
              </c:numCache>
            </c:numRef>
          </c:val>
          <c:extLst>
            <c:ext xmlns:c16="http://schemas.microsoft.com/office/drawing/2014/chart" uri="{C3380CC4-5D6E-409C-BE32-E72D297353CC}">
              <c16:uniqueId val="{00000003-ED82-4770-A6A2-B05080417D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c:v>
                </c:pt>
                <c:pt idx="3">
                  <c:v>128</c:v>
                </c:pt>
                <c:pt idx="6">
                  <c:v>151</c:v>
                </c:pt>
                <c:pt idx="9">
                  <c:v>138</c:v>
                </c:pt>
                <c:pt idx="12">
                  <c:v>112</c:v>
                </c:pt>
              </c:numCache>
            </c:numRef>
          </c:val>
          <c:extLst>
            <c:ext xmlns:c16="http://schemas.microsoft.com/office/drawing/2014/chart" uri="{C3380CC4-5D6E-409C-BE32-E72D297353CC}">
              <c16:uniqueId val="{00000004-ED82-4770-A6A2-B05080417D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82-4770-A6A2-B05080417D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82-4770-A6A2-B05080417D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618</c:v>
                </c:pt>
                <c:pt idx="3">
                  <c:v>610</c:v>
                </c:pt>
                <c:pt idx="6">
                  <c:v>601</c:v>
                </c:pt>
                <c:pt idx="9">
                  <c:v>572</c:v>
                </c:pt>
                <c:pt idx="12">
                  <c:v>520</c:v>
                </c:pt>
              </c:numCache>
            </c:numRef>
          </c:val>
          <c:extLst>
            <c:ext xmlns:c16="http://schemas.microsoft.com/office/drawing/2014/chart" uri="{C3380CC4-5D6E-409C-BE32-E72D297353CC}">
              <c16:uniqueId val="{00000007-ED82-4770-A6A2-B05080417D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351</c:v>
                </c:pt>
                <c:pt idx="2">
                  <c:v>#N/A</c:v>
                </c:pt>
                <c:pt idx="3">
                  <c:v>#N/A</c:v>
                </c:pt>
                <c:pt idx="4">
                  <c:v>334</c:v>
                </c:pt>
                <c:pt idx="5">
                  <c:v>#N/A</c:v>
                </c:pt>
                <c:pt idx="6">
                  <c:v>#N/A</c:v>
                </c:pt>
                <c:pt idx="7">
                  <c:v>378</c:v>
                </c:pt>
                <c:pt idx="8">
                  <c:v>#N/A</c:v>
                </c:pt>
                <c:pt idx="9">
                  <c:v>#N/A</c:v>
                </c:pt>
                <c:pt idx="10">
                  <c:v>348</c:v>
                </c:pt>
                <c:pt idx="11">
                  <c:v>#N/A</c:v>
                </c:pt>
                <c:pt idx="12">
                  <c:v>#N/A</c:v>
                </c:pt>
                <c:pt idx="13">
                  <c:v>270</c:v>
                </c:pt>
                <c:pt idx="14">
                  <c:v>#N/A</c:v>
                </c:pt>
              </c:numCache>
            </c:numRef>
          </c:val>
          <c:smooth val="0"/>
          <c:extLst>
            <c:ext xmlns:c16="http://schemas.microsoft.com/office/drawing/2014/chart" uri="{C3380CC4-5D6E-409C-BE32-E72D297353CC}">
              <c16:uniqueId val="{00000008-ED82-4770-A6A2-B05080417D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5201</c:v>
                </c:pt>
                <c:pt idx="5">
                  <c:v>4945</c:v>
                </c:pt>
                <c:pt idx="8">
                  <c:v>4743</c:v>
                </c:pt>
                <c:pt idx="11">
                  <c:v>4401</c:v>
                </c:pt>
                <c:pt idx="14">
                  <c:v>3932</c:v>
                </c:pt>
              </c:numCache>
            </c:numRef>
          </c:val>
          <c:extLst>
            <c:ext xmlns:c16="http://schemas.microsoft.com/office/drawing/2014/chart" uri="{C3380CC4-5D6E-409C-BE32-E72D297353CC}">
              <c16:uniqueId val="{00000000-AA4F-454D-AD5E-5D0F5D3499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46</c:v>
                </c:pt>
                <c:pt idx="8">
                  <c:v>43</c:v>
                </c:pt>
                <c:pt idx="11">
                  <c:v>39</c:v>
                </c:pt>
                <c:pt idx="14">
                  <c:v>36</c:v>
                </c:pt>
              </c:numCache>
            </c:numRef>
          </c:val>
          <c:extLst>
            <c:ext xmlns:c16="http://schemas.microsoft.com/office/drawing/2014/chart" uri="{C3380CC4-5D6E-409C-BE32-E72D297353CC}">
              <c16:uniqueId val="{00000001-AA4F-454D-AD5E-5D0F5D3499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2460</c:v>
                </c:pt>
                <c:pt idx="5">
                  <c:v>3077</c:v>
                </c:pt>
                <c:pt idx="8">
                  <c:v>3593</c:v>
                </c:pt>
                <c:pt idx="11">
                  <c:v>4182</c:v>
                </c:pt>
                <c:pt idx="14">
                  <c:v>4225</c:v>
                </c:pt>
              </c:numCache>
            </c:numRef>
          </c:val>
          <c:extLst>
            <c:ext xmlns:c16="http://schemas.microsoft.com/office/drawing/2014/chart" uri="{C3380CC4-5D6E-409C-BE32-E72D297353CC}">
              <c16:uniqueId val="{00000002-AA4F-454D-AD5E-5D0F5D3499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4F-454D-AD5E-5D0F5D3499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4F-454D-AD5E-5D0F5D3499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4F-454D-AD5E-5D0F5D3499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715</c:v>
                </c:pt>
                <c:pt idx="3">
                  <c:v>701</c:v>
                </c:pt>
                <c:pt idx="6">
                  <c:v>734</c:v>
                </c:pt>
                <c:pt idx="9">
                  <c:v>727</c:v>
                </c:pt>
                <c:pt idx="12">
                  <c:v>717</c:v>
                </c:pt>
              </c:numCache>
            </c:numRef>
          </c:val>
          <c:extLst>
            <c:ext xmlns:c16="http://schemas.microsoft.com/office/drawing/2014/chart" uri="{C3380CC4-5D6E-409C-BE32-E72D297353CC}">
              <c16:uniqueId val="{00000006-AA4F-454D-AD5E-5D0F5D3499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605</c:v>
                </c:pt>
                <c:pt idx="3">
                  <c:v>567</c:v>
                </c:pt>
                <c:pt idx="6">
                  <c:v>532</c:v>
                </c:pt>
                <c:pt idx="9">
                  <c:v>500</c:v>
                </c:pt>
                <c:pt idx="12">
                  <c:v>472</c:v>
                </c:pt>
              </c:numCache>
            </c:numRef>
          </c:val>
          <c:extLst>
            <c:ext xmlns:c16="http://schemas.microsoft.com/office/drawing/2014/chart" uri="{C3380CC4-5D6E-409C-BE32-E72D297353CC}">
              <c16:uniqueId val="{00000007-AA4F-454D-AD5E-5D0F5D3499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2028</c:v>
                </c:pt>
                <c:pt idx="3">
                  <c:v>1780</c:v>
                </c:pt>
                <c:pt idx="6">
                  <c:v>1638</c:v>
                </c:pt>
                <c:pt idx="9">
                  <c:v>1484</c:v>
                </c:pt>
                <c:pt idx="12">
                  <c:v>1256</c:v>
                </c:pt>
              </c:numCache>
            </c:numRef>
          </c:val>
          <c:extLst>
            <c:ext xmlns:c16="http://schemas.microsoft.com/office/drawing/2014/chart" uri="{C3380CC4-5D6E-409C-BE32-E72D297353CC}">
              <c16:uniqueId val="{00000008-AA4F-454D-AD5E-5D0F5D3499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4F-454D-AD5E-5D0F5D3499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5421</c:v>
                </c:pt>
                <c:pt idx="3">
                  <c:v>5136</c:v>
                </c:pt>
                <c:pt idx="6">
                  <c:v>4658</c:v>
                </c:pt>
                <c:pt idx="9">
                  <c:v>4256</c:v>
                </c:pt>
                <c:pt idx="12">
                  <c:v>3906</c:v>
                </c:pt>
              </c:numCache>
            </c:numRef>
          </c:val>
          <c:extLst>
            <c:ext xmlns:c16="http://schemas.microsoft.com/office/drawing/2014/chart" uri="{C3380CC4-5D6E-409C-BE32-E72D297353CC}">
              <c16:uniqueId val="{0000000A-AA4F-454D-AD5E-5D0F5D3499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1084</c:v>
                </c:pt>
                <c:pt idx="2">
                  <c:v>#N/A</c:v>
                </c:pt>
                <c:pt idx="3">
                  <c:v>#N/A</c:v>
                </c:pt>
                <c:pt idx="4">
                  <c:v>116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4F-454D-AD5E-5D0F5D3499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971</c:v>
                </c:pt>
                <c:pt idx="1">
                  <c:v>1141</c:v>
                </c:pt>
                <c:pt idx="2">
                  <c:v>1107</c:v>
                </c:pt>
              </c:numCache>
            </c:numRef>
          </c:val>
          <c:extLst>
            <c:ext xmlns:c16="http://schemas.microsoft.com/office/drawing/2014/chart" uri="{C3380CC4-5D6E-409C-BE32-E72D297353CC}">
              <c16:uniqueId val="{00000000-7611-4C77-A003-05D1B60120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c:v>
                </c:pt>
                <c:pt idx="1">
                  <c:v>217</c:v>
                </c:pt>
                <c:pt idx="2">
                  <c:v>189</c:v>
                </c:pt>
              </c:numCache>
            </c:numRef>
          </c:val>
          <c:extLst>
            <c:ext xmlns:c16="http://schemas.microsoft.com/office/drawing/2014/chart" uri="{C3380CC4-5D6E-409C-BE32-E72D297353CC}">
              <c16:uniqueId val="{00000001-7611-4C77-A003-05D1B60120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1990</c:v>
                </c:pt>
                <c:pt idx="1">
                  <c:v>2266</c:v>
                </c:pt>
                <c:pt idx="2">
                  <c:v>2653</c:v>
                </c:pt>
              </c:numCache>
            </c:numRef>
          </c:val>
          <c:extLst>
            <c:ext xmlns:c16="http://schemas.microsoft.com/office/drawing/2014/chart" uri="{C3380CC4-5D6E-409C-BE32-E72D297353CC}">
              <c16:uniqueId val="{00000002-7611-4C77-A003-05D1B60120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元利償還金については、平成２５年度以降の山辺中学校改築事業等の借入れに伴う元利償還により増加していたが、新規借入抑制による効果により令和元年度から減少に転じている。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の元利償還金に対する繰入金については、公共下水道事業会計等に係るもので、増加傾向で推移していたが、令和３年度以降は年度によって増減している状況であり、令和６年度は、近年で最も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一部事務組合の地方債の元利償還金に対する負担金等については、新たに建設した施設の起債の償還開始により増加傾向にあり、令和６年度は近年で最高値となっている。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現時点では、新規の大規模事業の計画はなく、算入公債費は減少傾向にあったが、令和６年度は微増となった。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今後は既往差債の償還にあわせて実質公債費比率も低くなる見込みである。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地方債の現在高は、山辺中学校改築事業などに伴う借入等により大幅な増額となっていたが、以降の借入抑制により減少傾向となっており、令和６年度は最小値となっている。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公営企業債等繰入見込額は、公共下水道事業会計における地方債の元利償還金に対する使用料の充当割合が高くなってきていることなどにより、減少傾向となっている。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組合等負担等見込額は、減少傾向であり、退職手当負担見込額は、年度により増減の状況にある。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充当可能基金は、過去の大規模事業における取崩しのために減額となり、それ以降は同程度の金額で推移していたが、清算金、寄附金の増及び事業精査の効果により、平成３０年度以降、充当可能基金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結果、将来負担比率の分子がマイナス１，８４２百万円と前年度に引き続き大幅な減となっている。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山形県山辺町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辺町温泉基金の取り崩しにより減少した基金はあるものの、歳入歳出調整による財政調整基金及び山辺町公共施設等再生整備基金は、事業精査等により増額となっている。また、小学校の建て替え時期をまもなく迎えることもあり、新たに山辺町学校施設整備基金を創設し積立を開始している。基金全体としては、総じて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他の自治体と比較し、依然として基金残高が低い状況が続いており、今後も、厳しい財政状況が続くことや各公共施設等の老朽化への対応が予想されるため、各基金の設立目的に沿った適切な管理・活用を図り、必要に応じて新たな基金の設立及び廃止等の検討・実施、余剰資金の運用など、これまで以上に基金の有効活用を積極的に検討し、計画的な財源確保に努め、安定的で持続可能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年度の公共施設等の改築・改修・その他整備等に備え、毎年度３０百万円以上の積立てを行うという条件付けで、令和元年度に公共施設等再生整備基金を創設している。統廃合により廃校となった４つの小中学校の解体や、再利用にかかる費用、町民総合体育館の改修、公民館等の改修などが目前に迫っており、この基金を活用して整備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また、耐用年数を迎えつつある２つの小学校の改築に向け、学校施設整備基金を創設し、積立を行っている。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ふるさとづくり基金については、文化会館建設に向けて創設され、今後の事業実施に向けて、積立を行っている。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ふるさと応援寄附金に基づき設立されているが、町単独事業、地場産品による返礼品及び業務委託への支出等に活用されている。その他の基金についても、各基金の目的に沿い各事業の事業実施に常時適切な活用が図られ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全体としては、ほぼ増額傾向となっている。これは、後年度の公共施設等の改築、改修その他整備等に備え、公共施設等再生整備基金、学校施設整備基金を設けたことによるところが大きく、事業精査等により、令和６年度はそれぞれ３１百万円、２０１百万円を積み立てることが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ふるさと応援基金は、寄附金の増により、１４５百万円を積み立てることができている。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学校施設整備基金については、今後１０年以内に小学校の改築を行う予定であるため、１０億円以上の積立を予定している。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の老朽化により施設の更新等が見込まれることから、これまで以上に各基金の設立目的に沿った適切な管理・活用を図るとともに、必要に応じた新たな基金の設立及び廃止等を検討するなど、今後も基金の有効活用を検討し、計画的な財源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開発公社の解散に伴う清算金や、ふるさと応援寄附金の増、加えて事業精査並びに職員給与独自削減の効果により、令和４年度、令和５年度は、１００百万以上の積み立てを実施することができ、増額となっていたが、令和６年度では、異常気象等による災害等に対応するなど新たに展開した事業への充当のため、取崩した結果、減少に転じ、現在では１，１０７百万円の残高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年度間の財源の不均衡の調整や繰替運用などに活用を図っているものの、歳出増及び歳入減に伴う財源補てんへの対応のほか、老朽化した施設等の修繕など突発的な支出も想定されるため、今後も継続的にこれまで以上の歳入歳出の精査により、継続的な一定額の確保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おいて、普通交付税の再算定により臨時財政対策債償還基金費分として１６百万円の積み立てを行い、増額となった。加えて、令和６年度においても、普通交付税の再算定により臨時財政対策債償還基金費分として２１百万円の積み立てを行ったが、基金からの取崩しにより５０百万円を減債に充てたため、減少に転じ、現在では１８９百万円の残高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各年度の予算編成にあたり、適宜、歳入歳出の動向並びに公債費を踏まえた柔軟な活用や積立を図る。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には基幹となる産業や大きな企業がないことなどから、財政基盤が弱く、類似団体平均値０．４４を０．０６ポイント下回って０．３８となっている。今後も事業精査等による歳出削減を図るとともに、税収入及び手数料等の増加に取組み、組織体制の見直しを含めてさらに強化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また、より良い生活環境の整備を推進しながら、県都に近いという地理的利点を活かした施策などにより人口減を抑制し、自主財源確保を含めた財政基盤の強化を図る。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0781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人事院勧告による給与等の増額に伴う人件費の増加や物価高騰に伴う各種経費の上昇、標準化システムへの移行等に伴う物件費の増により、前年度比、類似団体平均値比ともに２．５ポイント上回っている。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今後、より一層の事務事業の見直し、投資的経費を始めとした歳出経費の抑制など、様々な取り組みを図るとともに、自主財源の確保に努め、これまで以上に経常一般財源の確保に努める。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6499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2423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51435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9152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93133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9152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112412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円の増となっており、類似団体内平均値比では、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人当たり人件費・物件費等決算額が類似団体内平均値を下回るの主な要因としては、ゴミ処理業務等を一部事務組合で行っていることや消防業務を委託していることなどによるものである。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一部事務組合に係る負担金及び委託料相当分を、人件費・物件費等に合算した場合、人口１人当たりの金額が増加することになるため、構成市町との協議・調整を図りながら、引き続き事務事業の見直しなど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86739</xdr:rowOff>
    </xdr:from>
    <xdr:to>
      <xdr:col>23</xdr:col>
      <xdr:colOff>133350</xdr:colOff>
      <xdr:row>82</xdr:row>
      <xdr:rowOff>148351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5639"/>
          <a:ext cx="838200" cy="6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53076</xdr:rowOff>
    </xdr:from>
    <xdr:to>
      <xdr:col>19</xdr:col>
      <xdr:colOff>133350</xdr:colOff>
      <xdr:row>82</xdr:row>
      <xdr:rowOff>86739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1976"/>
          <a:ext cx="889000" cy="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49075</xdr:rowOff>
    </xdr:from>
    <xdr:to>
      <xdr:col>15</xdr:col>
      <xdr:colOff>82550</xdr:colOff>
      <xdr:row>82</xdr:row>
      <xdr:rowOff>53076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797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25167</xdr:rowOff>
    </xdr:from>
    <xdr:to>
      <xdr:col>11</xdr:col>
      <xdr:colOff>31750</xdr:colOff>
      <xdr:row>82</xdr:row>
      <xdr:rowOff>49075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4067"/>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97551</xdr:rowOff>
    </xdr:from>
    <xdr:to>
      <xdr:col>23</xdr:col>
      <xdr:colOff>184150</xdr:colOff>
      <xdr:row>83</xdr:row>
      <xdr:rowOff>27701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114078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35939</xdr:rowOff>
    </xdr:from>
    <xdr:to>
      <xdr:col>19</xdr:col>
      <xdr:colOff>184150</xdr:colOff>
      <xdr:row>82</xdr:row>
      <xdr:rowOff>137539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147716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2276</xdr:rowOff>
    </xdr:from>
    <xdr:to>
      <xdr:col>15</xdr:col>
      <xdr:colOff>133350</xdr:colOff>
      <xdr:row>82</xdr:row>
      <xdr:rowOff>103876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114053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169725</xdr:rowOff>
    </xdr:from>
    <xdr:to>
      <xdr:col>11</xdr:col>
      <xdr:colOff>82550</xdr:colOff>
      <xdr:row>82</xdr:row>
      <xdr:rowOff>99875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110052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145817</xdr:rowOff>
    </xdr:from>
    <xdr:to>
      <xdr:col>7</xdr:col>
      <xdr:colOff>31750</xdr:colOff>
      <xdr:row>82</xdr:row>
      <xdr:rowOff>75967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86144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ラスパイレス指数については、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平成３０年度から令和３年度まで、職員給与の独自削減を実施していたため、類似団体内平均値を下回っていたが、給与独自削減の終了に伴い、近年は上昇傾向にある。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指数が１００を下回っているところではあるが、これまで以上に給与水準の適正化を図る。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86</xdr:row>
      <xdr:rowOff>168628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1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133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000</a:t>
          </a:r>
          <a:r>
            <a:rPr kumimoji="1" lang="ja-JP" altLang="en-US" sz="1300">
              <a:latin typeface="ＭＳ Ｐゴシック" panose="020B0600070205080204" pitchFamily="50" charset="-128"/>
              <a:ea typeface="ＭＳ Ｐゴシック" panose="020B0600070205080204" pitchFamily="50" charset="-128"/>
            </a:rPr>
            <a:t>人当たりの職員数は、令和６年度では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２４人で類似団体内平均値１１．１０人を２．８６人下回っている。この要因としては、平成１８年度からの行財政改革の取組みとして、職員数の削減や、事務事業等の見直しを図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しかしながら、近年は業務が増加傾向にあり、人口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人当たりの職員は、微増傾向にある。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今後も類似団体の動向を踏まえ、状況に応じた適正な人員管理を勘案しながら適正な職員の配置に努める。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164871</xdr:rowOff>
    </xdr:from>
    <xdr:to>
      <xdr:col>81</xdr:col>
      <xdr:colOff>44450</xdr:colOff>
      <xdr:row>61</xdr:row>
      <xdr:rowOff>10313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1871"/>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161493</xdr:rowOff>
    </xdr:from>
    <xdr:to>
      <xdr:col>77</xdr:col>
      <xdr:colOff>44450</xdr:colOff>
      <xdr:row>60</xdr:row>
      <xdr:rowOff>164871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8493"/>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141707</xdr:rowOff>
    </xdr:from>
    <xdr:to>
      <xdr:col>72</xdr:col>
      <xdr:colOff>203200</xdr:colOff>
      <xdr:row>60</xdr:row>
      <xdr:rowOff>161493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28707"/>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138329</xdr:rowOff>
    </xdr:from>
    <xdr:to>
      <xdr:col>68</xdr:col>
      <xdr:colOff>152400</xdr:colOff>
      <xdr:row>60</xdr:row>
      <xdr:rowOff>141707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2532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130963</xdr:rowOff>
    </xdr:from>
    <xdr:to>
      <xdr:col>81</xdr:col>
      <xdr:colOff>95250</xdr:colOff>
      <xdr:row>61</xdr:row>
      <xdr:rowOff>61113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52240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114071</xdr:rowOff>
    </xdr:from>
    <xdr:to>
      <xdr:col>77</xdr:col>
      <xdr:colOff>95250</xdr:colOff>
      <xdr:row>61</xdr:row>
      <xdr:rowOff>44221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54398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6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110693</xdr:rowOff>
    </xdr:from>
    <xdr:to>
      <xdr:col>73</xdr:col>
      <xdr:colOff>44450</xdr:colOff>
      <xdr:row>61</xdr:row>
      <xdr:rowOff>40843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51020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90907</xdr:rowOff>
    </xdr:from>
    <xdr:to>
      <xdr:col>68</xdr:col>
      <xdr:colOff>203200</xdr:colOff>
      <xdr:row>61</xdr:row>
      <xdr:rowOff>21057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31234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4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87529</xdr:rowOff>
    </xdr:from>
    <xdr:to>
      <xdr:col>64</xdr:col>
      <xdr:colOff>152400</xdr:colOff>
      <xdr:row>61</xdr:row>
      <xdr:rowOff>17679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27856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4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実質公債費比率が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５％と前年度比で０．６ポイント減少しているが、類似団体内平均値８．１％を１．４ポイント上回っている。この要因としては、平成２５年度以降の山辺中学校改築事業などの償還及び借入による影響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起債の抑制を図っていたが、異常気象等による災害対応等の事業展開のため、起債の発行額が増加してきており、また、今後の公共施設等の更新等により実質公債費比率が上昇することが十分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今後の実質公債費比率の増減について注視しながら、数値の抑制に努める。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780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150876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745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改築事業などの大規模事業による多額の借入が影響し、令和２年度においては類似団体を９．２ポイント上回る状態であったが、起債発行の抑制や事業の精査、ふるさと応援基金の増額等により、前年度の実質単年度収支が黒字であることなど、収支均衡を図ることができたことなどにより令和５年度に引き続き、令和６年度も数値な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今後も、計画的な起債や事業実施等を図る。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81686</xdr:rowOff>
    </xdr:from>
    <xdr:to>
      <xdr:col>68</xdr:col>
      <xdr:colOff>152400</xdr:colOff>
      <xdr:row>16</xdr:row>
      <xdr:rowOff>23520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8198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30886</xdr:rowOff>
    </xdr:from>
    <xdr:to>
      <xdr:col>68</xdr:col>
      <xdr:colOff>203200</xdr:colOff>
      <xdr:row>14</xdr:row>
      <xdr:rowOff>132486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142663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0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144170</xdr:rowOff>
    </xdr:from>
    <xdr:to>
      <xdr:col>64</xdr:col>
      <xdr:colOff>152400</xdr:colOff>
      <xdr:row>16</xdr:row>
      <xdr:rowOff>74320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59097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人事院勧告による給与額のベースアップや、会計年度任用職員の増により、令和６年度においては、２７．８％と前年度比で２．５ポイント上昇し、類似団体内平均値比では、２．４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今後も継続して事務事業の見直しや、適正な人員配置、指定管理者制度や民間委託等を推進することにより、経常収支比率に占める割合が低くなるよう人件費の抑制に努める。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44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令和２年度から令和４年度にかけて新型コロナウイルス感染症の影響により、一時的にポイントが低下していたが、令和５年度以降は上昇傾向にあり、令和６年度では、１７．２％と前年度比で２．６ポイント、類似団体内平均値比で２．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今後も、新規事業の展開が見込まれ、物件費の増加が予想されるため、更なる経費の節減に努める。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464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273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27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559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扶助費について、財政状況は厳しいが、令和６年度は類似団体内平均値より２．２％低い数値となっている。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障害福祉サービスに係る介護給付・訓練給付費や、子育て支援施策等に対する経費が増加傾向にあるなど、国・県等の少子高齢化施策にも左右されることもあることなどから、今後も注視しながら対策を実施し、柔軟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64407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1815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その他に係る経常収支比率が１４．１％と、前年度比で０．３ポイント、類似団体内平均値比で３．１ポイント上回っており、令和４年度以降は上昇傾向にある。。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これは、令和２年度に公営企業が法適化したことに伴い、企業会計への経常的な繰出金が増加していることなどが要因となっている。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今後も、これまで以上に、特別会計の経営適正化と、健全化を図り、普通会計の負担額の軽減に努める。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86178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20865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64407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125384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補助費等は、１５．５％と前年度比１．２ポイント、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前年度より０．９ポイント下回っており、類似団体内比で、１．４ポイント下回っている。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近年は突発的な要素もなく、ほぼ横ばいの状況である。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令和４年度以降、学校給食費の無償化などにより、補助費等が上昇していることから、今後も経費の縮減などに努める。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363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120142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公債費が１２．８％と類似団体内平均値より１．９ポイント低い数値となっており、対前年度１．８ポイント下回っている。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山辺中学校改築事業等に伴う公債費の償還が大きいところであるが、　平成３０年度以降、地方債の新規発行抑制に努めていたことにより、公債費の割合は横ばいの状況である。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今後も計画的な地方債の新規発行等を行うよう努める。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78994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78994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公債費以外の経常収支比率が、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７８．９％と前年度比で４．３ポイント、類似団体内平均値比で４．４ポイント上回っている。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令和３年度以降は、上昇傾向にある。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今後も、これまで以上に事務事業の見直しや、人件費の抑制に努める。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3213"/>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51563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77</xdr:row>
      <xdr:rowOff>60706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31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116039</xdr:rowOff>
    </xdr:from>
    <xdr:to>
      <xdr:col>29</xdr:col>
      <xdr:colOff>127000</xdr:colOff>
      <xdr:row>17</xdr:row>
      <xdr:rowOff>163520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78314"/>
          <a:ext cx="647700" cy="4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163520</xdr:rowOff>
    </xdr:from>
    <xdr:to>
      <xdr:col>26</xdr:col>
      <xdr:colOff>50800</xdr:colOff>
      <xdr:row>18</xdr:row>
      <xdr:rowOff>8373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5795"/>
          <a:ext cx="698500" cy="1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8373</xdr:rowOff>
    </xdr:from>
    <xdr:to>
      <xdr:col>22</xdr:col>
      <xdr:colOff>114300</xdr:colOff>
      <xdr:row>18</xdr:row>
      <xdr:rowOff>27000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42098"/>
          <a:ext cx="698500" cy="18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21742</xdr:rowOff>
    </xdr:from>
    <xdr:to>
      <xdr:col>18</xdr:col>
      <xdr:colOff>177800</xdr:colOff>
      <xdr:row>18</xdr:row>
      <xdr:rowOff>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55467"/>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65239</xdr:rowOff>
    </xdr:from>
    <xdr:to>
      <xdr:col>29</xdr:col>
      <xdr:colOff>177800</xdr:colOff>
      <xdr:row>17</xdr:row>
      <xdr:rowOff>166839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2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145266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112720</xdr:rowOff>
    </xdr:from>
    <xdr:to>
      <xdr:col>26</xdr:col>
      <xdr:colOff>101600</xdr:colOff>
      <xdr:row>18</xdr:row>
      <xdr:rowOff>42870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27647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6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129023</xdr:rowOff>
    </xdr:from>
    <xdr:to>
      <xdr:col>22</xdr:col>
      <xdr:colOff>165100</xdr:colOff>
      <xdr:row>18</xdr:row>
      <xdr:rowOff>59173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9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43950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147650</xdr:rowOff>
    </xdr:from>
    <xdr:to>
      <xdr:col>19</xdr:col>
      <xdr:colOff>38100</xdr:colOff>
      <xdr:row>18</xdr:row>
      <xdr:rowOff>77800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62577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142392</xdr:rowOff>
    </xdr:from>
    <xdr:to>
      <xdr:col>15</xdr:col>
      <xdr:colOff>101600</xdr:colOff>
      <xdr:row>18</xdr:row>
      <xdr:rowOff>72542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0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9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115818</xdr:rowOff>
    </xdr:from>
    <xdr:to>
      <xdr:col>29</xdr:col>
      <xdr:colOff>127000</xdr:colOff>
      <xdr:row>37</xdr:row>
      <xdr:rowOff>47943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69068"/>
          <a:ext cx="647700" cy="103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75508</xdr:rowOff>
    </xdr:from>
    <xdr:to>
      <xdr:col>26</xdr:col>
      <xdr:colOff>50800</xdr:colOff>
      <xdr:row>36</xdr:row>
      <xdr:rowOff>115818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28758"/>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75508</xdr:rowOff>
    </xdr:from>
    <xdr:to>
      <xdr:col>22</xdr:col>
      <xdr:colOff>114300</xdr:colOff>
      <xdr:row>36</xdr:row>
      <xdr:rowOff>143669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28758"/>
          <a:ext cx="698500" cy="6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126295</xdr:rowOff>
    </xdr:from>
    <xdr:to>
      <xdr:col>18</xdr:col>
      <xdr:colOff>177800</xdr:colOff>
      <xdr:row>36</xdr:row>
      <xdr:rowOff>143669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79545"/>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168593</xdr:rowOff>
    </xdr:from>
    <xdr:to>
      <xdr:col>29</xdr:col>
      <xdr:colOff>177800</xdr:colOff>
      <xdr:row>37</xdr:row>
      <xdr:rowOff>98743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140670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65018</xdr:rowOff>
    </xdr:from>
    <xdr:to>
      <xdr:col>26</xdr:col>
      <xdr:colOff>101600</xdr:colOff>
      <xdr:row>36</xdr:row>
      <xdr:rowOff>166618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8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151395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04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24708</xdr:rowOff>
    </xdr:from>
    <xdr:to>
      <xdr:col>22</xdr:col>
      <xdr:colOff>165100</xdr:colOff>
      <xdr:row>36</xdr:row>
      <xdr:rowOff>126308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136485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92869</xdr:rowOff>
    </xdr:from>
    <xdr:to>
      <xdr:col>19</xdr:col>
      <xdr:colOff>38100</xdr:colOff>
      <xdr:row>37</xdr:row>
      <xdr:rowOff>23019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6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75495</xdr:rowOff>
    </xdr:from>
    <xdr:to>
      <xdr:col>15</xdr:col>
      <xdr:colOff>101600</xdr:colOff>
      <xdr:row>37</xdr:row>
      <xdr:rowOff>5645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2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1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79898</xdr:rowOff>
    </xdr:from>
    <xdr:to>
      <xdr:col>24</xdr:col>
      <xdr:colOff>63500</xdr:colOff>
      <xdr:row>36</xdr:row>
      <xdr:rowOff>127502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52098"/>
          <a:ext cx="838200" cy="4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127502</xdr:rowOff>
    </xdr:from>
    <xdr:to>
      <xdr:col>19</xdr:col>
      <xdr:colOff>177800</xdr:colOff>
      <xdr:row>36</xdr:row>
      <xdr:rowOff>142599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9702"/>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142599</xdr:rowOff>
    </xdr:from>
    <xdr:to>
      <xdr:col>15</xdr:col>
      <xdr:colOff>50800</xdr:colOff>
      <xdr:row>36</xdr:row>
      <xdr:rowOff>164526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4799"/>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154765</xdr:rowOff>
    </xdr:from>
    <xdr:to>
      <xdr:col>10</xdr:col>
      <xdr:colOff>114300</xdr:colOff>
      <xdr:row>36</xdr:row>
      <xdr:rowOff>164526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26965"/>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29098</xdr:rowOff>
    </xdr:from>
    <xdr:to>
      <xdr:col>24</xdr:col>
      <xdr:colOff>114300</xdr:colOff>
      <xdr:row>36</xdr:row>
      <xdr:rowOff>130698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115475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76702</xdr:rowOff>
    </xdr:from>
    <xdr:to>
      <xdr:col>20</xdr:col>
      <xdr:colOff>38100</xdr:colOff>
      <xdr:row>37</xdr:row>
      <xdr:rowOff>6852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169429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91799</xdr:rowOff>
    </xdr:from>
    <xdr:to>
      <xdr:col>15</xdr:col>
      <xdr:colOff>101600</xdr:colOff>
      <xdr:row>37</xdr:row>
      <xdr:rowOff>21949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13076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113726</xdr:rowOff>
    </xdr:from>
    <xdr:to>
      <xdr:col>10</xdr:col>
      <xdr:colOff>165100</xdr:colOff>
      <xdr:row>37</xdr:row>
      <xdr:rowOff>43876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35003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103965</xdr:rowOff>
    </xdr:from>
    <xdr:to>
      <xdr:col>6</xdr:col>
      <xdr:colOff>38100</xdr:colOff>
      <xdr:row>37</xdr:row>
      <xdr:rowOff>34115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25242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95760</xdr:rowOff>
    </xdr:from>
    <xdr:to>
      <xdr:col>24</xdr:col>
      <xdr:colOff>63500</xdr:colOff>
      <xdr:row>57</xdr:row>
      <xdr:rowOff>141143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8410"/>
          <a:ext cx="838200" cy="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141143</xdr:rowOff>
    </xdr:from>
    <xdr:to>
      <xdr:col>19</xdr:col>
      <xdr:colOff>177800</xdr:colOff>
      <xdr:row>58</xdr:row>
      <xdr:rowOff>19617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3793"/>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19617</xdr:rowOff>
    </xdr:from>
    <xdr:to>
      <xdr:col>15</xdr:col>
      <xdr:colOff>50800</xdr:colOff>
      <xdr:row>58</xdr:row>
      <xdr:rowOff>30168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63717"/>
          <a:ext cx="889000" cy="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30168</xdr:rowOff>
    </xdr:from>
    <xdr:to>
      <xdr:col>10</xdr:col>
      <xdr:colOff>114300</xdr:colOff>
      <xdr:row>58</xdr:row>
      <xdr:rowOff>58426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4268"/>
          <a:ext cx="8890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44960</xdr:rowOff>
    </xdr:from>
    <xdr:to>
      <xdr:col>24</xdr:col>
      <xdr:colOff>114300</xdr:colOff>
      <xdr:row>57</xdr:row>
      <xdr:rowOff>146560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23387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90343</xdr:rowOff>
    </xdr:from>
    <xdr:to>
      <xdr:col>20</xdr:col>
      <xdr:colOff>38100</xdr:colOff>
      <xdr:row>58</xdr:row>
      <xdr:rowOff>20493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140267</xdr:rowOff>
    </xdr:from>
    <xdr:to>
      <xdr:col>15</xdr:col>
      <xdr:colOff>101600</xdr:colOff>
      <xdr:row>58</xdr:row>
      <xdr:rowOff>70417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61544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0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150818</xdr:rowOff>
    </xdr:from>
    <xdr:to>
      <xdr:col>10</xdr:col>
      <xdr:colOff>165100</xdr:colOff>
      <xdr:row>58</xdr:row>
      <xdr:rowOff>80968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7626</xdr:rowOff>
    </xdr:from>
    <xdr:to>
      <xdr:col>6</xdr:col>
      <xdr:colOff>38100</xdr:colOff>
      <xdr:row>58</xdr:row>
      <xdr:rowOff>109226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100353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1122</xdr:rowOff>
    </xdr:from>
    <xdr:to>
      <xdr:col>24</xdr:col>
      <xdr:colOff>63500</xdr:colOff>
      <xdr:row>77</xdr:row>
      <xdr:rowOff>150673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2772"/>
          <a:ext cx="838200" cy="14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109731</xdr:rowOff>
    </xdr:from>
    <xdr:to>
      <xdr:col>19</xdr:col>
      <xdr:colOff>177800</xdr:colOff>
      <xdr:row>77</xdr:row>
      <xdr:rowOff>150673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1381"/>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158719</xdr:rowOff>
    </xdr:from>
    <xdr:to>
      <xdr:col>15</xdr:col>
      <xdr:colOff>50800</xdr:colOff>
      <xdr:row>77</xdr:row>
      <xdr:rowOff>109731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88919"/>
          <a:ext cx="889000" cy="12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158719</xdr:rowOff>
    </xdr:from>
    <xdr:to>
      <xdr:col>10</xdr:col>
      <xdr:colOff>114300</xdr:colOff>
      <xdr:row>77</xdr:row>
      <xdr:rowOff>89362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8919"/>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121772</xdr:rowOff>
    </xdr:from>
    <xdr:to>
      <xdr:col>24</xdr:col>
      <xdr:colOff>114300</xdr:colOff>
      <xdr:row>77</xdr:row>
      <xdr:rowOff>51922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144649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0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99873</xdr:rowOff>
    </xdr:from>
    <xdr:to>
      <xdr:col>20</xdr:col>
      <xdr:colOff>38100</xdr:colOff>
      <xdr:row>78</xdr:row>
      <xdr:rowOff>30023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21150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58931</xdr:rowOff>
    </xdr:from>
    <xdr:to>
      <xdr:col>15</xdr:col>
      <xdr:colOff>101600</xdr:colOff>
      <xdr:row>77</xdr:row>
      <xdr:rowOff>160531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5608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107919</xdr:rowOff>
    </xdr:from>
    <xdr:to>
      <xdr:col>10</xdr:col>
      <xdr:colOff>165100</xdr:colOff>
      <xdr:row>77</xdr:row>
      <xdr:rowOff>38069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54597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38562</xdr:rowOff>
    </xdr:from>
    <xdr:to>
      <xdr:col>6</xdr:col>
      <xdr:colOff>38100</xdr:colOff>
      <xdr:row>77</xdr:row>
      <xdr:rowOff>140162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47041</xdr:rowOff>
    </xdr:from>
    <xdr:to>
      <xdr:col>24</xdr:col>
      <xdr:colOff>63500</xdr:colOff>
      <xdr:row>97</xdr:row>
      <xdr:rowOff>158195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7691"/>
          <a:ext cx="838200" cy="1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158195</xdr:rowOff>
    </xdr:from>
    <xdr:to>
      <xdr:col>19</xdr:col>
      <xdr:colOff>177800</xdr:colOff>
      <xdr:row>98</xdr:row>
      <xdr:rowOff>2279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8845"/>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16506</xdr:rowOff>
    </xdr:from>
    <xdr:to>
      <xdr:col>15</xdr:col>
      <xdr:colOff>50800</xdr:colOff>
      <xdr:row>98</xdr:row>
      <xdr:rowOff>2279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7156"/>
          <a:ext cx="889000" cy="15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16506</xdr:rowOff>
    </xdr:from>
    <xdr:to>
      <xdr:col>10</xdr:col>
      <xdr:colOff>114300</xdr:colOff>
      <xdr:row>98</xdr:row>
      <xdr:rowOff>69106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7156"/>
          <a:ext cx="889000" cy="2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167691</xdr:rowOff>
    </xdr:from>
    <xdr:to>
      <xdr:col>24</xdr:col>
      <xdr:colOff>114300</xdr:colOff>
      <xdr:row>97</xdr:row>
      <xdr:rowOff>97841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146118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107395</xdr:rowOff>
    </xdr:from>
    <xdr:to>
      <xdr:col>20</xdr:col>
      <xdr:colOff>38100</xdr:colOff>
      <xdr:row>98</xdr:row>
      <xdr:rowOff>37545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28672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122929</xdr:rowOff>
    </xdr:from>
    <xdr:to>
      <xdr:col>15</xdr:col>
      <xdr:colOff>101600</xdr:colOff>
      <xdr:row>98</xdr:row>
      <xdr:rowOff>53079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44206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137156</xdr:rowOff>
    </xdr:from>
    <xdr:to>
      <xdr:col>10</xdr:col>
      <xdr:colOff>165100</xdr:colOff>
      <xdr:row>97</xdr:row>
      <xdr:rowOff>67306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58433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18306</xdr:rowOff>
    </xdr:from>
    <xdr:to>
      <xdr:col>6</xdr:col>
      <xdr:colOff>38100</xdr:colOff>
      <xdr:row>98</xdr:row>
      <xdr:rowOff>119906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111033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121716</xdr:rowOff>
    </xdr:from>
    <xdr:to>
      <xdr:col>55</xdr:col>
      <xdr:colOff>0</xdr:colOff>
      <xdr:row>37</xdr:row>
      <xdr:rowOff>123969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65366"/>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114126</xdr:rowOff>
    </xdr:from>
    <xdr:to>
      <xdr:col>50</xdr:col>
      <xdr:colOff>114300</xdr:colOff>
      <xdr:row>37</xdr:row>
      <xdr:rowOff>121716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57776"/>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114126</xdr:rowOff>
    </xdr:from>
    <xdr:to>
      <xdr:col>45</xdr:col>
      <xdr:colOff>177800</xdr:colOff>
      <xdr:row>38</xdr:row>
      <xdr:rowOff>10322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57776"/>
          <a:ext cx="889000" cy="6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14992</xdr:rowOff>
    </xdr:from>
    <xdr:to>
      <xdr:col>41</xdr:col>
      <xdr:colOff>50800</xdr:colOff>
      <xdr:row>38</xdr:row>
      <xdr:rowOff>10322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87192"/>
          <a:ext cx="889000" cy="3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73169</xdr:rowOff>
    </xdr:from>
    <xdr:to>
      <xdr:col>55</xdr:col>
      <xdr:colOff>50800</xdr:colOff>
      <xdr:row>38</xdr:row>
      <xdr:rowOff>3319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51596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70916</xdr:rowOff>
    </xdr:from>
    <xdr:to>
      <xdr:col>50</xdr:col>
      <xdr:colOff>165100</xdr:colOff>
      <xdr:row>38</xdr:row>
      <xdr:rowOff>1066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163643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63326</xdr:rowOff>
    </xdr:from>
    <xdr:to>
      <xdr:col>46</xdr:col>
      <xdr:colOff>38100</xdr:colOff>
      <xdr:row>37</xdr:row>
      <xdr:rowOff>164926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156053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130972</xdr:rowOff>
    </xdr:from>
    <xdr:to>
      <xdr:col>41</xdr:col>
      <xdr:colOff>101600</xdr:colOff>
      <xdr:row>38</xdr:row>
      <xdr:rowOff>61122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52249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135642</xdr:rowOff>
    </xdr:from>
    <xdr:to>
      <xdr:col>36</xdr:col>
      <xdr:colOff>165100</xdr:colOff>
      <xdr:row>36</xdr:row>
      <xdr:rowOff>65792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56919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109523</xdr:rowOff>
    </xdr:from>
    <xdr:to>
      <xdr:col>55</xdr:col>
      <xdr:colOff>0</xdr:colOff>
      <xdr:row>58</xdr:row>
      <xdr:rowOff>113317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53623"/>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107136</xdr:rowOff>
    </xdr:from>
    <xdr:to>
      <xdr:col>50</xdr:col>
      <xdr:colOff>114300</xdr:colOff>
      <xdr:row>58</xdr:row>
      <xdr:rowOff>113317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51236"/>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103979</xdr:rowOff>
    </xdr:from>
    <xdr:to>
      <xdr:col>45</xdr:col>
      <xdr:colOff>177800</xdr:colOff>
      <xdr:row>58</xdr:row>
      <xdr:rowOff>107136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4807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103979</xdr:rowOff>
    </xdr:from>
    <xdr:to>
      <xdr:col>41</xdr:col>
      <xdr:colOff>50800</xdr:colOff>
      <xdr:row>58</xdr:row>
      <xdr:rowOff>116077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48079"/>
          <a:ext cx="889000" cy="1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58723</xdr:rowOff>
    </xdr:from>
    <xdr:to>
      <xdr:col>55</xdr:col>
      <xdr:colOff>50800</xdr:colOff>
      <xdr:row>58</xdr:row>
      <xdr:rowOff>160323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145100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62517</xdr:rowOff>
    </xdr:from>
    <xdr:to>
      <xdr:col>50</xdr:col>
      <xdr:colOff>165100</xdr:colOff>
      <xdr:row>58</xdr:row>
      <xdr:rowOff>164117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155244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56336</xdr:rowOff>
    </xdr:from>
    <xdr:to>
      <xdr:col>46</xdr:col>
      <xdr:colOff>38100</xdr:colOff>
      <xdr:row>58</xdr:row>
      <xdr:rowOff>157936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149063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53179</xdr:rowOff>
    </xdr:from>
    <xdr:to>
      <xdr:col>41</xdr:col>
      <xdr:colOff>101600</xdr:colOff>
      <xdr:row>58</xdr:row>
      <xdr:rowOff>154779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145906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9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65277</xdr:rowOff>
    </xdr:from>
    <xdr:to>
      <xdr:col>36</xdr:col>
      <xdr:colOff>165100</xdr:colOff>
      <xdr:row>58</xdr:row>
      <xdr:rowOff>166877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158004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16342</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9442"/>
          <a:ext cx="8382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16342</xdr:rowOff>
    </xdr:from>
    <xdr:to>
      <xdr:col>50</xdr:col>
      <xdr:colOff>114300</xdr:colOff>
      <xdr:row>78</xdr:row>
      <xdr:rowOff>18497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9442"/>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18497</xdr:rowOff>
    </xdr:from>
    <xdr:to>
      <xdr:col>45</xdr:col>
      <xdr:colOff>177800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915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167332</xdr:rowOff>
    </xdr:from>
    <xdr:to>
      <xdr:col>41</xdr:col>
      <xdr:colOff>50800</xdr:colOff>
      <xdr:row>78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68982"/>
          <a:ext cx="889000" cy="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136992</xdr:rowOff>
    </xdr:from>
    <xdr:to>
      <xdr:col>50</xdr:col>
      <xdr:colOff>165100</xdr:colOff>
      <xdr:row>78</xdr:row>
      <xdr:rowOff>67142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58269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139147</xdr:rowOff>
    </xdr:from>
    <xdr:to>
      <xdr:col>46</xdr:col>
      <xdr:colOff>38100</xdr:colOff>
      <xdr:row>78</xdr:row>
      <xdr:rowOff>69297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60424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116532</xdr:rowOff>
    </xdr:from>
    <xdr:to>
      <xdr:col>36</xdr:col>
      <xdr:colOff>165100</xdr:colOff>
      <xdr:row>78</xdr:row>
      <xdr:rowOff>46682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37809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109772</xdr:rowOff>
    </xdr:from>
    <xdr:to>
      <xdr:col>55</xdr:col>
      <xdr:colOff>0</xdr:colOff>
      <xdr:row>98</xdr:row>
      <xdr:rowOff>117145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911872"/>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109945</xdr:rowOff>
    </xdr:from>
    <xdr:to>
      <xdr:col>50</xdr:col>
      <xdr:colOff>114300</xdr:colOff>
      <xdr:row>98</xdr:row>
      <xdr:rowOff>117145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912045"/>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103983</xdr:rowOff>
    </xdr:from>
    <xdr:to>
      <xdr:col>45</xdr:col>
      <xdr:colOff>177800</xdr:colOff>
      <xdr:row>98</xdr:row>
      <xdr:rowOff>109945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0608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103983</xdr:rowOff>
    </xdr:from>
    <xdr:to>
      <xdr:col>41</xdr:col>
      <xdr:colOff>50800</xdr:colOff>
      <xdr:row>98</xdr:row>
      <xdr:rowOff>127991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906083"/>
          <a:ext cx="889000" cy="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84772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58972</xdr:rowOff>
    </xdr:from>
    <xdr:to>
      <xdr:col>55</xdr:col>
      <xdr:colOff>50800</xdr:colOff>
      <xdr:row>98</xdr:row>
      <xdr:rowOff>160572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145349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66345</xdr:rowOff>
    </xdr:from>
    <xdr:to>
      <xdr:col>50</xdr:col>
      <xdr:colOff>165100</xdr:colOff>
      <xdr:row>98</xdr:row>
      <xdr:rowOff>167945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159072</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04428" y="1696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59145</xdr:rowOff>
    </xdr:from>
    <xdr:to>
      <xdr:col>46</xdr:col>
      <xdr:colOff>38100</xdr:colOff>
      <xdr:row>98</xdr:row>
      <xdr:rowOff>160745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151872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53183</xdr:rowOff>
    </xdr:from>
    <xdr:to>
      <xdr:col>41</xdr:col>
      <xdr:colOff>101600</xdr:colOff>
      <xdr:row>98</xdr:row>
      <xdr:rowOff>154783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145910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77191</xdr:rowOff>
    </xdr:from>
    <xdr:to>
      <xdr:col>36</xdr:col>
      <xdr:colOff>165100</xdr:colOff>
      <xdr:row>99</xdr:row>
      <xdr:rowOff>7341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169918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97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133688</xdr:rowOff>
    </xdr:from>
    <xdr:to>
      <xdr:col>85</xdr:col>
      <xdr:colOff>127000</xdr:colOff>
      <xdr:row>38</xdr:row>
      <xdr:rowOff>139678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8788"/>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133002</xdr:rowOff>
    </xdr:from>
    <xdr:to>
      <xdr:col>81</xdr:col>
      <xdr:colOff>50800</xdr:colOff>
      <xdr:row>38</xdr:row>
      <xdr:rowOff>139678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8102"/>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90300</xdr:rowOff>
    </xdr:from>
    <xdr:to>
      <xdr:col>76</xdr:col>
      <xdr:colOff>114300</xdr:colOff>
      <xdr:row>38</xdr:row>
      <xdr:rowOff>133002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33950"/>
          <a:ext cx="889000" cy="2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90300</xdr:rowOff>
    </xdr:from>
    <xdr:to>
      <xdr:col>71</xdr:col>
      <xdr:colOff>177800</xdr:colOff>
      <xdr:row>38</xdr:row>
      <xdr:rowOff>14427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33950"/>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82888</xdr:rowOff>
    </xdr:from>
    <xdr:to>
      <xdr:col>85</xdr:col>
      <xdr:colOff>177800</xdr:colOff>
      <xdr:row>39</xdr:row>
      <xdr:rowOff>13038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88878</xdr:rowOff>
    </xdr:from>
    <xdr:to>
      <xdr:col>81</xdr:col>
      <xdr:colOff>101600</xdr:colOff>
      <xdr:row>39</xdr:row>
      <xdr:rowOff>19028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82202</xdr:rowOff>
    </xdr:from>
    <xdr:to>
      <xdr:col>76</xdr:col>
      <xdr:colOff>165100</xdr:colOff>
      <xdr:row>39</xdr:row>
      <xdr:rowOff>12352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3479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39500</xdr:rowOff>
    </xdr:from>
    <xdr:to>
      <xdr:col>72</xdr:col>
      <xdr:colOff>38100</xdr:colOff>
      <xdr:row>37</xdr:row>
      <xdr:rowOff>141100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157627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135077</xdr:rowOff>
    </xdr:from>
    <xdr:to>
      <xdr:col>67</xdr:col>
      <xdr:colOff>101600</xdr:colOff>
      <xdr:row>38</xdr:row>
      <xdr:rowOff>65227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56354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118467</xdr:rowOff>
    </xdr:from>
    <xdr:to>
      <xdr:col>85</xdr:col>
      <xdr:colOff>127000</xdr:colOff>
      <xdr:row>77</xdr:row>
      <xdr:rowOff>133057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20117"/>
          <a:ext cx="8382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110344</xdr:rowOff>
    </xdr:from>
    <xdr:to>
      <xdr:col>81</xdr:col>
      <xdr:colOff>50800</xdr:colOff>
      <xdr:row>77</xdr:row>
      <xdr:rowOff>118467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11994"/>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110344</xdr:rowOff>
    </xdr:from>
    <xdr:to>
      <xdr:col>76</xdr:col>
      <xdr:colOff>114300</xdr:colOff>
      <xdr:row>77</xdr:row>
      <xdr:rowOff>110576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11994"/>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109831</xdr:rowOff>
    </xdr:from>
    <xdr:to>
      <xdr:col>71</xdr:col>
      <xdr:colOff>177800</xdr:colOff>
      <xdr:row>77</xdr:row>
      <xdr:rowOff>110576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11481"/>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82257</xdr:rowOff>
    </xdr:from>
    <xdr:to>
      <xdr:col>85</xdr:col>
      <xdr:colOff>177800</xdr:colOff>
      <xdr:row>78</xdr:row>
      <xdr:rowOff>12407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168634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67667</xdr:rowOff>
    </xdr:from>
    <xdr:to>
      <xdr:col>81</xdr:col>
      <xdr:colOff>101600</xdr:colOff>
      <xdr:row>77</xdr:row>
      <xdr:rowOff>169267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160394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59544</xdr:rowOff>
    </xdr:from>
    <xdr:to>
      <xdr:col>76</xdr:col>
      <xdr:colOff>165100</xdr:colOff>
      <xdr:row>77</xdr:row>
      <xdr:rowOff>161144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152271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59776</xdr:rowOff>
    </xdr:from>
    <xdr:to>
      <xdr:col>72</xdr:col>
      <xdr:colOff>38100</xdr:colOff>
      <xdr:row>77</xdr:row>
      <xdr:rowOff>161376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152503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59031</xdr:rowOff>
    </xdr:from>
    <xdr:to>
      <xdr:col>67</xdr:col>
      <xdr:colOff>101600</xdr:colOff>
      <xdr:row>77</xdr:row>
      <xdr:rowOff>160631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151758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93115</xdr:rowOff>
    </xdr:from>
    <xdr:to>
      <xdr:col>85</xdr:col>
      <xdr:colOff>127000</xdr:colOff>
      <xdr:row>97</xdr:row>
      <xdr:rowOff>119066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23765"/>
          <a:ext cx="8382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93115</xdr:rowOff>
    </xdr:from>
    <xdr:to>
      <xdr:col>81</xdr:col>
      <xdr:colOff>50800</xdr:colOff>
      <xdr:row>97</xdr:row>
      <xdr:rowOff>132004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23765"/>
          <a:ext cx="889000" cy="3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132004</xdr:rowOff>
    </xdr:from>
    <xdr:to>
      <xdr:col>76</xdr:col>
      <xdr:colOff>114300</xdr:colOff>
      <xdr:row>97</xdr:row>
      <xdr:rowOff>152650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62654"/>
          <a:ext cx="889000" cy="2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152650</xdr:rowOff>
    </xdr:from>
    <xdr:to>
      <xdr:col>71</xdr:col>
      <xdr:colOff>177800</xdr:colOff>
      <xdr:row>98</xdr:row>
      <xdr:rowOff>62943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8330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68266</xdr:rowOff>
    </xdr:from>
    <xdr:to>
      <xdr:col>85</xdr:col>
      <xdr:colOff>177800</xdr:colOff>
      <xdr:row>97</xdr:row>
      <xdr:rowOff>169866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91143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42315</xdr:rowOff>
    </xdr:from>
    <xdr:to>
      <xdr:col>81</xdr:col>
      <xdr:colOff>101600</xdr:colOff>
      <xdr:row>97</xdr:row>
      <xdr:rowOff>143915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160442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81204</xdr:rowOff>
    </xdr:from>
    <xdr:to>
      <xdr:col>76</xdr:col>
      <xdr:colOff>165100</xdr:colOff>
      <xdr:row>98</xdr:row>
      <xdr:rowOff>11354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27881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101850</xdr:rowOff>
    </xdr:from>
    <xdr:to>
      <xdr:col>72</xdr:col>
      <xdr:colOff>38100</xdr:colOff>
      <xdr:row>98</xdr:row>
      <xdr:rowOff>32000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48527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12143</xdr:rowOff>
    </xdr:from>
    <xdr:to>
      <xdr:col>67</xdr:col>
      <xdr:colOff>101600</xdr:colOff>
      <xdr:row>98</xdr:row>
      <xdr:rowOff>113743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30315</xdr:rowOff>
    </xdr:from>
    <xdr:to>
      <xdr:col>116</xdr:col>
      <xdr:colOff>63500</xdr:colOff>
      <xdr:row>58</xdr:row>
      <xdr:rowOff>33401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7441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33401</xdr:rowOff>
    </xdr:from>
    <xdr:to>
      <xdr:col>111</xdr:col>
      <xdr:colOff>177800</xdr:colOff>
      <xdr:row>58</xdr:row>
      <xdr:rowOff>34925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775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34925</xdr:rowOff>
    </xdr:from>
    <xdr:to>
      <xdr:col>107</xdr:col>
      <xdr:colOff>50800</xdr:colOff>
      <xdr:row>58</xdr:row>
      <xdr:rowOff>39039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7902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39039</xdr:rowOff>
    </xdr:from>
    <xdr:to>
      <xdr:col>102</xdr:col>
      <xdr:colOff>114300</xdr:colOff>
      <xdr:row>58</xdr:row>
      <xdr:rowOff>40716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8313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150965</xdr:rowOff>
    </xdr:from>
    <xdr:to>
      <xdr:col>116</xdr:col>
      <xdr:colOff>114300</xdr:colOff>
      <xdr:row>58</xdr:row>
      <xdr:rowOff>81115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2392</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154051</xdr:rowOff>
    </xdr:from>
    <xdr:to>
      <xdr:col>112</xdr:col>
      <xdr:colOff>38100</xdr:colOff>
      <xdr:row>58</xdr:row>
      <xdr:rowOff>84201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100728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70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155575</xdr:rowOff>
    </xdr:from>
    <xdr:to>
      <xdr:col>107</xdr:col>
      <xdr:colOff>101600</xdr:colOff>
      <xdr:row>58</xdr:row>
      <xdr:rowOff>85725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102252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159689</xdr:rowOff>
    </xdr:from>
    <xdr:to>
      <xdr:col>102</xdr:col>
      <xdr:colOff>165100</xdr:colOff>
      <xdr:row>58</xdr:row>
      <xdr:rowOff>89839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106366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0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161366</xdr:rowOff>
    </xdr:from>
    <xdr:to>
      <xdr:col>98</xdr:col>
      <xdr:colOff>38100</xdr:colOff>
      <xdr:row>58</xdr:row>
      <xdr:rowOff>91516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82643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96076</xdr:rowOff>
    </xdr:from>
    <xdr:to>
      <xdr:col>116</xdr:col>
      <xdr:colOff>63500</xdr:colOff>
      <xdr:row>74</xdr:row>
      <xdr:rowOff>117793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8337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117793</xdr:rowOff>
    </xdr:from>
    <xdr:to>
      <xdr:col>111</xdr:col>
      <xdr:colOff>177800</xdr:colOff>
      <xdr:row>74</xdr:row>
      <xdr:rowOff>138881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05093"/>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138881</xdr:rowOff>
    </xdr:from>
    <xdr:to>
      <xdr:col>107</xdr:col>
      <xdr:colOff>50800</xdr:colOff>
      <xdr:row>74</xdr:row>
      <xdr:rowOff>146577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261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120021</xdr:rowOff>
    </xdr:from>
    <xdr:to>
      <xdr:col>102</xdr:col>
      <xdr:colOff>114300</xdr:colOff>
      <xdr:row>74</xdr:row>
      <xdr:rowOff>146577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80732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45276</xdr:rowOff>
    </xdr:from>
    <xdr:to>
      <xdr:col>116</xdr:col>
      <xdr:colOff>114300</xdr:colOff>
      <xdr:row>74</xdr:row>
      <xdr:rowOff>146876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23703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66993</xdr:rowOff>
    </xdr:from>
    <xdr:to>
      <xdr:col>112</xdr:col>
      <xdr:colOff>38100</xdr:colOff>
      <xdr:row>74</xdr:row>
      <xdr:rowOff>168593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159720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88081</xdr:rowOff>
    </xdr:from>
    <xdr:to>
      <xdr:col>107</xdr:col>
      <xdr:colOff>101600</xdr:colOff>
      <xdr:row>75</xdr:row>
      <xdr:rowOff>18231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6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95777</xdr:rowOff>
    </xdr:from>
    <xdr:to>
      <xdr:col>102</xdr:col>
      <xdr:colOff>165100</xdr:colOff>
      <xdr:row>75</xdr:row>
      <xdr:rowOff>25927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7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69221</xdr:rowOff>
    </xdr:from>
    <xdr:to>
      <xdr:col>98</xdr:col>
      <xdr:colOff>38100</xdr:colOff>
      <xdr:row>74</xdr:row>
      <xdr:rowOff>170821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161948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歳出総額は、住民一人当たり５４１千円となっている。主な構成項目である人件費は、住民一人当たり８８．１千円となっており、類似団体内平均値</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１２０．８千円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３２．７千円下回っている。類似団体、全国及び山形県平均を大幅に下回る状態で推移している。これは、平成１８年度からの行財政改革の取組みにより、職員数の削減等（新規採用抑制）や給与独自削減が主な要因である。扶助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６６．３千円となっており、前年度より多少増加したが、全国及び山形県の平均を大幅に下回っている。これは町直営施設がないことなどが大きな要因と考えられる。公債費は、住民一人当たり３９．０千円となっており、平成３０年度までは山辺中学校改築事業による多額の起債などに伴う元金償還等により増額となっているが、以降は新規発行抑制効果等により下降傾向となっている。普通建設事業費は住民一人当たり１３．２千円と投資的経費の抑制により、類似団体と比較して一人当たりコストが大幅に低い状況となっている。物件費は、類似団体平均値を下回るものの増加傾向にあり、補助費等は、コロナウイルス感染症が第５類に移行したことに伴い補助事業が縮小したため、令和５年度以降は減少傾向にある。積立金は、令和５年度まで増加傾向にあったが、令和６年度では減少に転じた。令和２年度以降は、類似団体内平均値を上回る結果となっている。今後も当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を参照しながら、他の自治体の動向も踏まえ、人口減少や少子高齢化対策を始め、公共施設の老朽化対策など、後年度に向けた持続可能な自治体構築に向け、継続的なバランスのとれた財政運営可能な自治体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49784</xdr:rowOff>
    </xdr:from>
    <xdr:to>
      <xdr:col>24</xdr:col>
      <xdr:colOff>63500</xdr:colOff>
      <xdr:row>36</xdr:row>
      <xdr:rowOff>144843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1984"/>
          <a:ext cx="8382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144843</xdr:rowOff>
    </xdr:from>
    <xdr:to>
      <xdr:col>19</xdr:col>
      <xdr:colOff>177800</xdr:colOff>
      <xdr:row>37</xdr:row>
      <xdr:rowOff>58166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043"/>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58166</xdr:rowOff>
    </xdr:from>
    <xdr:to>
      <xdr:col>15</xdr:col>
      <xdr:colOff>50800</xdr:colOff>
      <xdr:row>37</xdr:row>
      <xdr:rowOff>64834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181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162560</xdr:rowOff>
    </xdr:from>
    <xdr:to>
      <xdr:col>10</xdr:col>
      <xdr:colOff>114300</xdr:colOff>
      <xdr:row>37</xdr:row>
      <xdr:rowOff>64834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4760"/>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94043</xdr:rowOff>
    </xdr:from>
    <xdr:to>
      <xdr:col>20</xdr:col>
      <xdr:colOff>38100</xdr:colOff>
      <xdr:row>37</xdr:row>
      <xdr:rowOff>24193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7366</xdr:rowOff>
    </xdr:from>
    <xdr:to>
      <xdr:col>15</xdr:col>
      <xdr:colOff>101600</xdr:colOff>
      <xdr:row>37</xdr:row>
      <xdr:rowOff>108966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100093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14034</xdr:rowOff>
    </xdr:from>
    <xdr:to>
      <xdr:col>10</xdr:col>
      <xdr:colOff>165100</xdr:colOff>
      <xdr:row>37</xdr:row>
      <xdr:rowOff>115634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98981</xdr:rowOff>
    </xdr:from>
    <xdr:to>
      <xdr:col>24</xdr:col>
      <xdr:colOff>63500</xdr:colOff>
      <xdr:row>57</xdr:row>
      <xdr:rowOff>117526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1631"/>
          <a:ext cx="8382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117526</xdr:rowOff>
    </xdr:from>
    <xdr:to>
      <xdr:col>19</xdr:col>
      <xdr:colOff>177800</xdr:colOff>
      <xdr:row>57</xdr:row>
      <xdr:rowOff>146636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176"/>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146636</xdr:rowOff>
    </xdr:from>
    <xdr:to>
      <xdr:col>15</xdr:col>
      <xdr:colOff>50800</xdr:colOff>
      <xdr:row>58</xdr:row>
      <xdr:rowOff>16538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9286"/>
          <a:ext cx="889000" cy="4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11263</xdr:rowOff>
    </xdr:from>
    <xdr:to>
      <xdr:col>10</xdr:col>
      <xdr:colOff>114300</xdr:colOff>
      <xdr:row>58</xdr:row>
      <xdr:rowOff>16538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3913"/>
          <a:ext cx="889000" cy="1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48181</xdr:rowOff>
    </xdr:from>
    <xdr:to>
      <xdr:col>24</xdr:col>
      <xdr:colOff>114300</xdr:colOff>
      <xdr:row>57</xdr:row>
      <xdr:rowOff>149781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26608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66726</xdr:rowOff>
    </xdr:from>
    <xdr:to>
      <xdr:col>20</xdr:col>
      <xdr:colOff>38100</xdr:colOff>
      <xdr:row>57</xdr:row>
      <xdr:rowOff>168326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95836</xdr:rowOff>
    </xdr:from>
    <xdr:to>
      <xdr:col>15</xdr:col>
      <xdr:colOff>101600</xdr:colOff>
      <xdr:row>58</xdr:row>
      <xdr:rowOff>25986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137188</xdr:rowOff>
    </xdr:from>
    <xdr:to>
      <xdr:col>10</xdr:col>
      <xdr:colOff>165100</xdr:colOff>
      <xdr:row>58</xdr:row>
      <xdr:rowOff>67338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58465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131913</xdr:rowOff>
    </xdr:from>
    <xdr:to>
      <xdr:col>6</xdr:col>
      <xdr:colOff>38100</xdr:colOff>
      <xdr:row>57</xdr:row>
      <xdr:rowOff>62063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53190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63243</xdr:rowOff>
    </xdr:from>
    <xdr:to>
      <xdr:col>24</xdr:col>
      <xdr:colOff>63500</xdr:colOff>
      <xdr:row>77</xdr:row>
      <xdr:rowOff>129897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4893"/>
          <a:ext cx="8382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129897</xdr:rowOff>
    </xdr:from>
    <xdr:to>
      <xdr:col>19</xdr:col>
      <xdr:colOff>177800</xdr:colOff>
      <xdr:row>77</xdr:row>
      <xdr:rowOff>156113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1547"/>
          <a:ext cx="889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116748</xdr:rowOff>
    </xdr:from>
    <xdr:to>
      <xdr:col>15</xdr:col>
      <xdr:colOff>50800</xdr:colOff>
      <xdr:row>77</xdr:row>
      <xdr:rowOff>156113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8398"/>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116748</xdr:rowOff>
    </xdr:from>
    <xdr:to>
      <xdr:col>10</xdr:col>
      <xdr:colOff>114300</xdr:colOff>
      <xdr:row>78</xdr:row>
      <xdr:rowOff>31668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8398"/>
          <a:ext cx="8890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23763</xdr:rowOff>
    </xdr:from>
    <xdr:to>
      <xdr:col>6</xdr:col>
      <xdr:colOff>38100</xdr:colOff>
      <xdr:row>77</xdr:row>
      <xdr:rowOff>125363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141890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12443</xdr:rowOff>
    </xdr:from>
    <xdr:to>
      <xdr:col>24</xdr:col>
      <xdr:colOff>114300</xdr:colOff>
      <xdr:row>77</xdr:row>
      <xdr:rowOff>114043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79097</xdr:rowOff>
    </xdr:from>
    <xdr:to>
      <xdr:col>20</xdr:col>
      <xdr:colOff>38100</xdr:colOff>
      <xdr:row>78</xdr:row>
      <xdr:rowOff>9247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105313</xdr:rowOff>
    </xdr:from>
    <xdr:to>
      <xdr:col>15</xdr:col>
      <xdr:colOff>101600</xdr:colOff>
      <xdr:row>78</xdr:row>
      <xdr:rowOff>35463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65948</xdr:rowOff>
    </xdr:from>
    <xdr:to>
      <xdr:col>10</xdr:col>
      <xdr:colOff>165100</xdr:colOff>
      <xdr:row>77</xdr:row>
      <xdr:rowOff>167548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158675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152318</xdr:rowOff>
    </xdr:from>
    <xdr:to>
      <xdr:col>6</xdr:col>
      <xdr:colOff>38100</xdr:colOff>
      <xdr:row>78</xdr:row>
      <xdr:rowOff>82468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150645</xdr:rowOff>
    </xdr:from>
    <xdr:to>
      <xdr:col>24</xdr:col>
      <xdr:colOff>63500</xdr:colOff>
      <xdr:row>97</xdr:row>
      <xdr:rowOff>153000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81295"/>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141579</xdr:rowOff>
    </xdr:from>
    <xdr:to>
      <xdr:col>19</xdr:col>
      <xdr:colOff>177800</xdr:colOff>
      <xdr:row>97</xdr:row>
      <xdr:rowOff>153000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2229"/>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141579</xdr:rowOff>
    </xdr:from>
    <xdr:to>
      <xdr:col>15</xdr:col>
      <xdr:colOff>50800</xdr:colOff>
      <xdr:row>97</xdr:row>
      <xdr:rowOff>144701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2229"/>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144701</xdr:rowOff>
    </xdr:from>
    <xdr:to>
      <xdr:col>10</xdr:col>
      <xdr:colOff>114300</xdr:colOff>
      <xdr:row>98</xdr:row>
      <xdr:rowOff>23498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5351"/>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99845</xdr:rowOff>
    </xdr:from>
    <xdr:to>
      <xdr:col>24</xdr:col>
      <xdr:colOff>114300</xdr:colOff>
      <xdr:row>98</xdr:row>
      <xdr:rowOff>29995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14772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4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102200</xdr:rowOff>
    </xdr:from>
    <xdr:to>
      <xdr:col>20</xdr:col>
      <xdr:colOff>38100</xdr:colOff>
      <xdr:row>98</xdr:row>
      <xdr:rowOff>32350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23477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90779</xdr:rowOff>
    </xdr:from>
    <xdr:to>
      <xdr:col>15</xdr:col>
      <xdr:colOff>101600</xdr:colOff>
      <xdr:row>98</xdr:row>
      <xdr:rowOff>20929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93901</xdr:rowOff>
    </xdr:from>
    <xdr:to>
      <xdr:col>10</xdr:col>
      <xdr:colOff>165100</xdr:colOff>
      <xdr:row>98</xdr:row>
      <xdr:rowOff>24051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144148</xdr:rowOff>
    </xdr:from>
    <xdr:to>
      <xdr:col>6</xdr:col>
      <xdr:colOff>38100</xdr:colOff>
      <xdr:row>98</xdr:row>
      <xdr:rowOff>74298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145578</xdr:rowOff>
    </xdr:from>
    <xdr:to>
      <xdr:col>55</xdr:col>
      <xdr:colOff>0</xdr:colOff>
      <xdr:row>37</xdr:row>
      <xdr:rowOff>149171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89228"/>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149171</xdr:rowOff>
    </xdr:from>
    <xdr:to>
      <xdr:col>50</xdr:col>
      <xdr:colOff>114300</xdr:colOff>
      <xdr:row>37</xdr:row>
      <xdr:rowOff>156355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9282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156355</xdr:rowOff>
    </xdr:from>
    <xdr:to>
      <xdr:col>45</xdr:col>
      <xdr:colOff>177800</xdr:colOff>
      <xdr:row>38</xdr:row>
      <xdr:rowOff>1887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00005"/>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1887</xdr:rowOff>
    </xdr:from>
    <xdr:to>
      <xdr:col>41</xdr:col>
      <xdr:colOff>50800</xdr:colOff>
      <xdr:row>38</xdr:row>
      <xdr:rowOff>2213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69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94778</xdr:rowOff>
    </xdr:from>
    <xdr:to>
      <xdr:col>55</xdr:col>
      <xdr:colOff>50800</xdr:colOff>
      <xdr:row>38</xdr:row>
      <xdr:rowOff>24929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38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117655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9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98371</xdr:rowOff>
    </xdr:from>
    <xdr:to>
      <xdr:col>50</xdr:col>
      <xdr:colOff>165100</xdr:colOff>
      <xdr:row>38</xdr:row>
      <xdr:rowOff>28521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45048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1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105555</xdr:rowOff>
    </xdr:from>
    <xdr:to>
      <xdr:col>46</xdr:col>
      <xdr:colOff>38100</xdr:colOff>
      <xdr:row>38</xdr:row>
      <xdr:rowOff>35705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52232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22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122537</xdr:rowOff>
    </xdr:from>
    <xdr:to>
      <xdr:col>41</xdr:col>
      <xdr:colOff>101600</xdr:colOff>
      <xdr:row>38</xdr:row>
      <xdr:rowOff>52687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69214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122863</xdr:rowOff>
    </xdr:from>
    <xdr:to>
      <xdr:col>36</xdr:col>
      <xdr:colOff>165100</xdr:colOff>
      <xdr:row>38</xdr:row>
      <xdr:rowOff>53014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69540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16637</xdr:rowOff>
    </xdr:from>
    <xdr:to>
      <xdr:col>55</xdr:col>
      <xdr:colOff>0</xdr:colOff>
      <xdr:row>58</xdr:row>
      <xdr:rowOff>46063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60737"/>
          <a:ext cx="8382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46063</xdr:rowOff>
    </xdr:from>
    <xdr:to>
      <xdr:col>50</xdr:col>
      <xdr:colOff>114300</xdr:colOff>
      <xdr:row>58</xdr:row>
      <xdr:rowOff>46254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016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41643</xdr:rowOff>
    </xdr:from>
    <xdr:to>
      <xdr:col>45</xdr:col>
      <xdr:colOff>177800</xdr:colOff>
      <xdr:row>58</xdr:row>
      <xdr:rowOff>46254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5743"/>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41643</xdr:rowOff>
    </xdr:from>
    <xdr:to>
      <xdr:col>41</xdr:col>
      <xdr:colOff>50800</xdr:colOff>
      <xdr:row>58</xdr:row>
      <xdr:rowOff>52463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5743"/>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137287</xdr:rowOff>
    </xdr:from>
    <xdr:to>
      <xdr:col>55</xdr:col>
      <xdr:colOff>50800</xdr:colOff>
      <xdr:row>58</xdr:row>
      <xdr:rowOff>67437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115714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166713</xdr:rowOff>
    </xdr:from>
    <xdr:to>
      <xdr:col>50</xdr:col>
      <xdr:colOff>165100</xdr:colOff>
      <xdr:row>58</xdr:row>
      <xdr:rowOff>96863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87990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166904</xdr:rowOff>
    </xdr:from>
    <xdr:to>
      <xdr:col>46</xdr:col>
      <xdr:colOff>38100</xdr:colOff>
      <xdr:row>58</xdr:row>
      <xdr:rowOff>97054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88181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162293</xdr:rowOff>
    </xdr:from>
    <xdr:to>
      <xdr:col>41</xdr:col>
      <xdr:colOff>101600</xdr:colOff>
      <xdr:row>58</xdr:row>
      <xdr:rowOff>92443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1663</xdr:rowOff>
    </xdr:from>
    <xdr:to>
      <xdr:col>36</xdr:col>
      <xdr:colOff>165100</xdr:colOff>
      <xdr:row>58</xdr:row>
      <xdr:rowOff>103263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94390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11395</xdr:rowOff>
    </xdr:from>
    <xdr:to>
      <xdr:col>55</xdr:col>
      <xdr:colOff>0</xdr:colOff>
      <xdr:row>79</xdr:row>
      <xdr:rowOff>12255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55945"/>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162511</xdr:rowOff>
    </xdr:from>
    <xdr:to>
      <xdr:col>50</xdr:col>
      <xdr:colOff>114300</xdr:colOff>
      <xdr:row>79</xdr:row>
      <xdr:rowOff>12255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5611"/>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162511</xdr:rowOff>
    </xdr:from>
    <xdr:to>
      <xdr:col>45</xdr:col>
      <xdr:colOff>177800</xdr:colOff>
      <xdr:row>79</xdr:row>
      <xdr:rowOff>1896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35611"/>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150044</xdr:rowOff>
    </xdr:from>
    <xdr:to>
      <xdr:col>41</xdr:col>
      <xdr:colOff>50800</xdr:colOff>
      <xdr:row>79</xdr:row>
      <xdr:rowOff>1896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23144"/>
          <a:ext cx="889000" cy="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132045</xdr:rowOff>
    </xdr:from>
    <xdr:to>
      <xdr:col>55</xdr:col>
      <xdr:colOff>50800</xdr:colOff>
      <xdr:row>79</xdr:row>
      <xdr:rowOff>62195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132905</xdr:rowOff>
    </xdr:from>
    <xdr:to>
      <xdr:col>50</xdr:col>
      <xdr:colOff>165100</xdr:colOff>
      <xdr:row>79</xdr:row>
      <xdr:rowOff>63055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54182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9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111711</xdr:rowOff>
    </xdr:from>
    <xdr:to>
      <xdr:col>46</xdr:col>
      <xdr:colOff>38100</xdr:colOff>
      <xdr:row>79</xdr:row>
      <xdr:rowOff>41861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32988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122546</xdr:rowOff>
    </xdr:from>
    <xdr:to>
      <xdr:col>41</xdr:col>
      <xdr:colOff>101600</xdr:colOff>
      <xdr:row>79</xdr:row>
      <xdr:rowOff>52696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43823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99244</xdr:rowOff>
    </xdr:from>
    <xdr:to>
      <xdr:col>36</xdr:col>
      <xdr:colOff>165100</xdr:colOff>
      <xdr:row>79</xdr:row>
      <xdr:rowOff>29394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20521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131372</xdr:rowOff>
    </xdr:from>
    <xdr:to>
      <xdr:col>55</xdr:col>
      <xdr:colOff>0</xdr:colOff>
      <xdr:row>98</xdr:row>
      <xdr:rowOff>152786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33472"/>
          <a:ext cx="8382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152786</xdr:rowOff>
    </xdr:from>
    <xdr:to>
      <xdr:col>50</xdr:col>
      <xdr:colOff>114300</xdr:colOff>
      <xdr:row>98</xdr:row>
      <xdr:rowOff>158249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488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136082</xdr:rowOff>
    </xdr:from>
    <xdr:to>
      <xdr:col>45</xdr:col>
      <xdr:colOff>177800</xdr:colOff>
      <xdr:row>98</xdr:row>
      <xdr:rowOff>158249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38182"/>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136082</xdr:rowOff>
    </xdr:from>
    <xdr:to>
      <xdr:col>41</xdr:col>
      <xdr:colOff>50800</xdr:colOff>
      <xdr:row>98</xdr:row>
      <xdr:rowOff>164764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38182"/>
          <a:ext cx="8890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80572</xdr:rowOff>
    </xdr:from>
    <xdr:to>
      <xdr:col>55</xdr:col>
      <xdr:colOff>50800</xdr:colOff>
      <xdr:row>99</xdr:row>
      <xdr:rowOff>10722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166949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101986</xdr:rowOff>
    </xdr:from>
    <xdr:to>
      <xdr:col>50</xdr:col>
      <xdr:colOff>165100</xdr:colOff>
      <xdr:row>99</xdr:row>
      <xdr:rowOff>32136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23263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107449</xdr:rowOff>
    </xdr:from>
    <xdr:to>
      <xdr:col>46</xdr:col>
      <xdr:colOff>38100</xdr:colOff>
      <xdr:row>99</xdr:row>
      <xdr:rowOff>37599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28726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85282</xdr:rowOff>
    </xdr:from>
    <xdr:to>
      <xdr:col>41</xdr:col>
      <xdr:colOff>101600</xdr:colOff>
      <xdr:row>99</xdr:row>
      <xdr:rowOff>15432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6559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113964</xdr:rowOff>
    </xdr:from>
    <xdr:to>
      <xdr:col>36</xdr:col>
      <xdr:colOff>165100</xdr:colOff>
      <xdr:row>99</xdr:row>
      <xdr:rowOff>44114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35241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128711</xdr:rowOff>
    </xdr:from>
    <xdr:to>
      <xdr:col>85</xdr:col>
      <xdr:colOff>127000</xdr:colOff>
      <xdr:row>37</xdr:row>
      <xdr:rowOff>16893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0911"/>
          <a:ext cx="8382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16893</xdr:rowOff>
    </xdr:from>
    <xdr:to>
      <xdr:col>81</xdr:col>
      <xdr:colOff>50800</xdr:colOff>
      <xdr:row>37</xdr:row>
      <xdr:rowOff>29204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60543"/>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29204</xdr:rowOff>
    </xdr:from>
    <xdr:to>
      <xdr:col>76</xdr:col>
      <xdr:colOff>114300</xdr:colOff>
      <xdr:row>37</xdr:row>
      <xdr:rowOff>83448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2854"/>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83448</xdr:rowOff>
    </xdr:from>
    <xdr:to>
      <xdr:col>71</xdr:col>
      <xdr:colOff>177800</xdr:colOff>
      <xdr:row>37</xdr:row>
      <xdr:rowOff>87040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709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77911</xdr:rowOff>
    </xdr:from>
    <xdr:to>
      <xdr:col>85</xdr:col>
      <xdr:colOff>177800</xdr:colOff>
      <xdr:row>37</xdr:row>
      <xdr:rowOff>8061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56338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137543</xdr:rowOff>
    </xdr:from>
    <xdr:to>
      <xdr:col>81</xdr:col>
      <xdr:colOff>101600</xdr:colOff>
      <xdr:row>37</xdr:row>
      <xdr:rowOff>67693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58820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149854</xdr:rowOff>
    </xdr:from>
    <xdr:to>
      <xdr:col>76</xdr:col>
      <xdr:colOff>165100</xdr:colOff>
      <xdr:row>37</xdr:row>
      <xdr:rowOff>80004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71131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32648</xdr:rowOff>
    </xdr:from>
    <xdr:to>
      <xdr:col>72</xdr:col>
      <xdr:colOff>38100</xdr:colOff>
      <xdr:row>37</xdr:row>
      <xdr:rowOff>134248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125375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36240</xdr:rowOff>
    </xdr:from>
    <xdr:to>
      <xdr:col>67</xdr:col>
      <xdr:colOff>101600</xdr:colOff>
      <xdr:row>37</xdr:row>
      <xdr:rowOff>137840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128967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42636</xdr:rowOff>
    </xdr:from>
    <xdr:to>
      <xdr:col>85</xdr:col>
      <xdr:colOff>127000</xdr:colOff>
      <xdr:row>57</xdr:row>
      <xdr:rowOff>50171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15286"/>
          <a:ext cx="8382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42636</xdr:rowOff>
    </xdr:from>
    <xdr:to>
      <xdr:col>81</xdr:col>
      <xdr:colOff>50800</xdr:colOff>
      <xdr:row>57</xdr:row>
      <xdr:rowOff>82348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5286"/>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82348</xdr:rowOff>
    </xdr:from>
    <xdr:to>
      <xdr:col>76</xdr:col>
      <xdr:colOff>114300</xdr:colOff>
      <xdr:row>57</xdr:row>
      <xdr:rowOff>85137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499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85137</xdr:rowOff>
    </xdr:from>
    <xdr:to>
      <xdr:col>71</xdr:col>
      <xdr:colOff>177800</xdr:colOff>
      <xdr:row>57</xdr:row>
      <xdr:rowOff>144245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7787"/>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170821</xdr:rowOff>
    </xdr:from>
    <xdr:to>
      <xdr:col>85</xdr:col>
      <xdr:colOff>177800</xdr:colOff>
      <xdr:row>57</xdr:row>
      <xdr:rowOff>100971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85748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163286</xdr:rowOff>
    </xdr:from>
    <xdr:to>
      <xdr:col>81</xdr:col>
      <xdr:colOff>101600</xdr:colOff>
      <xdr:row>57</xdr:row>
      <xdr:rowOff>93436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84563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5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31548</xdr:rowOff>
    </xdr:from>
    <xdr:to>
      <xdr:col>76</xdr:col>
      <xdr:colOff>165100</xdr:colOff>
      <xdr:row>57</xdr:row>
      <xdr:rowOff>133148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124275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34337</xdr:rowOff>
    </xdr:from>
    <xdr:to>
      <xdr:col>72</xdr:col>
      <xdr:colOff>38100</xdr:colOff>
      <xdr:row>57</xdr:row>
      <xdr:rowOff>135937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127064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93445</xdr:rowOff>
    </xdr:from>
    <xdr:to>
      <xdr:col>67</xdr:col>
      <xdr:colOff>101600</xdr:colOff>
      <xdr:row>58</xdr:row>
      <xdr:rowOff>23595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133688</xdr:rowOff>
    </xdr:from>
    <xdr:to>
      <xdr:col>85</xdr:col>
      <xdr:colOff>127000</xdr:colOff>
      <xdr:row>78</xdr:row>
      <xdr:rowOff>139677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6788"/>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133003</xdr:rowOff>
    </xdr:from>
    <xdr:to>
      <xdr:col>81</xdr:col>
      <xdr:colOff>50800</xdr:colOff>
      <xdr:row>78</xdr:row>
      <xdr:rowOff>139677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6103"/>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90300</xdr:rowOff>
    </xdr:from>
    <xdr:to>
      <xdr:col>76</xdr:col>
      <xdr:colOff>114300</xdr:colOff>
      <xdr:row>78</xdr:row>
      <xdr:rowOff>133003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91950"/>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90300</xdr:rowOff>
    </xdr:from>
    <xdr:to>
      <xdr:col>71</xdr:col>
      <xdr:colOff>177800</xdr:colOff>
      <xdr:row>78</xdr:row>
      <xdr:rowOff>14427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91950"/>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82888</xdr:rowOff>
    </xdr:from>
    <xdr:to>
      <xdr:col>85</xdr:col>
      <xdr:colOff>177800</xdr:colOff>
      <xdr:row>79</xdr:row>
      <xdr:rowOff>13038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88877</xdr:rowOff>
    </xdr:from>
    <xdr:to>
      <xdr:col>81</xdr:col>
      <xdr:colOff>101600</xdr:colOff>
      <xdr:row>79</xdr:row>
      <xdr:rowOff>19027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10154</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82203</xdr:rowOff>
    </xdr:from>
    <xdr:to>
      <xdr:col>76</xdr:col>
      <xdr:colOff>165100</xdr:colOff>
      <xdr:row>79</xdr:row>
      <xdr:rowOff>12353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3480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39500</xdr:rowOff>
    </xdr:from>
    <xdr:to>
      <xdr:col>72</xdr:col>
      <xdr:colOff>38100</xdr:colOff>
      <xdr:row>77</xdr:row>
      <xdr:rowOff>141100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157627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135077</xdr:rowOff>
    </xdr:from>
    <xdr:to>
      <xdr:col>67</xdr:col>
      <xdr:colOff>101600</xdr:colOff>
      <xdr:row>78</xdr:row>
      <xdr:rowOff>65227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56354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118467</xdr:rowOff>
    </xdr:from>
    <xdr:to>
      <xdr:col>85</xdr:col>
      <xdr:colOff>127000</xdr:colOff>
      <xdr:row>97</xdr:row>
      <xdr:rowOff>133057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49117"/>
          <a:ext cx="8382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110344</xdr:rowOff>
    </xdr:from>
    <xdr:to>
      <xdr:col>81</xdr:col>
      <xdr:colOff>50800</xdr:colOff>
      <xdr:row>97</xdr:row>
      <xdr:rowOff>118467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40994"/>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110344</xdr:rowOff>
    </xdr:from>
    <xdr:to>
      <xdr:col>76</xdr:col>
      <xdr:colOff>114300</xdr:colOff>
      <xdr:row>97</xdr:row>
      <xdr:rowOff>110576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40994"/>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109831</xdr:rowOff>
    </xdr:from>
    <xdr:to>
      <xdr:col>71</xdr:col>
      <xdr:colOff>177800</xdr:colOff>
      <xdr:row>97</xdr:row>
      <xdr:rowOff>110576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740481"/>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82257</xdr:rowOff>
    </xdr:from>
    <xdr:to>
      <xdr:col>85</xdr:col>
      <xdr:colOff>177800</xdr:colOff>
      <xdr:row>98</xdr:row>
      <xdr:rowOff>12407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168634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67667</xdr:rowOff>
    </xdr:from>
    <xdr:to>
      <xdr:col>81</xdr:col>
      <xdr:colOff>101600</xdr:colOff>
      <xdr:row>97</xdr:row>
      <xdr:rowOff>169267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160394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59544</xdr:rowOff>
    </xdr:from>
    <xdr:to>
      <xdr:col>76</xdr:col>
      <xdr:colOff>165100</xdr:colOff>
      <xdr:row>97</xdr:row>
      <xdr:rowOff>161144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59776</xdr:rowOff>
    </xdr:from>
    <xdr:to>
      <xdr:col>72</xdr:col>
      <xdr:colOff>38100</xdr:colOff>
      <xdr:row>97</xdr:row>
      <xdr:rowOff>161376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152503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59031</xdr:rowOff>
    </xdr:from>
    <xdr:to>
      <xdr:col>67</xdr:col>
      <xdr:colOff>101600</xdr:colOff>
      <xdr:row>97</xdr:row>
      <xdr:rowOff>160631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151758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令和２年度に特別定額給付金などにより大きく上昇し、令和３年度以降も緩やかな増加傾向にある。民生費は令和３年度に子育て世帯特別給付金により上昇したが、横ばい傾向にあり、類似団体、全国平均及び山形県平均より一貫して低くなっている。これは、町直営施設がないことなどが主な要因となっているが、毎年度の実績に加え、今後も増加傾向が見込まれることから、さらなる歳出等が危惧される。消防費は、住民一人当たり２９．７千円と上昇傾向にある。近年の異常気象により全国でさまざまな災害が多発していることもあり、特に安全・安心確保のための事業強化に取り組んできたことや消防事務委託の増額に伴い、増加することが予想されることから注視していく必要がある。公債費は、住民一人当たり３９．０千円となっており、類似団体内平均値を下回る状況が続いている。しかしながら、後年度に向けた持続可能な自治体構築に向け、継続的なバランスのとれた財政運営可能な自治体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基金残高については、令和２年度以降は増加傾向にあったが、令和６年度では、異常気象等による災害対応等の新たな事業展開による取崩しにより、減少に転じた。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ふるさと応援寄附金の増加や事業の精査などによりプラスの状態であったが、令和５年度では、令和元年度に次ぐ低い数値となり、令和６年度では、標準化システム移行のためのシステム構築などの物件費や、給与改定などによる人件費の増により、近年では最も低い数値となり、マイナスに転じ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平成２５年度以降、山辺中学校建設事業等の大規模事業の実施に伴い、歳出が増加したものの、基金の活用も含めた調整の結果、平成２５年度から平成２７年度まで実質収支額が２００百万円台であったため、６～７％で推移していたが、平成２８年度及び平成２９年度に１００万円台となっていることなどから、平成２９年度には４．５３％に低下し、平成３０年度においては４．００％を切る３．７７％と低下に歯止めが係らない状態が続いてい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令和元年度にはこれまでの事業精査、給与の独自削減並びに地方債発行の抑制等の様々な施策の効果により、５．３１％と数値が上昇し、令和２年度においても４．４９％、令和３年度は５．５２％、令和４年度は８．７９％、令和５年度は少し下がって６．０１％となり、令和６年度は事業の増などによりさらに下回って５．３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特別会計については、年度毎に多少の増減はあるもの、一般会計からの繰入金が増加傾向で高い水準にある。令和２年度から法適化となった公営企業（公共下水道事業、簡易水道等事業）の独立採算制の原則、保険料や使用料金等の定期的な見直しによる料金体制の適正化を図り、一般会計の負担軽減に努める必要がある。また、令和元年度にその他会計において生じた赤字については令和２年度において解消されており、黒字が続いているが、規模は令和４年度以降縮小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7443867</v>
      </c>
      <c r="BO4" s="358"/>
      <c r="BP4" s="358"/>
      <c r="BQ4" s="358"/>
      <c r="BR4" s="358"/>
      <c r="BS4" s="358"/>
      <c r="BT4" s="358"/>
      <c r="BU4" s="359"/>
      <c r="BV4" s="357">
        <v>7125299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7221384</v>
      </c>
      <c r="BO5" s="395"/>
      <c r="BP5" s="395"/>
      <c r="BQ5" s="395"/>
      <c r="BR5" s="395"/>
      <c r="BS5" s="395"/>
      <c r="BT5" s="395"/>
      <c r="BU5" s="396"/>
      <c r="BV5" s="394">
        <v>6888885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91.7</v>
      </c>
      <c r="CU5" s="392"/>
      <c r="CV5" s="392"/>
      <c r="CW5" s="392"/>
      <c r="CX5" s="392"/>
      <c r="CY5" s="392"/>
      <c r="CZ5" s="392"/>
      <c r="DA5" s="393"/>
      <c r="DB5" s="391">
        <v>89.2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222483</v>
      </c>
      <c r="BO6" s="395"/>
      <c r="BP6" s="395"/>
      <c r="BQ6" s="395"/>
      <c r="BR6" s="395"/>
      <c r="BS6" s="395"/>
      <c r="BT6" s="395"/>
      <c r="BU6" s="396"/>
      <c r="BV6" s="394">
        <v>236414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91.9</v>
      </c>
      <c r="CU6" s="432"/>
      <c r="CV6" s="432"/>
      <c r="CW6" s="432"/>
      <c r="CX6" s="432"/>
      <c r="CY6" s="432"/>
      <c r="CZ6" s="432"/>
      <c r="DA6" s="433"/>
      <c r="DB6" s="431">
        <v>89.7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9919</v>
      </c>
      <c r="BO7" s="395"/>
      <c r="BP7" s="395"/>
      <c r="BQ7" s="395"/>
      <c r="BR7" s="395"/>
      <c r="BS7" s="395"/>
      <c r="BT7" s="395"/>
      <c r="BU7" s="396"/>
      <c r="BV7" s="394">
        <v>3107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3959250</v>
      </c>
      <c r="CU7" s="395"/>
      <c r="CV7" s="395"/>
      <c r="CW7" s="395"/>
      <c r="CX7" s="395"/>
      <c r="CY7" s="395"/>
      <c r="CZ7" s="395"/>
      <c r="DA7" s="396"/>
      <c r="DB7" s="394">
        <v>3877696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212564</v>
      </c>
      <c r="BO8" s="395"/>
      <c r="BP8" s="395"/>
      <c r="BQ8" s="395"/>
      <c r="BR8" s="395"/>
      <c r="BS8" s="395"/>
      <c r="BT8" s="395"/>
      <c r="BU8" s="396"/>
      <c r="BV8" s="394">
        <v>233307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13725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-20743</v>
      </c>
      <c r="BO9" s="395"/>
      <c r="BP9" s="395"/>
      <c r="BQ9" s="395"/>
      <c r="BR9" s="395"/>
      <c r="BS9" s="395"/>
      <c r="BT9" s="395"/>
      <c r="BU9" s="396"/>
      <c r="BV9" s="394">
        <v>-105386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12.3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14369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1569</v>
      </c>
      <c r="BO10" s="395"/>
      <c r="BP10" s="395"/>
      <c r="BQ10" s="395"/>
      <c r="BR10" s="395"/>
      <c r="BS10" s="395"/>
      <c r="BT10" s="395"/>
      <c r="BU10" s="396"/>
      <c r="BV10" s="394">
        <v>170016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13344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35000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13272</v>
      </c>
      <c r="S13" s="479"/>
      <c r="T13" s="479"/>
      <c r="U13" s="479"/>
      <c r="V13" s="480"/>
      <c r="W13" s="410" t="s">
        <v>131</v>
      </c>
      <c r="X13" s="411"/>
      <c r="Y13" s="411"/>
      <c r="Z13" s="411"/>
      <c r="AA13" s="411"/>
      <c r="AB13" s="401"/>
      <c r="AC13" s="445">
        <v>393</v>
      </c>
      <c r="AD13" s="446"/>
      <c r="AE13" s="446"/>
      <c r="AF13" s="446"/>
      <c r="AG13" s="488"/>
      <c r="AH13" s="445">
        <v>435</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-54174</v>
      </c>
      <c r="BO13" s="395"/>
      <c r="BP13" s="395"/>
      <c r="BQ13" s="395"/>
      <c r="BR13" s="395"/>
      <c r="BS13" s="395"/>
      <c r="BT13" s="395"/>
      <c r="BU13" s="396"/>
      <c r="BV13" s="394">
        <v>64630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10.1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13570</v>
      </c>
      <c r="S14" s="479"/>
      <c r="T14" s="479"/>
      <c r="U14" s="479"/>
      <c r="V14" s="480"/>
      <c r="W14" s="384"/>
      <c r="X14" s="385"/>
      <c r="Y14" s="385"/>
      <c r="Z14" s="385"/>
      <c r="AA14" s="385"/>
      <c r="AB14" s="374"/>
      <c r="AC14" s="481">
        <v>5.8</v>
      </c>
      <c r="AD14" s="482"/>
      <c r="AE14" s="482"/>
      <c r="AF14" s="482"/>
      <c r="AG14" s="483"/>
      <c r="AH14" s="481">
        <v>6.3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13507</v>
      </c>
      <c r="S15" s="479"/>
      <c r="T15" s="479"/>
      <c r="U15" s="479"/>
      <c r="V15" s="480"/>
      <c r="W15" s="410" t="s">
        <v>137</v>
      </c>
      <c r="X15" s="411"/>
      <c r="Y15" s="411"/>
      <c r="Z15" s="411"/>
      <c r="AA15" s="411"/>
      <c r="AB15" s="401"/>
      <c r="AC15" s="445">
        <v>2036</v>
      </c>
      <c r="AD15" s="446"/>
      <c r="AE15" s="446"/>
      <c r="AF15" s="446"/>
      <c r="AG15" s="488"/>
      <c r="AH15" s="445">
        <v>2202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1344685</v>
      </c>
      <c r="BO15" s="358"/>
      <c r="BP15" s="358"/>
      <c r="BQ15" s="358"/>
      <c r="BR15" s="358"/>
      <c r="BS15" s="358"/>
      <c r="BT15" s="358"/>
      <c r="BU15" s="359"/>
      <c r="BV15" s="357">
        <v>1350633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30.2</v>
      </c>
      <c r="AD16" s="482"/>
      <c r="AE16" s="482"/>
      <c r="AF16" s="482"/>
      <c r="AG16" s="483"/>
      <c r="AH16" s="481">
        <v>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3637766</v>
      </c>
      <c r="BO16" s="395"/>
      <c r="BP16" s="395"/>
      <c r="BQ16" s="395"/>
      <c r="BR16" s="395"/>
      <c r="BS16" s="395"/>
      <c r="BT16" s="395"/>
      <c r="BU16" s="396"/>
      <c r="BV16" s="394">
        <v>3547164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4317</v>
      </c>
      <c r="AD17" s="446"/>
      <c r="AE17" s="446"/>
      <c r="AF17" s="446"/>
      <c r="AG17" s="488"/>
      <c r="AH17" s="445">
        <v>4240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1655671</v>
      </c>
      <c r="BO17" s="395"/>
      <c r="BP17" s="395"/>
      <c r="BQ17" s="395"/>
      <c r="BR17" s="395"/>
      <c r="BS17" s="395"/>
      <c r="BT17" s="395"/>
      <c r="BU17" s="396"/>
      <c r="BV17" s="394">
        <v>1662425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61.45</v>
      </c>
      <c r="M18" s="518"/>
      <c r="N18" s="518"/>
      <c r="O18" s="518"/>
      <c r="P18" s="518"/>
      <c r="Q18" s="518"/>
      <c r="R18" s="519"/>
      <c r="S18" s="519"/>
      <c r="T18" s="519"/>
      <c r="U18" s="519"/>
      <c r="V18" s="520"/>
      <c r="W18" s="412"/>
      <c r="X18" s="413"/>
      <c r="Y18" s="413"/>
      <c r="Z18" s="413"/>
      <c r="AA18" s="413"/>
      <c r="AB18" s="404"/>
      <c r="AC18" s="521">
        <v>64</v>
      </c>
      <c r="AD18" s="522"/>
      <c r="AE18" s="522"/>
      <c r="AF18" s="522"/>
      <c r="AG18" s="523"/>
      <c r="AH18" s="521">
        <v>61.7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3687596</v>
      </c>
      <c r="BO18" s="395"/>
      <c r="BP18" s="395"/>
      <c r="BQ18" s="395"/>
      <c r="BR18" s="395"/>
      <c r="BS18" s="395"/>
      <c r="BT18" s="395"/>
      <c r="BU18" s="396"/>
      <c r="BV18" s="394">
        <v>3488452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223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4833803</v>
      </c>
      <c r="BO19" s="395"/>
      <c r="BP19" s="395"/>
      <c r="BQ19" s="395"/>
      <c r="BR19" s="395"/>
      <c r="BS19" s="395"/>
      <c r="BT19" s="395"/>
      <c r="BU19" s="396"/>
      <c r="BV19" s="394">
        <v>4649280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4551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3906054</v>
      </c>
      <c r="BO22" s="358"/>
      <c r="BP22" s="358"/>
      <c r="BQ22" s="358"/>
      <c r="BR22" s="358"/>
      <c r="BS22" s="358"/>
      <c r="BT22" s="358"/>
      <c r="BU22" s="359"/>
      <c r="BV22" s="357">
        <v>4255978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1831259</v>
      </c>
      <c r="BO23" s="395"/>
      <c r="BP23" s="395"/>
      <c r="BQ23" s="395"/>
      <c r="BR23" s="395"/>
      <c r="BS23" s="395"/>
      <c r="BT23" s="395"/>
      <c r="BU23" s="396"/>
      <c r="BV23" s="394">
        <v>2042137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8200</v>
      </c>
      <c r="R24" s="446"/>
      <c r="S24" s="446"/>
      <c r="T24" s="446"/>
      <c r="U24" s="446"/>
      <c r="V24" s="488"/>
      <c r="W24" s="540"/>
      <c r="X24" s="541"/>
      <c r="Y24" s="542"/>
      <c r="Z24" s="444" t="s">
        <v>161</v>
      </c>
      <c r="AA24" s="424"/>
      <c r="AB24" s="424"/>
      <c r="AC24" s="424"/>
      <c r="AD24" s="424"/>
      <c r="AE24" s="424"/>
      <c r="AF24" s="424"/>
      <c r="AG24" s="425"/>
      <c r="AH24" s="445">
        <v>109</v>
      </c>
      <c r="AI24" s="446"/>
      <c r="AJ24" s="446"/>
      <c r="AK24" s="446"/>
      <c r="AL24" s="488"/>
      <c r="AM24" s="445">
        <v>342587</v>
      </c>
      <c r="AN24" s="446"/>
      <c r="AO24" s="446"/>
      <c r="AP24" s="446"/>
      <c r="AQ24" s="446"/>
      <c r="AR24" s="488"/>
      <c r="AS24" s="445">
        <v>3143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2024056</v>
      </c>
      <c r="BO24" s="395"/>
      <c r="BP24" s="395"/>
      <c r="BQ24" s="395"/>
      <c r="BR24" s="395"/>
      <c r="BS24" s="395"/>
      <c r="BT24" s="395"/>
      <c r="BU24" s="396"/>
      <c r="BV24" s="394">
        <v>2160801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6350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334962</v>
      </c>
      <c r="BO25" s="358"/>
      <c r="BP25" s="358"/>
      <c r="BQ25" s="358"/>
      <c r="BR25" s="358"/>
      <c r="BS25" s="358"/>
      <c r="BT25" s="358"/>
      <c r="BU25" s="359"/>
      <c r="BV25" s="357">
        <v>340673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5850</v>
      </c>
      <c r="R26" s="446"/>
      <c r="S26" s="446"/>
      <c r="T26" s="446"/>
      <c r="U26" s="446"/>
      <c r="V26" s="488"/>
      <c r="W26" s="540"/>
      <c r="X26" s="541"/>
      <c r="Y26" s="542"/>
      <c r="Z26" s="444" t="s">
        <v>167</v>
      </c>
      <c r="AA26" s="546"/>
      <c r="AB26" s="546"/>
      <c r="AC26" s="546"/>
      <c r="AD26" s="546"/>
      <c r="AE26" s="546"/>
      <c r="AF26" s="546"/>
      <c r="AG26" s="547"/>
      <c r="AH26" s="445">
        <v>9</v>
      </c>
      <c r="AI26" s="446"/>
      <c r="AJ26" s="446"/>
      <c r="AK26" s="446"/>
      <c r="AL26" s="488"/>
      <c r="AM26" s="445">
        <v>33606</v>
      </c>
      <c r="AN26" s="446"/>
      <c r="AO26" s="446"/>
      <c r="AP26" s="446"/>
      <c r="AQ26" s="446"/>
      <c r="AR26" s="488"/>
      <c r="AS26" s="445">
        <v>3734</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3100</v>
      </c>
      <c r="R27" s="446"/>
      <c r="S27" s="446"/>
      <c r="T27" s="446"/>
      <c r="U27" s="446"/>
      <c r="V27" s="488"/>
      <c r="W27" s="540"/>
      <c r="X27" s="541"/>
      <c r="Y27" s="542"/>
      <c r="Z27" s="444" t="s">
        <v>170</v>
      </c>
      <c r="AA27" s="424"/>
      <c r="AB27" s="424"/>
      <c r="AC27" s="424"/>
      <c r="AD27" s="424"/>
      <c r="AE27" s="424"/>
      <c r="AF27" s="424"/>
      <c r="AG27" s="425"/>
      <c r="AH27" s="445">
        <v>1</v>
      </c>
      <c r="AI27" s="446"/>
      <c r="AJ27" s="446"/>
      <c r="AK27" s="446"/>
      <c r="AL27" s="488"/>
      <c r="AM27" s="445" t="s">
        <v>171</v>
      </c>
      <c r="AN27" s="446"/>
      <c r="AO27" s="446"/>
      <c r="AP27" s="446"/>
      <c r="AQ27" s="446"/>
      <c r="AR27" s="488"/>
      <c r="AS27" s="445" t="s">
        <v>171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18228</v>
      </c>
      <c r="BO27" s="514"/>
      <c r="BP27" s="514"/>
      <c r="BQ27" s="514"/>
      <c r="BR27" s="514"/>
      <c r="BS27" s="514"/>
      <c r="BT27" s="514"/>
      <c r="BU27" s="515"/>
      <c r="BV27" s="513">
        <v>18204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2550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1107107</v>
      </c>
      <c r="BO28" s="358"/>
      <c r="BP28" s="358"/>
      <c r="BQ28" s="358"/>
      <c r="BR28" s="358"/>
      <c r="BS28" s="358"/>
      <c r="BT28" s="358"/>
      <c r="BU28" s="359"/>
      <c r="BV28" s="357">
        <v>1140538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2400</v>
      </c>
      <c r="R29" s="446"/>
      <c r="S29" s="446"/>
      <c r="T29" s="446"/>
      <c r="U29" s="446"/>
      <c r="V29" s="488"/>
      <c r="W29" s="543"/>
      <c r="X29" s="544"/>
      <c r="Y29" s="545"/>
      <c r="Z29" s="444" t="s">
        <v>177</v>
      </c>
      <c r="AA29" s="424"/>
      <c r="AB29" s="424"/>
      <c r="AC29" s="424"/>
      <c r="AD29" s="424"/>
      <c r="AE29" s="424"/>
      <c r="AF29" s="424"/>
      <c r="AG29" s="425"/>
      <c r="AH29" s="445">
        <v>110</v>
      </c>
      <c r="AI29" s="446"/>
      <c r="AJ29" s="446"/>
      <c r="AK29" s="446"/>
      <c r="AL29" s="488"/>
      <c r="AM29" s="445">
        <v>346780</v>
      </c>
      <c r="AN29" s="446"/>
      <c r="AO29" s="446"/>
      <c r="AP29" s="446"/>
      <c r="AQ29" s="446"/>
      <c r="AR29" s="488"/>
      <c r="AS29" s="445">
        <v>3153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188683</v>
      </c>
      <c r="BO29" s="395"/>
      <c r="BP29" s="395"/>
      <c r="BQ29" s="395"/>
      <c r="BR29" s="395"/>
      <c r="BS29" s="395"/>
      <c r="BT29" s="395"/>
      <c r="BU29" s="396"/>
      <c r="BV29" s="394">
        <v>217169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2652514</v>
      </c>
      <c r="BO30" s="514"/>
      <c r="BP30" s="514"/>
      <c r="BQ30" s="514"/>
      <c r="BR30" s="514"/>
      <c r="BS30" s="514"/>
      <c r="BT30" s="514"/>
      <c r="BU30" s="515"/>
      <c r="BV30" s="513">
        <v>2265917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山辺町国民健康保険特別会計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山辺町公共下水道事業会計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山形県消防補償等組合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山辺町介護保険特別会計（保険事業）</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山辺町簡易水道事業会計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山形県自治会館管理組合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山辺町後期高齢者医療特別会計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山形県市町村職員退職手当組合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山形広域環境事務組合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山形県市町村交通災害共済組合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山形県後期高齢者医療広域連合（普通会計）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山形県後期高齢者医療広域連合（事業会計）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最上川中部水道企業団</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LMNtckoi1LctFsTJL8YKCO3gew1agFCN2aQbQdJee7rJ/4Wbb2v0+yVIzJp8sCiBkhFtWGaCZC5H+LzVqYnQQ==" saltValue="FNv5tcWM5zhdTmv5FwJl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4.49</v>
      </c>
      <c r="G34" s="33">
        <v>5.52</v>
      </c>
      <c r="H34" s="33">
        <v>8.7899999999999991</v>
      </c>
      <c r="I34" s="33">
        <v>6.01</v>
      </c>
      <c r="J34" s="34">
        <v>5.36</v>
      </c>
      <c r="K34" s="22"/>
      <c r="L34" s="22"/>
      <c r="M34" s="22"/>
      <c r="N34" s="22"/>
      <c r="O34" s="22"/>
      <c r="P34" s="22"/>
    </row>
    <row r="35" spans="1:16" ht="39" customHeight="1" x14ac:dyDescent="0.15">
      <c r="A35" s="22"/>
      <c r="B35" s="35"/>
      <c r="C35" s="1132" t="s">
        <v>531</v>
      </c>
      <c r="D35" s="1132"/>
      <c r="E35" s="1133"/>
      <c r="F35" s="36" t="s">
        <v>485</v>
      </c>
      <c r="G35" s="37" t="s">
        <v>485</v>
      </c>
      <c r="H35" s="37" t="s">
        <v>485</v>
      </c>
      <c r="I35" s="37" t="s">
        <v>485</v>
      </c>
      <c r="J35" s="38">
        <v>1.06</v>
      </c>
      <c r="K35" s="22"/>
      <c r="L35" s="22"/>
      <c r="M35" s="22"/>
      <c r="N35" s="22"/>
      <c r="O35" s="22"/>
      <c r="P35" s="22"/>
    </row>
    <row r="36" spans="1:16" ht="39" customHeight="1" x14ac:dyDescent="0.15">
      <c r="A36" s="22"/>
      <c r="B36" s="35"/>
      <c r="C36" s="1132" t="s">
        <v>532</v>
      </c>
      <c r="D36" s="1132"/>
      <c r="E36" s="1133"/>
      <c r="F36" s="36">
        <v>2.99</v>
      </c>
      <c r="G36" s="37">
        <v>4.21</v>
      </c>
      <c r="H36" s="37">
        <v>4.21</v>
      </c>
      <c r="I36" s="37">
        <v>1.77</v>
      </c>
      <c r="J36" s="38">
        <v>0.77</v>
      </c>
      <c r="K36" s="22"/>
      <c r="L36" s="22"/>
      <c r="M36" s="22"/>
      <c r="N36" s="22"/>
      <c r="O36" s="22"/>
      <c r="P36" s="22"/>
    </row>
    <row r="37" spans="1:16" ht="39" customHeight="1" x14ac:dyDescent="0.15">
      <c r="A37" s="22"/>
      <c r="B37" s="35"/>
      <c r="C37" s="1132" t="s">
        <v>533</v>
      </c>
      <c r="D37" s="1132"/>
      <c r="E37" s="1133"/>
      <c r="F37" s="36">
        <v>0.83</v>
      </c>
      <c r="G37" s="37">
        <v>0.84</v>
      </c>
      <c r="H37" s="37">
        <v>0.55000000000000004</v>
      </c>
      <c r="I37" s="37">
        <v>0.44</v>
      </c>
      <c r="J37" s="38">
        <v>0.43</v>
      </c>
      <c r="K37" s="22"/>
      <c r="L37" s="22"/>
      <c r="M37" s="22"/>
      <c r="N37" s="22"/>
      <c r="O37" s="22"/>
      <c r="P37" s="22"/>
    </row>
    <row r="38" spans="1:16" ht="39" customHeight="1" x14ac:dyDescent="0.15">
      <c r="A38" s="22"/>
      <c r="B38" s="35"/>
      <c r="C38" s="1132" t="s">
        <v>534</v>
      </c>
      <c r="D38" s="1132"/>
      <c r="E38" s="1133"/>
      <c r="F38" s="36">
        <v>0.47</v>
      </c>
      <c r="G38" s="37">
        <v>0.41</v>
      </c>
      <c r="H38" s="37">
        <v>0.34</v>
      </c>
      <c r="I38" s="37">
        <v>0.22</v>
      </c>
      <c r="J38" s="38">
        <v>7.0000000000000007E-2</v>
      </c>
      <c r="K38" s="22"/>
      <c r="L38" s="22"/>
      <c r="M38" s="22"/>
      <c r="N38" s="22"/>
      <c r="O38" s="22"/>
      <c r="P38" s="22"/>
    </row>
    <row r="39" spans="1:16" ht="39" customHeight="1" x14ac:dyDescent="0.15">
      <c r="A39" s="22"/>
      <c r="B39" s="35"/>
      <c r="C39" s="1132" t="s">
        <v>535</v>
      </c>
      <c r="D39" s="1132"/>
      <c r="E39" s="1133"/>
      <c r="F39" s="36">
        <v>0.11</v>
      </c>
      <c r="G39" s="37">
        <v>0.04</v>
      </c>
      <c r="H39" s="37">
        <v>0.04</v>
      </c>
      <c r="I39" s="37">
        <v>0.04</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1.04</v>
      </c>
      <c r="G43" s="42">
        <v>1.1200000000000001</v>
      </c>
      <c r="H43" s="42">
        <v>1.6</v>
      </c>
      <c r="I43" s="42">
        <v>1.73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wvg2txUpazW9x8fHhd9sv7kFqChyaZXXUYEtQE+ajhuSQ7zK5JNTKFxBvFTqWY7pHveoewhoRF2Co9PVz01Kg==" saltValue="QRfZ9OtbLONN4nJhhcJ5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618</v>
      </c>
      <c r="L45" s="58">
        <v>610</v>
      </c>
      <c r="M45" s="58">
        <v>601</v>
      </c>
      <c r="N45" s="58">
        <v>572</v>
      </c>
      <c r="O45" s="59">
        <v>520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160</v>
      </c>
      <c r="L48" s="62">
        <v>128</v>
      </c>
      <c r="M48" s="62">
        <v>151</v>
      </c>
      <c r="N48" s="62">
        <v>138</v>
      </c>
      <c r="O48" s="63">
        <v>112</v>
      </c>
      <c r="P48" s="46"/>
      <c r="Q48" s="46"/>
      <c r="R48" s="46"/>
      <c r="S48" s="46"/>
      <c r="T48" s="46"/>
      <c r="U48" s="46"/>
    </row>
    <row r="49" spans="1:21" ht="30.75" customHeight="1" x14ac:dyDescent="0.15">
      <c r="A49" s="46"/>
      <c r="B49" s="1140"/>
      <c r="C49" s="1141"/>
      <c r="D49" s="60"/>
      <c r="E49" s="1146" t="s">
        <v>14</v>
      </c>
      <c r="F49" s="1146"/>
      <c r="G49" s="1146"/>
      <c r="H49" s="1146"/>
      <c r="I49" s="1146"/>
      <c r="J49" s="1147"/>
      <c r="K49" s="61">
        <v>21</v>
      </c>
      <c r="L49" s="62">
        <v>39</v>
      </c>
      <c r="M49" s="62">
        <v>51</v>
      </c>
      <c r="N49" s="62">
        <v>50</v>
      </c>
      <c r="O49" s="63">
        <v>55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448</v>
      </c>
      <c r="L52" s="62">
        <v>443</v>
      </c>
      <c r="M52" s="62">
        <v>425</v>
      </c>
      <c r="N52" s="62">
        <v>412</v>
      </c>
      <c r="O52" s="63">
        <v>417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351</v>
      </c>
      <c r="L53" s="67">
        <v>334</v>
      </c>
      <c r="M53" s="67">
        <v>378</v>
      </c>
      <c r="N53" s="67">
        <v>348</v>
      </c>
      <c r="O53" s="68">
        <v>270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543</v>
      </c>
      <c r="L58" s="82" t="s">
        <v>543</v>
      </c>
      <c r="M58" s="82" t="s">
        <v>543</v>
      </c>
      <c r="N58" s="82" t="s">
        <v>543</v>
      </c>
      <c r="O58" s="83" t="s">
        <v>543</v>
      </c>
    </row>
    <row r="59" spans="1:21" ht="31.5" customHeight="1" x14ac:dyDescent="0.15">
      <c r="B59" s="1156"/>
      <c r="C59" s="1157"/>
      <c r="D59" s="1163" t="s">
        <v>26</v>
      </c>
      <c r="E59" s="1164"/>
      <c r="F59" s="1164"/>
      <c r="G59" s="1164"/>
      <c r="H59" s="1164"/>
      <c r="I59" s="1164"/>
      <c r="J59" s="1165"/>
      <c r="K59" s="84" t="s">
        <v>543</v>
      </c>
      <c r="L59" s="85" t="s">
        <v>543</v>
      </c>
      <c r="M59" s="85" t="s">
        <v>543</v>
      </c>
      <c r="N59" s="85" t="s">
        <v>543</v>
      </c>
      <c r="O59" s="86" t="s">
        <v>543</v>
      </c>
    </row>
    <row r="60" spans="1:21" ht="31.5" customHeight="1" thickBot="1" x14ac:dyDescent="0.2">
      <c r="B60" s="1158"/>
      <c r="C60" s="1159"/>
      <c r="D60" s="1166" t="s">
        <v>27</v>
      </c>
      <c r="E60" s="1167"/>
      <c r="F60" s="1167"/>
      <c r="G60" s="1167"/>
      <c r="H60" s="1167"/>
      <c r="I60" s="1167"/>
      <c r="J60" s="1168"/>
      <c r="K60" s="87" t="s">
        <v>543</v>
      </c>
      <c r="L60" s="88" t="s">
        <v>543</v>
      </c>
      <c r="M60" s="88" t="s">
        <v>543</v>
      </c>
      <c r="N60" s="88" t="s">
        <v>543</v>
      </c>
      <c r="O60" s="89" t="s">
        <v>543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yJ+IWFz/iGZObXP0sPEbvZVutiY5bedQkePabkWT3nsPtpUre5l6Jd5Tk9MV/ys5wyuHjLOPWson1fbhLTcg==" saltValue="Dxs5gda9q063ozw88VWU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5421</v>
      </c>
      <c r="J41" s="331">
        <v>5136</v>
      </c>
      <c r="K41" s="331">
        <v>4658</v>
      </c>
      <c r="L41" s="331">
        <v>4256</v>
      </c>
      <c r="M41" s="332">
        <v>3906</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2028</v>
      </c>
      <c r="J43" s="334">
        <v>1780</v>
      </c>
      <c r="K43" s="334">
        <v>1638</v>
      </c>
      <c r="L43" s="334">
        <v>1484</v>
      </c>
      <c r="M43" s="335">
        <v>1256</v>
      </c>
    </row>
    <row r="44" spans="2:13" ht="27.75" customHeight="1" x14ac:dyDescent="0.15">
      <c r="B44" s="1171"/>
      <c r="C44" s="1172"/>
      <c r="D44" s="104"/>
      <c r="E44" s="1177" t="s">
        <v>34</v>
      </c>
      <c r="F44" s="1177"/>
      <c r="G44" s="1177"/>
      <c r="H44" s="1178"/>
      <c r="I44" s="333">
        <v>605</v>
      </c>
      <c r="J44" s="334">
        <v>567</v>
      </c>
      <c r="K44" s="334">
        <v>532</v>
      </c>
      <c r="L44" s="334">
        <v>500</v>
      </c>
      <c r="M44" s="335">
        <v>472</v>
      </c>
    </row>
    <row r="45" spans="2:13" ht="27.75" customHeight="1" x14ac:dyDescent="0.15">
      <c r="B45" s="1171"/>
      <c r="C45" s="1172"/>
      <c r="D45" s="104"/>
      <c r="E45" s="1177" t="s">
        <v>35</v>
      </c>
      <c r="F45" s="1177"/>
      <c r="G45" s="1177"/>
      <c r="H45" s="1178"/>
      <c r="I45" s="333">
        <v>715</v>
      </c>
      <c r="J45" s="334">
        <v>701</v>
      </c>
      <c r="K45" s="334">
        <v>734</v>
      </c>
      <c r="L45" s="334">
        <v>727</v>
      </c>
      <c r="M45" s="335">
        <v>717</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2460</v>
      </c>
      <c r="J50" s="334">
        <v>3077</v>
      </c>
      <c r="K50" s="334">
        <v>3593</v>
      </c>
      <c r="L50" s="334">
        <v>4182</v>
      </c>
      <c r="M50" s="335">
        <v>4225</v>
      </c>
    </row>
    <row r="51" spans="2:13" ht="27.75" customHeight="1" x14ac:dyDescent="0.15">
      <c r="B51" s="1171"/>
      <c r="C51" s="1172"/>
      <c r="D51" s="104"/>
      <c r="E51" s="1177" t="s">
        <v>42</v>
      </c>
      <c r="F51" s="1177"/>
      <c r="G51" s="1177"/>
      <c r="H51" s="1178"/>
      <c r="I51" s="333">
        <v>25</v>
      </c>
      <c r="J51" s="334">
        <v>46</v>
      </c>
      <c r="K51" s="334">
        <v>43</v>
      </c>
      <c r="L51" s="334">
        <v>39</v>
      </c>
      <c r="M51" s="335">
        <v>36</v>
      </c>
    </row>
    <row r="52" spans="2:13" ht="27.75" customHeight="1" x14ac:dyDescent="0.15">
      <c r="B52" s="1173"/>
      <c r="C52" s="1174"/>
      <c r="D52" s="104"/>
      <c r="E52" s="1177" t="s">
        <v>43</v>
      </c>
      <c r="F52" s="1177"/>
      <c r="G52" s="1177"/>
      <c r="H52" s="1178"/>
      <c r="I52" s="333">
        <v>5201</v>
      </c>
      <c r="J52" s="334">
        <v>4945</v>
      </c>
      <c r="K52" s="334">
        <v>4743</v>
      </c>
      <c r="L52" s="334">
        <v>4401</v>
      </c>
      <c r="M52" s="335">
        <v>3932</v>
      </c>
    </row>
    <row r="53" spans="2:13" ht="27.75" customHeight="1" thickBot="1" x14ac:dyDescent="0.2">
      <c r="B53" s="1184" t="s">
        <v>19</v>
      </c>
      <c r="C53" s="1185"/>
      <c r="D53" s="108"/>
      <c r="E53" s="1186" t="s">
        <v>44</v>
      </c>
      <c r="F53" s="1186"/>
      <c r="G53" s="1186"/>
      <c r="H53" s="1187"/>
      <c r="I53" s="336">
        <v>1084</v>
      </c>
      <c r="J53" s="337">
        <v>116</v>
      </c>
      <c r="K53" s="337">
        <v>-816</v>
      </c>
      <c r="L53" s="337">
        <v>-1656</v>
      </c>
      <c r="M53" s="338">
        <v>-1842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dlkZcCL/iaV25kFTX9Jk+/qfCiG2xnBBrB0QGgW1MSUJ+RpJYIWknIPQKTPxdN4lBdTYJ8gtv/zf73dHopRg==" saltValue="gK64kmE4H1i8N/9YAOk3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971</v>
      </c>
      <c r="G55" s="339">
        <v>1141</v>
      </c>
      <c r="H55" s="340">
        <v>1107</v>
      </c>
    </row>
    <row r="56" spans="2:8" ht="52.5" customHeight="1" x14ac:dyDescent="0.15">
      <c r="B56" s="120"/>
      <c r="C56" s="1198" t="s">
        <v>47</v>
      </c>
      <c r="D56" s="1198"/>
      <c r="E56" s="1199"/>
      <c r="F56" s="341">
        <v>201</v>
      </c>
      <c r="G56" s="341">
        <v>217</v>
      </c>
      <c r="H56" s="342">
        <v>189</v>
      </c>
    </row>
    <row r="57" spans="2:8" ht="53.25" customHeight="1" x14ac:dyDescent="0.15">
      <c r="B57" s="120"/>
      <c r="C57" s="1200" t="s">
        <v>48</v>
      </c>
      <c r="D57" s="1200"/>
      <c r="E57" s="1201"/>
      <c r="F57" s="343">
        <v>1990</v>
      </c>
      <c r="G57" s="343">
        <v>2266</v>
      </c>
      <c r="H57" s="344">
        <v>2653</v>
      </c>
    </row>
    <row r="58" spans="2:8" ht="45.75" customHeight="1" x14ac:dyDescent="0.15">
      <c r="B58" s="121"/>
      <c r="C58" s="1188" t="s">
        <v>552</v>
      </c>
      <c r="D58" s="1189"/>
      <c r="E58" s="1190"/>
      <c r="F58" s="345">
        <v>673</v>
      </c>
      <c r="G58" s="345">
        <v>702</v>
      </c>
      <c r="H58" s="346">
        <v>734</v>
      </c>
    </row>
    <row r="59" spans="2:8" ht="45.75" customHeight="1" x14ac:dyDescent="0.15">
      <c r="B59" s="121"/>
      <c r="C59" s="1188" t="s">
        <v>553</v>
      </c>
      <c r="D59" s="1189"/>
      <c r="E59" s="1190"/>
      <c r="F59" s="345">
        <v>524</v>
      </c>
      <c r="G59" s="345">
        <v>524</v>
      </c>
      <c r="H59" s="346">
        <v>549</v>
      </c>
    </row>
    <row r="60" spans="2:8" ht="45.75" customHeight="1" x14ac:dyDescent="0.15">
      <c r="B60" s="121"/>
      <c r="C60" s="1188" t="s">
        <v>554</v>
      </c>
      <c r="D60" s="1189"/>
      <c r="E60" s="1190"/>
      <c r="F60" s="345">
        <v>250</v>
      </c>
      <c r="G60" s="345">
        <v>500</v>
      </c>
      <c r="H60" s="346">
        <v>701</v>
      </c>
    </row>
    <row r="61" spans="2:8" ht="45.75" customHeight="1" x14ac:dyDescent="0.15">
      <c r="B61" s="121"/>
      <c r="C61" s="1188" t="s">
        <v>555</v>
      </c>
      <c r="D61" s="1189"/>
      <c r="E61" s="1190"/>
      <c r="F61" s="345">
        <v>387</v>
      </c>
      <c r="G61" s="345">
        <v>403</v>
      </c>
      <c r="H61" s="346">
        <v>482</v>
      </c>
    </row>
    <row r="62" spans="2:8" ht="45.75" customHeight="1" thickBot="1" x14ac:dyDescent="0.2">
      <c r="B62" s="122"/>
      <c r="C62" s="1191" t="s">
        <v>556</v>
      </c>
      <c r="D62" s="1192"/>
      <c r="E62" s="1193"/>
      <c r="F62" s="347">
        <v>74</v>
      </c>
      <c r="G62" s="347">
        <v>60</v>
      </c>
      <c r="H62" s="348">
        <v>72</v>
      </c>
    </row>
    <row r="63" spans="2:8" ht="52.5" customHeight="1" thickBot="1" x14ac:dyDescent="0.2">
      <c r="B63" s="123"/>
      <c r="C63" s="1194" t="s">
        <v>49</v>
      </c>
      <c r="D63" s="1194"/>
      <c r="E63" s="1195"/>
      <c r="F63" s="349">
        <v>3162</v>
      </c>
      <c r="G63" s="349">
        <v>3624</v>
      </c>
      <c r="H63" s="350">
        <v>3948</v>
      </c>
    </row>
    <row r="64" spans="2:8" x14ac:dyDescent="0.15"/>
  </sheetData>
  <sheetProtection algorithmName="SHA-512" hashValue="Fv21mwSfGobBcvF+NGTG+oNQIuqA7pe0Ny+WoxAq4nF3HgB57UJGyEOnaQPDK4CaouxMZlKiY29W6pdI3IT1lA==" saltValue="1HRIP2Xhqy5H2Mkz5yhN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10334</v>
      </c>
      <c r="E3" s="142"/>
      <c r="F3" s="143">
        <v>94796</v>
      </c>
      <c r="G3" s="144"/>
      <c r="H3" s="145"/>
    </row>
    <row r="4" spans="1:8" x14ac:dyDescent="0.15">
      <c r="A4" s="146"/>
      <c r="B4" s="147"/>
      <c r="C4" s="148"/>
      <c r="D4" s="149">
        <v>5560</v>
      </c>
      <c r="E4" s="150"/>
      <c r="F4" s="151">
        <v>55781</v>
      </c>
      <c r="G4" s="152"/>
      <c r="H4" s="153"/>
    </row>
    <row r="5" spans="1:8" x14ac:dyDescent="0.15">
      <c r="A5" s="134" t="s">
        <v>518</v>
      </c>
      <c r="B5" s="139"/>
      <c r="C5" s="140"/>
      <c r="D5" s="141">
        <v>15626</v>
      </c>
      <c r="E5" s="142"/>
      <c r="F5" s="143">
        <v>97758</v>
      </c>
      <c r="G5" s="144"/>
      <c r="H5" s="145"/>
    </row>
    <row r="6" spans="1:8" x14ac:dyDescent="0.15">
      <c r="A6" s="146"/>
      <c r="B6" s="147"/>
      <c r="C6" s="148"/>
      <c r="D6" s="149">
        <v>9957</v>
      </c>
      <c r="E6" s="150"/>
      <c r="F6" s="151">
        <v>45946</v>
      </c>
      <c r="G6" s="152"/>
      <c r="H6" s="153"/>
    </row>
    <row r="7" spans="1:8" x14ac:dyDescent="0.15">
      <c r="A7" s="134" t="s">
        <v>519</v>
      </c>
      <c r="B7" s="139"/>
      <c r="C7" s="140"/>
      <c r="D7" s="141">
        <v>14245</v>
      </c>
      <c r="E7" s="142"/>
      <c r="F7" s="143">
        <v>91338</v>
      </c>
      <c r="G7" s="144"/>
      <c r="H7" s="145"/>
    </row>
    <row r="8" spans="1:8" x14ac:dyDescent="0.15">
      <c r="A8" s="146"/>
      <c r="B8" s="147"/>
      <c r="C8" s="148"/>
      <c r="D8" s="149">
        <v>8202</v>
      </c>
      <c r="E8" s="150"/>
      <c r="F8" s="151">
        <v>43989</v>
      </c>
      <c r="G8" s="152"/>
      <c r="H8" s="153"/>
    </row>
    <row r="9" spans="1:8" x14ac:dyDescent="0.15">
      <c r="A9" s="134" t="s">
        <v>520</v>
      </c>
      <c r="B9" s="139"/>
      <c r="C9" s="140"/>
      <c r="D9" s="141">
        <v>11541</v>
      </c>
      <c r="E9" s="142"/>
      <c r="F9" s="143">
        <v>103975</v>
      </c>
      <c r="G9" s="144"/>
      <c r="H9" s="145"/>
    </row>
    <row r="10" spans="1:8" x14ac:dyDescent="0.15">
      <c r="A10" s="146"/>
      <c r="B10" s="147"/>
      <c r="C10" s="148"/>
      <c r="D10" s="149">
        <v>8688</v>
      </c>
      <c r="E10" s="150"/>
      <c r="F10" s="151">
        <v>52698</v>
      </c>
      <c r="G10" s="152"/>
      <c r="H10" s="153"/>
    </row>
    <row r="11" spans="1:8" x14ac:dyDescent="0.15">
      <c r="A11" s="134" t="s">
        <v>521</v>
      </c>
      <c r="B11" s="139"/>
      <c r="C11" s="140"/>
      <c r="D11" s="141">
        <v>13201</v>
      </c>
      <c r="E11" s="142"/>
      <c r="F11" s="143">
        <v>112678</v>
      </c>
      <c r="G11" s="144"/>
      <c r="H11" s="145"/>
    </row>
    <row r="12" spans="1:8" x14ac:dyDescent="0.15">
      <c r="A12" s="146"/>
      <c r="B12" s="147"/>
      <c r="C12" s="154"/>
      <c r="D12" s="149">
        <v>8837</v>
      </c>
      <c r="E12" s="150"/>
      <c r="F12" s="151">
        <v>55165</v>
      </c>
      <c r="G12" s="152"/>
      <c r="H12" s="153"/>
    </row>
    <row r="13" spans="1:8" x14ac:dyDescent="0.15">
      <c r="A13" s="134"/>
      <c r="B13" s="139"/>
      <c r="C13" s="140"/>
      <c r="D13" s="141">
        <v>12989</v>
      </c>
      <c r="E13" s="142"/>
      <c r="F13" s="143">
        <v>100109</v>
      </c>
      <c r="G13" s="155"/>
      <c r="H13" s="145"/>
    </row>
    <row r="14" spans="1:8" x14ac:dyDescent="0.15">
      <c r="A14" s="146"/>
      <c r="B14" s="147"/>
      <c r="C14" s="148"/>
      <c r="D14" s="149">
        <v>8249</v>
      </c>
      <c r="E14" s="150"/>
      <c r="F14" s="151">
        <v>50716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v>
      </c>
      <c r="C19" s="156">
        <f>ROUND(VALUE(SUBSTITUTE(実質収支比率等に係る経年分析!G$48,"▲","-")),2)</f>
        <v>5.52</v>
      </c>
      <c r="D19" s="156">
        <f>ROUND(VALUE(SUBSTITUTE(実質収支比率等に係る経年分析!H$48,"▲","-")),2)</f>
        <v>8.7899999999999991</v>
      </c>
      <c r="E19" s="156">
        <f>ROUND(VALUE(SUBSTITUTE(実質収支比率等に係る経年分析!I$48,"▲","-")),2)</f>
        <v>6.02</v>
      </c>
      <c r="F19" s="156">
        <f>ROUND(VALUE(SUBSTITUTE(実質収支比率等に係る経年分析!J$48,"▲","-")),2)</f>
        <v>5.37</v>
      </c>
    </row>
    <row r="20" spans="1:11" x14ac:dyDescent="0.15">
      <c r="A20" s="156" t="s">
        <v>53</v>
      </c>
      <c r="B20" s="156">
        <f>ROUND(VALUE(SUBSTITUTE(実質収支比率等に係る経年分析!F$47,"▲","-")),2)</f>
        <v>19.47</v>
      </c>
      <c r="C20" s="156">
        <f>ROUND(VALUE(SUBSTITUTE(実質収支比率等に係る経年分析!G$47,"▲","-")),2)</f>
        <v>20.100000000000001</v>
      </c>
      <c r="D20" s="156">
        <f>ROUND(VALUE(SUBSTITUTE(実質収支比率等に係る経年分析!H$47,"▲","-")),2)</f>
        <v>25.19</v>
      </c>
      <c r="E20" s="156">
        <f>ROUND(VALUE(SUBSTITUTE(実質収支比率等に係る経年分析!I$47,"▲","-")),2)</f>
        <v>29.41</v>
      </c>
      <c r="F20" s="156">
        <f>ROUND(VALUE(SUBSTITUTE(実質収支比率等に係る経年分析!J$47,"▲","-")),2)</f>
        <v>27.96</v>
      </c>
    </row>
    <row r="21" spans="1:11" x14ac:dyDescent="0.15">
      <c r="A21" s="156" t="s">
        <v>54</v>
      </c>
      <c r="B21" s="156">
        <f>IF(ISNUMBER(VALUE(SUBSTITUTE(実質収支比率等に係る経年分析!F$49,"▲","-"))),ROUND(VALUE(SUBSTITUTE(実質収支比率等に係る経年分析!F$49,"▲","-")),2),NA())</f>
        <v>3.36</v>
      </c>
      <c r="C21" s="156">
        <f>IF(ISNUMBER(VALUE(SUBSTITUTE(実質収支比率等に係る経年分析!G$49,"▲","-"))),ROUND(VALUE(SUBSTITUTE(実質収支比率等に係る経年分析!G$49,"▲","-")),2),NA())</f>
        <v>3.05</v>
      </c>
      <c r="D21" s="156">
        <f>IF(ISNUMBER(VALUE(SUBSTITUTE(実質収支比率等に係る経年分析!H$49,"▲","-"))),ROUND(VALUE(SUBSTITUTE(実質収支比率等に係る経年分析!H$49,"▲","-")),2),NA())</f>
        <v>7.5</v>
      </c>
      <c r="E21" s="156">
        <f>IF(ISNUMBER(VALUE(SUBSTITUTE(実質収支比率等に係る経年分析!I$49,"▲","-"))),ROUND(VALUE(SUBSTITUTE(実質収支比率等に係る経年分析!I$49,"▲","-")),2),NA())</f>
        <v>1.67</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1.1200000000000001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山辺町後期高齢者医療特別会計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山辺町簡易水道事業会計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山辺町国民健康保険特別会計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0.43</v>
      </c>
    </row>
    <row r="34" spans="1:16" x14ac:dyDescent="0.15">
      <c r="A34" s="157" t="str">
        <f>IF(連結実質赤字比率に係る赤字・黒字の構成分析!C$36="",NA(),連結実質赤字比率に係る赤字・黒字の構成分析!C$36)</f>
        <v>山辺町介護保険特別会計（保険事業）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4.21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15">
      <c r="A35" s="157" t="str">
        <f>IF(連結実質赤字比率に係る赤字・黒字の構成分析!C$35="",NA(),連結実質赤字比率に係る赤字・黒字の構成分析!C$35)</f>
        <v>山辺町公共下水道会計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8.7899999999999991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448</v>
      </c>
      <c r="E42" s="158"/>
      <c r="F42" s="158"/>
      <c r="G42" s="158">
        <f>'実質公債費比率（分子）の構造'!L$52</f>
        <v>443</v>
      </c>
      <c r="H42" s="158"/>
      <c r="I42" s="158"/>
      <c r="J42" s="158">
        <f>'実質公債費比率（分子）の構造'!M$52</f>
        <v>425</v>
      </c>
      <c r="K42" s="158"/>
      <c r="L42" s="158"/>
      <c r="M42" s="158">
        <f>'実質公債費比率（分子）の構造'!N$52</f>
        <v>412</v>
      </c>
      <c r="N42" s="158"/>
      <c r="O42" s="158"/>
      <c r="P42" s="158">
        <f>'実質公債費比率（分子）の構造'!O$52</f>
        <v>417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21</v>
      </c>
      <c r="C45" s="158"/>
      <c r="D45" s="158"/>
      <c r="E45" s="158">
        <f>'実質公債費比率（分子）の構造'!L$49</f>
        <v>39</v>
      </c>
      <c r="F45" s="158"/>
      <c r="G45" s="158"/>
      <c r="H45" s="158">
        <f>'実質公債費比率（分子）の構造'!M$49</f>
        <v>51</v>
      </c>
      <c r="I45" s="158"/>
      <c r="J45" s="158"/>
      <c r="K45" s="158">
        <f>'実質公債費比率（分子）の構造'!N$49</f>
        <v>50</v>
      </c>
      <c r="L45" s="158"/>
      <c r="M45" s="158"/>
      <c r="N45" s="158">
        <f>'実質公債費比率（分子）の構造'!O$49</f>
        <v>55</v>
      </c>
      <c r="O45" s="158"/>
      <c r="P45" s="158"/>
    </row>
    <row r="46" spans="1:16" x14ac:dyDescent="0.15">
      <c r="A46" s="158" t="s">
        <v>64</v>
      </c>
      <c r="B46" s="158">
        <f>'実質公債費比率（分子）の構造'!K$48</f>
        <v>160</v>
      </c>
      <c r="C46" s="158"/>
      <c r="D46" s="158"/>
      <c r="E46" s="158">
        <f>'実質公債費比率（分子）の構造'!L$48</f>
        <v>128</v>
      </c>
      <c r="F46" s="158"/>
      <c r="G46" s="158"/>
      <c r="H46" s="158">
        <f>'実質公債費比率（分子）の構造'!M$48</f>
        <v>151</v>
      </c>
      <c r="I46" s="158"/>
      <c r="J46" s="158"/>
      <c r="K46" s="158">
        <f>'実質公債費比率（分子）の構造'!N$48</f>
        <v>138</v>
      </c>
      <c r="L46" s="158"/>
      <c r="M46" s="158"/>
      <c r="N46" s="158">
        <f>'実質公債費比率（分子）の構造'!O$48</f>
        <v>112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618</v>
      </c>
      <c r="C49" s="158"/>
      <c r="D49" s="158"/>
      <c r="E49" s="158">
        <f>'実質公債費比率（分子）の構造'!L$45</f>
        <v>610</v>
      </c>
      <c r="F49" s="158"/>
      <c r="G49" s="158"/>
      <c r="H49" s="158">
        <f>'実質公債費比率（分子）の構造'!M$45</f>
        <v>601</v>
      </c>
      <c r="I49" s="158"/>
      <c r="J49" s="158"/>
      <c r="K49" s="158">
        <f>'実質公債費比率（分子）の構造'!N$45</f>
        <v>572</v>
      </c>
      <c r="L49" s="158"/>
      <c r="M49" s="158"/>
      <c r="N49" s="158">
        <f>'実質公債費比率（分子）の構造'!O$45</f>
        <v>520</v>
      </c>
      <c r="O49" s="158"/>
      <c r="P49" s="158"/>
    </row>
    <row r="50" spans="1:16" x14ac:dyDescent="0.15">
      <c r="A50" s="158" t="s">
        <v>67</v>
      </c>
      <c r="B50" s="158" t="e">
        <f>NA()</f>
        <v>#N/A</v>
      </c>
      <c r="C50" s="158">
        <f>IF(ISNUMBER('実質公債費比率（分子）の構造'!K$53),'実質公債費比率（分子）の構造'!K$53,NA())</f>
        <v>351</v>
      </c>
      <c r="D50" s="158" t="e">
        <f>NA()</f>
        <v>#N/A</v>
      </c>
      <c r="E50" s="158" t="e">
        <f>NA()</f>
        <v>#N/A</v>
      </c>
      <c r="F50" s="158">
        <f>IF(ISNUMBER('実質公債費比率（分子）の構造'!L$53),'実質公債費比率（分子）の構造'!L$53,NA())</f>
        <v>334</v>
      </c>
      <c r="G50" s="158" t="e">
        <f>NA()</f>
        <v>#N/A</v>
      </c>
      <c r="H50" s="158" t="e">
        <f>NA()</f>
        <v>#N/A</v>
      </c>
      <c r="I50" s="158">
        <f>IF(ISNUMBER('実質公債費比率（分子）の構造'!M$53),'実質公債費比率（分子）の構造'!M$53,NA())</f>
        <v>378</v>
      </c>
      <c r="J50" s="158" t="e">
        <f>NA()</f>
        <v>#N/A</v>
      </c>
      <c r="K50" s="158" t="e">
        <f>NA()</f>
        <v>#N/A</v>
      </c>
      <c r="L50" s="158">
        <f>IF(ISNUMBER('実質公債費比率（分子）の構造'!N$53),'実質公債費比率（分子）の構造'!N$53,NA())</f>
        <v>348</v>
      </c>
      <c r="M50" s="158" t="e">
        <f>NA()</f>
        <v>#N/A</v>
      </c>
      <c r="N50" s="158" t="e">
        <f>NA()</f>
        <v>#N/A</v>
      </c>
      <c r="O50" s="158">
        <f>IF(ISNUMBER('実質公債費比率（分子）の構造'!O$53),'実質公債費比率（分子）の構造'!O$53,NA())</f>
        <v>270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5201</v>
      </c>
      <c r="E56" s="157"/>
      <c r="F56" s="157"/>
      <c r="G56" s="157">
        <f>'将来負担比率（分子）の構造'!J$52</f>
        <v>4945</v>
      </c>
      <c r="H56" s="157"/>
      <c r="I56" s="157"/>
      <c r="J56" s="157">
        <f>'将来負担比率（分子）の構造'!K$52</f>
        <v>4743</v>
      </c>
      <c r="K56" s="157"/>
      <c r="L56" s="157"/>
      <c r="M56" s="157">
        <f>'将来負担比率（分子）の構造'!L$52</f>
        <v>4401</v>
      </c>
      <c r="N56" s="157"/>
      <c r="O56" s="157"/>
      <c r="P56" s="157">
        <f>'将来負担比率（分子）の構造'!M$52</f>
        <v>3932</v>
      </c>
    </row>
    <row r="57" spans="1:16" x14ac:dyDescent="0.15">
      <c r="A57" s="157" t="s">
        <v>42</v>
      </c>
      <c r="B57" s="157"/>
      <c r="C57" s="157"/>
      <c r="D57" s="157">
        <f>'将来負担比率（分子）の構造'!I$51</f>
        <v>25</v>
      </c>
      <c r="E57" s="157"/>
      <c r="F57" s="157"/>
      <c r="G57" s="157">
        <f>'将来負担比率（分子）の構造'!J$51</f>
        <v>46</v>
      </c>
      <c r="H57" s="157"/>
      <c r="I57" s="157"/>
      <c r="J57" s="157">
        <f>'将来負担比率（分子）の構造'!K$51</f>
        <v>43</v>
      </c>
      <c r="K57" s="157"/>
      <c r="L57" s="157"/>
      <c r="M57" s="157">
        <f>'将来負担比率（分子）の構造'!L$51</f>
        <v>39</v>
      </c>
      <c r="N57" s="157"/>
      <c r="O57" s="157"/>
      <c r="P57" s="157">
        <f>'将来負担比率（分子）の構造'!M$51</f>
        <v>36</v>
      </c>
    </row>
    <row r="58" spans="1:16" x14ac:dyDescent="0.15">
      <c r="A58" s="157" t="s">
        <v>41</v>
      </c>
      <c r="B58" s="157"/>
      <c r="C58" s="157"/>
      <c r="D58" s="157">
        <f>'将来負担比率（分子）の構造'!I$50</f>
        <v>2460</v>
      </c>
      <c r="E58" s="157"/>
      <c r="F58" s="157"/>
      <c r="G58" s="157">
        <f>'将来負担比率（分子）の構造'!J$50</f>
        <v>3077</v>
      </c>
      <c r="H58" s="157"/>
      <c r="I58" s="157"/>
      <c r="J58" s="157">
        <f>'将来負担比率（分子）の構造'!K$50</f>
        <v>3593</v>
      </c>
      <c r="K58" s="157"/>
      <c r="L58" s="157"/>
      <c r="M58" s="157">
        <f>'将来負担比率（分子）の構造'!L$50</f>
        <v>4182</v>
      </c>
      <c r="N58" s="157"/>
      <c r="O58" s="157"/>
      <c r="P58" s="157">
        <f>'将来負担比率（分子）の構造'!M$50</f>
        <v>4225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715</v>
      </c>
      <c r="C62" s="157"/>
      <c r="D62" s="157"/>
      <c r="E62" s="157">
        <f>'将来負担比率（分子）の構造'!J$45</f>
        <v>701</v>
      </c>
      <c r="F62" s="157"/>
      <c r="G62" s="157"/>
      <c r="H62" s="157">
        <f>'将来負担比率（分子）の構造'!K$45</f>
        <v>734</v>
      </c>
      <c r="I62" s="157"/>
      <c r="J62" s="157"/>
      <c r="K62" s="157">
        <f>'将来負担比率（分子）の構造'!L$45</f>
        <v>727</v>
      </c>
      <c r="L62" s="157"/>
      <c r="M62" s="157"/>
      <c r="N62" s="157">
        <f>'将来負担比率（分子）の構造'!M$45</f>
        <v>717</v>
      </c>
      <c r="O62" s="157"/>
      <c r="P62" s="157"/>
    </row>
    <row r="63" spans="1:16" x14ac:dyDescent="0.15">
      <c r="A63" s="157" t="s">
        <v>34</v>
      </c>
      <c r="B63" s="157">
        <f>'将来負担比率（分子）の構造'!I$44</f>
        <v>605</v>
      </c>
      <c r="C63" s="157"/>
      <c r="D63" s="157"/>
      <c r="E63" s="157">
        <f>'将来負担比率（分子）の構造'!J$44</f>
        <v>567</v>
      </c>
      <c r="F63" s="157"/>
      <c r="G63" s="157"/>
      <c r="H63" s="157">
        <f>'将来負担比率（分子）の構造'!K$44</f>
        <v>532</v>
      </c>
      <c r="I63" s="157"/>
      <c r="J63" s="157"/>
      <c r="K63" s="157">
        <f>'将来負担比率（分子）の構造'!L$44</f>
        <v>500</v>
      </c>
      <c r="L63" s="157"/>
      <c r="M63" s="157"/>
      <c r="N63" s="157">
        <f>'将来負担比率（分子）の構造'!M$44</f>
        <v>472</v>
      </c>
      <c r="O63" s="157"/>
      <c r="P63" s="157"/>
    </row>
    <row r="64" spans="1:16" x14ac:dyDescent="0.15">
      <c r="A64" s="157" t="s">
        <v>33</v>
      </c>
      <c r="B64" s="157">
        <f>'将来負担比率（分子）の構造'!I$43</f>
        <v>2028</v>
      </c>
      <c r="C64" s="157"/>
      <c r="D64" s="157"/>
      <c r="E64" s="157">
        <f>'将来負担比率（分子）の構造'!J$43</f>
        <v>1780</v>
      </c>
      <c r="F64" s="157"/>
      <c r="G64" s="157"/>
      <c r="H64" s="157">
        <f>'将来負担比率（分子）の構造'!K$43</f>
        <v>1638</v>
      </c>
      <c r="I64" s="157"/>
      <c r="J64" s="157"/>
      <c r="K64" s="157">
        <f>'将来負担比率（分子）の構造'!L$43</f>
        <v>1484</v>
      </c>
      <c r="L64" s="157"/>
      <c r="M64" s="157"/>
      <c r="N64" s="157">
        <f>'将来負担比率（分子）の構造'!M$43</f>
        <v>1256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5421</v>
      </c>
      <c r="C66" s="157"/>
      <c r="D66" s="157"/>
      <c r="E66" s="157">
        <f>'将来負担比率（分子）の構造'!J$41</f>
        <v>5136</v>
      </c>
      <c r="F66" s="157"/>
      <c r="G66" s="157"/>
      <c r="H66" s="157">
        <f>'将来負担比率（分子）の構造'!K$41</f>
        <v>4658</v>
      </c>
      <c r="I66" s="157"/>
      <c r="J66" s="157"/>
      <c r="K66" s="157">
        <f>'将来負担比率（分子）の構造'!L$41</f>
        <v>4256</v>
      </c>
      <c r="L66" s="157"/>
      <c r="M66" s="157"/>
      <c r="N66" s="157">
        <f>'将来負担比率（分子）の構造'!M$41</f>
        <v>3906</v>
      </c>
      <c r="O66" s="157"/>
      <c r="P66" s="157"/>
    </row>
    <row r="67" spans="1:16" x14ac:dyDescent="0.15">
      <c r="A67" s="157" t="s">
        <v>71</v>
      </c>
      <c r="B67" s="157" t="e">
        <f>NA()</f>
        <v>#N/A</v>
      </c>
      <c r="C67" s="157">
        <f>IF(ISNUMBER('将来負担比率（分子）の構造'!I$53), IF('将来負担比率（分子）の構造'!I$53 &lt; 0, 0, '将来負担比率（分子）の構造'!I$53), NA())</f>
        <v>1084</v>
      </c>
      <c r="D67" s="157" t="e">
        <f>NA()</f>
        <v>#N/A</v>
      </c>
      <c r="E67" s="157" t="e">
        <f>NA()</f>
        <v>#N/A</v>
      </c>
      <c r="F67" s="157">
        <f>IF(ISNUMBER('将来負担比率（分子）の構造'!J$53), IF('将来負担比率（分子）の構造'!J$53 &lt; 0, 0, '将来負担比率（分子）の構造'!J$53), NA())</f>
        <v>116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971</v>
      </c>
      <c r="C72" s="161">
        <f>基金残高に係る経年分析!G55</f>
        <v>1141</v>
      </c>
      <c r="D72" s="161">
        <f>基金残高に係る経年分析!H55</f>
        <v>1107</v>
      </c>
    </row>
    <row r="73" spans="1:16" x14ac:dyDescent="0.15">
      <c r="A73" s="160" t="s">
        <v>74</v>
      </c>
      <c r="B73" s="161">
        <f>基金残高に係る経年分析!F56</f>
        <v>201</v>
      </c>
      <c r="C73" s="161">
        <f>基金残高に係る経年分析!G56</f>
        <v>217</v>
      </c>
      <c r="D73" s="161">
        <f>基金残高に係る経年分析!H56</f>
        <v>189</v>
      </c>
    </row>
    <row r="74" spans="1:16" x14ac:dyDescent="0.15">
      <c r="A74" s="160" t="s">
        <v>75</v>
      </c>
      <c r="B74" s="161">
        <f>基金残高に係る経年分析!F57</f>
        <v>1990</v>
      </c>
      <c r="C74" s="161">
        <f>基金残高に係る経年分析!G57</f>
        <v>2266</v>
      </c>
      <c r="D74" s="161">
        <f>基金残高に係る経年分析!H57</f>
        <v>2653</v>
      </c>
    </row>
  </sheetData>
  <sheetProtection algorithmName="SHA-512" hashValue="YNxZYn0YIn7FH32ka56c1Cf/KYndN7InQSpufZfGqdBt7gItVt6x9BRsR6JcpaeGoPqG3g5w1YpMQBmmBkC0wQ==" saltValue="Rn0wEcEF9TppR02CX8qj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1204133</v>
      </c>
      <c r="S5" s="600"/>
      <c r="T5" s="600"/>
      <c r="U5" s="600"/>
      <c r="V5" s="600"/>
      <c r="W5" s="600"/>
      <c r="X5" s="600"/>
      <c r="Y5" s="601"/>
      <c r="Z5" s="602">
        <v>16.2</v>
      </c>
      <c r="AA5" s="602"/>
      <c r="AB5" s="602"/>
      <c r="AC5" s="602"/>
      <c r="AD5" s="603">
        <v>1204133</v>
      </c>
      <c r="AE5" s="603"/>
      <c r="AF5" s="603"/>
      <c r="AG5" s="603"/>
      <c r="AH5" s="603"/>
      <c r="AI5" s="603"/>
      <c r="AJ5" s="603"/>
      <c r="AK5" s="603"/>
      <c r="AL5" s="604">
        <v>30</v>
      </c>
      <c r="AM5" s="605"/>
      <c r="AN5" s="605"/>
      <c r="AO5" s="606"/>
      <c r="AP5" s="596" t="s">
        <v>216</v>
      </c>
      <c r="AQ5" s="597"/>
      <c r="AR5" s="597"/>
      <c r="AS5" s="597"/>
      <c r="AT5" s="597"/>
      <c r="AU5" s="597"/>
      <c r="AV5" s="597"/>
      <c r="AW5" s="597"/>
      <c r="AX5" s="597"/>
      <c r="AY5" s="597"/>
      <c r="AZ5" s="597"/>
      <c r="BA5" s="597"/>
      <c r="BB5" s="597"/>
      <c r="BC5" s="597"/>
      <c r="BD5" s="597"/>
      <c r="BE5" s="597"/>
      <c r="BF5" s="598"/>
      <c r="BG5" s="610">
        <v>1183406</v>
      </c>
      <c r="BH5" s="611"/>
      <c r="BI5" s="611"/>
      <c r="BJ5" s="611"/>
      <c r="BK5" s="611"/>
      <c r="BL5" s="611"/>
      <c r="BM5" s="611"/>
      <c r="BN5" s="612"/>
      <c r="BO5" s="613">
        <v>98.3</v>
      </c>
      <c r="BP5" s="613"/>
      <c r="BQ5" s="613"/>
      <c r="BR5" s="613"/>
      <c r="BS5" s="614">
        <v>2762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65209</v>
      </c>
      <c r="S6" s="611"/>
      <c r="T6" s="611"/>
      <c r="U6" s="611"/>
      <c r="V6" s="611"/>
      <c r="W6" s="611"/>
      <c r="X6" s="611"/>
      <c r="Y6" s="612"/>
      <c r="Z6" s="613">
        <v>0.9</v>
      </c>
      <c r="AA6" s="613"/>
      <c r="AB6" s="613"/>
      <c r="AC6" s="613"/>
      <c r="AD6" s="614">
        <v>65209</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1183406</v>
      </c>
      <c r="BH6" s="611"/>
      <c r="BI6" s="611"/>
      <c r="BJ6" s="611"/>
      <c r="BK6" s="611"/>
      <c r="BL6" s="611"/>
      <c r="BM6" s="611"/>
      <c r="BN6" s="612"/>
      <c r="BO6" s="613">
        <v>98.3</v>
      </c>
      <c r="BP6" s="613"/>
      <c r="BQ6" s="613"/>
      <c r="BR6" s="613"/>
      <c r="BS6" s="614">
        <v>2762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89033</v>
      </c>
      <c r="CS6" s="611"/>
      <c r="CT6" s="611"/>
      <c r="CU6" s="611"/>
      <c r="CV6" s="611"/>
      <c r="CW6" s="611"/>
      <c r="CX6" s="611"/>
      <c r="CY6" s="612"/>
      <c r="CZ6" s="604">
        <v>1.2</v>
      </c>
      <c r="DA6" s="605"/>
      <c r="DB6" s="605"/>
      <c r="DC6" s="621"/>
      <c r="DD6" s="619" t="s">
        <v>121</v>
      </c>
      <c r="DE6" s="611"/>
      <c r="DF6" s="611"/>
      <c r="DG6" s="611"/>
      <c r="DH6" s="611"/>
      <c r="DI6" s="611"/>
      <c r="DJ6" s="611"/>
      <c r="DK6" s="611"/>
      <c r="DL6" s="611"/>
      <c r="DM6" s="611"/>
      <c r="DN6" s="611"/>
      <c r="DO6" s="611"/>
      <c r="DP6" s="612"/>
      <c r="DQ6" s="619">
        <v>89033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535</v>
      </c>
      <c r="S7" s="611"/>
      <c r="T7" s="611"/>
      <c r="U7" s="611"/>
      <c r="V7" s="611"/>
      <c r="W7" s="611"/>
      <c r="X7" s="611"/>
      <c r="Y7" s="612"/>
      <c r="Z7" s="613">
        <v>0</v>
      </c>
      <c r="AA7" s="613"/>
      <c r="AB7" s="613"/>
      <c r="AC7" s="613"/>
      <c r="AD7" s="614">
        <v>535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527786</v>
      </c>
      <c r="BH7" s="611"/>
      <c r="BI7" s="611"/>
      <c r="BJ7" s="611"/>
      <c r="BK7" s="611"/>
      <c r="BL7" s="611"/>
      <c r="BM7" s="611"/>
      <c r="BN7" s="612"/>
      <c r="BO7" s="613">
        <v>43.8</v>
      </c>
      <c r="BP7" s="613"/>
      <c r="BQ7" s="613"/>
      <c r="BR7" s="613"/>
      <c r="BS7" s="614">
        <v>2762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2019953</v>
      </c>
      <c r="CS7" s="611"/>
      <c r="CT7" s="611"/>
      <c r="CU7" s="611"/>
      <c r="CV7" s="611"/>
      <c r="CW7" s="611"/>
      <c r="CX7" s="611"/>
      <c r="CY7" s="612"/>
      <c r="CZ7" s="613">
        <v>28</v>
      </c>
      <c r="DA7" s="613"/>
      <c r="DB7" s="613"/>
      <c r="DC7" s="613"/>
      <c r="DD7" s="619">
        <v>1111</v>
      </c>
      <c r="DE7" s="611"/>
      <c r="DF7" s="611"/>
      <c r="DG7" s="611"/>
      <c r="DH7" s="611"/>
      <c r="DI7" s="611"/>
      <c r="DJ7" s="611"/>
      <c r="DK7" s="611"/>
      <c r="DL7" s="611"/>
      <c r="DM7" s="611"/>
      <c r="DN7" s="611"/>
      <c r="DO7" s="611"/>
      <c r="DP7" s="612"/>
      <c r="DQ7" s="619">
        <v>899032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7070</v>
      </c>
      <c r="S8" s="611"/>
      <c r="T8" s="611"/>
      <c r="U8" s="611"/>
      <c r="V8" s="611"/>
      <c r="W8" s="611"/>
      <c r="X8" s="611"/>
      <c r="Y8" s="612"/>
      <c r="Z8" s="613">
        <v>0.1</v>
      </c>
      <c r="AA8" s="613"/>
      <c r="AB8" s="613"/>
      <c r="AC8" s="613"/>
      <c r="AD8" s="614">
        <v>7070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21386</v>
      </c>
      <c r="BH8" s="611"/>
      <c r="BI8" s="611"/>
      <c r="BJ8" s="611"/>
      <c r="BK8" s="611"/>
      <c r="BL8" s="611"/>
      <c r="BM8" s="611"/>
      <c r="BN8" s="612"/>
      <c r="BO8" s="613">
        <v>1.8</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2057951</v>
      </c>
      <c r="CS8" s="611"/>
      <c r="CT8" s="611"/>
      <c r="CU8" s="611"/>
      <c r="CV8" s="611"/>
      <c r="CW8" s="611"/>
      <c r="CX8" s="611"/>
      <c r="CY8" s="612"/>
      <c r="CZ8" s="613">
        <v>28.5</v>
      </c>
      <c r="DA8" s="613"/>
      <c r="DB8" s="613"/>
      <c r="DC8" s="613"/>
      <c r="DD8" s="619">
        <v>3296</v>
      </c>
      <c r="DE8" s="611"/>
      <c r="DF8" s="611"/>
      <c r="DG8" s="611"/>
      <c r="DH8" s="611"/>
      <c r="DI8" s="611"/>
      <c r="DJ8" s="611"/>
      <c r="DK8" s="611"/>
      <c r="DL8" s="611"/>
      <c r="DM8" s="611"/>
      <c r="DN8" s="611"/>
      <c r="DO8" s="611"/>
      <c r="DP8" s="612"/>
      <c r="DQ8" s="619">
        <v>1120942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10324</v>
      </c>
      <c r="S9" s="611"/>
      <c r="T9" s="611"/>
      <c r="U9" s="611"/>
      <c r="V9" s="611"/>
      <c r="W9" s="611"/>
      <c r="X9" s="611"/>
      <c r="Y9" s="612"/>
      <c r="Z9" s="613">
        <v>0.1</v>
      </c>
      <c r="AA9" s="613"/>
      <c r="AB9" s="613"/>
      <c r="AC9" s="613"/>
      <c r="AD9" s="614">
        <v>10324</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476815</v>
      </c>
      <c r="BH9" s="611"/>
      <c r="BI9" s="611"/>
      <c r="BJ9" s="611"/>
      <c r="BK9" s="611"/>
      <c r="BL9" s="611"/>
      <c r="BM9" s="611"/>
      <c r="BN9" s="612"/>
      <c r="BO9" s="613">
        <v>39.6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468457</v>
      </c>
      <c r="CS9" s="611"/>
      <c r="CT9" s="611"/>
      <c r="CU9" s="611"/>
      <c r="CV9" s="611"/>
      <c r="CW9" s="611"/>
      <c r="CX9" s="611"/>
      <c r="CY9" s="612"/>
      <c r="CZ9" s="613">
        <v>6.5</v>
      </c>
      <c r="DA9" s="613"/>
      <c r="DB9" s="613"/>
      <c r="DC9" s="613"/>
      <c r="DD9" s="619">
        <v>4369</v>
      </c>
      <c r="DE9" s="611"/>
      <c r="DF9" s="611"/>
      <c r="DG9" s="611"/>
      <c r="DH9" s="611"/>
      <c r="DI9" s="611"/>
      <c r="DJ9" s="611"/>
      <c r="DK9" s="611"/>
      <c r="DL9" s="611"/>
      <c r="DM9" s="611"/>
      <c r="DN9" s="611"/>
      <c r="DO9" s="611"/>
      <c r="DP9" s="612"/>
      <c r="DQ9" s="619">
        <v>411262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19713</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12100</v>
      </c>
      <c r="CS10" s="611"/>
      <c r="CT10" s="611"/>
      <c r="CU10" s="611"/>
      <c r="CV10" s="611"/>
      <c r="CW10" s="611"/>
      <c r="CX10" s="611"/>
      <c r="CY10" s="612"/>
      <c r="CZ10" s="613">
        <v>0.2</v>
      </c>
      <c r="DA10" s="613"/>
      <c r="DB10" s="613"/>
      <c r="DC10" s="613"/>
      <c r="DD10" s="619" t="s">
        <v>121</v>
      </c>
      <c r="DE10" s="611"/>
      <c r="DF10" s="611"/>
      <c r="DG10" s="611"/>
      <c r="DH10" s="611"/>
      <c r="DI10" s="611"/>
      <c r="DJ10" s="611"/>
      <c r="DK10" s="611"/>
      <c r="DL10" s="611"/>
      <c r="DM10" s="611"/>
      <c r="DN10" s="611"/>
      <c r="DO10" s="611"/>
      <c r="DP10" s="612"/>
      <c r="DQ10" s="619">
        <v>5696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316990</v>
      </c>
      <c r="S11" s="611"/>
      <c r="T11" s="611"/>
      <c r="U11" s="611"/>
      <c r="V11" s="611"/>
      <c r="W11" s="611"/>
      <c r="X11" s="611"/>
      <c r="Y11" s="612"/>
      <c r="Z11" s="615">
        <v>4.3</v>
      </c>
      <c r="AA11" s="616"/>
      <c r="AB11" s="616"/>
      <c r="AC11" s="622"/>
      <c r="AD11" s="619">
        <v>316990</v>
      </c>
      <c r="AE11" s="611"/>
      <c r="AF11" s="611"/>
      <c r="AG11" s="611"/>
      <c r="AH11" s="611"/>
      <c r="AI11" s="611"/>
      <c r="AJ11" s="611"/>
      <c r="AK11" s="612"/>
      <c r="AL11" s="615">
        <v>7.9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9872</v>
      </c>
      <c r="BH11" s="611"/>
      <c r="BI11" s="611"/>
      <c r="BJ11" s="611"/>
      <c r="BK11" s="611"/>
      <c r="BL11" s="611"/>
      <c r="BM11" s="611"/>
      <c r="BN11" s="612"/>
      <c r="BO11" s="613">
        <v>0.8</v>
      </c>
      <c r="BP11" s="613"/>
      <c r="BQ11" s="613"/>
      <c r="BR11" s="613"/>
      <c r="BS11" s="614">
        <v>2762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209366</v>
      </c>
      <c r="CS11" s="611"/>
      <c r="CT11" s="611"/>
      <c r="CU11" s="611"/>
      <c r="CV11" s="611"/>
      <c r="CW11" s="611"/>
      <c r="CX11" s="611"/>
      <c r="CY11" s="612"/>
      <c r="CZ11" s="613">
        <v>2.9</v>
      </c>
      <c r="DA11" s="613"/>
      <c r="DB11" s="613"/>
      <c r="DC11" s="613"/>
      <c r="DD11" s="619">
        <v>9291</v>
      </c>
      <c r="DE11" s="611"/>
      <c r="DF11" s="611"/>
      <c r="DG11" s="611"/>
      <c r="DH11" s="611"/>
      <c r="DI11" s="611"/>
      <c r="DJ11" s="611"/>
      <c r="DK11" s="611"/>
      <c r="DL11" s="611"/>
      <c r="DM11" s="611"/>
      <c r="DN11" s="611"/>
      <c r="DO11" s="611"/>
      <c r="DP11" s="612"/>
      <c r="DQ11" s="619">
        <v>122181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5797</v>
      </c>
      <c r="S12" s="611"/>
      <c r="T12" s="611"/>
      <c r="U12" s="611"/>
      <c r="V12" s="611"/>
      <c r="W12" s="611"/>
      <c r="X12" s="611"/>
      <c r="Y12" s="612"/>
      <c r="Z12" s="613">
        <v>0.1</v>
      </c>
      <c r="AA12" s="613"/>
      <c r="AB12" s="613"/>
      <c r="AC12" s="613"/>
      <c r="AD12" s="614">
        <v>5797</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544736</v>
      </c>
      <c r="BH12" s="611"/>
      <c r="BI12" s="611"/>
      <c r="BJ12" s="611"/>
      <c r="BK12" s="611"/>
      <c r="BL12" s="611"/>
      <c r="BM12" s="611"/>
      <c r="BN12" s="612"/>
      <c r="BO12" s="613">
        <v>45.2</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115776</v>
      </c>
      <c r="CS12" s="611"/>
      <c r="CT12" s="611"/>
      <c r="CU12" s="611"/>
      <c r="CV12" s="611"/>
      <c r="CW12" s="611"/>
      <c r="CX12" s="611"/>
      <c r="CY12" s="612"/>
      <c r="CZ12" s="613">
        <v>1.6</v>
      </c>
      <c r="DA12" s="613"/>
      <c r="DB12" s="613"/>
      <c r="DC12" s="613"/>
      <c r="DD12" s="619" t="s">
        <v>121</v>
      </c>
      <c r="DE12" s="611"/>
      <c r="DF12" s="611"/>
      <c r="DG12" s="611"/>
      <c r="DH12" s="611"/>
      <c r="DI12" s="611"/>
      <c r="DJ12" s="611"/>
      <c r="DK12" s="611"/>
      <c r="DL12" s="611"/>
      <c r="DM12" s="611"/>
      <c r="DN12" s="611"/>
      <c r="DO12" s="611"/>
      <c r="DP12" s="612"/>
      <c r="DQ12" s="619">
        <v>32411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543333</v>
      </c>
      <c r="BH13" s="611"/>
      <c r="BI13" s="611"/>
      <c r="BJ13" s="611"/>
      <c r="BK13" s="611"/>
      <c r="BL13" s="611"/>
      <c r="BM13" s="611"/>
      <c r="BN13" s="612"/>
      <c r="BO13" s="613">
        <v>45.1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567786</v>
      </c>
      <c r="CS13" s="611"/>
      <c r="CT13" s="611"/>
      <c r="CU13" s="611"/>
      <c r="CV13" s="611"/>
      <c r="CW13" s="611"/>
      <c r="CX13" s="611"/>
      <c r="CY13" s="612"/>
      <c r="CZ13" s="613">
        <v>7.9</v>
      </c>
      <c r="DA13" s="613"/>
      <c r="DB13" s="613"/>
      <c r="DC13" s="613"/>
      <c r="DD13" s="619">
        <v>121452</v>
      </c>
      <c r="DE13" s="611"/>
      <c r="DF13" s="611"/>
      <c r="DG13" s="611"/>
      <c r="DH13" s="611"/>
      <c r="DI13" s="611"/>
      <c r="DJ13" s="611"/>
      <c r="DK13" s="611"/>
      <c r="DL13" s="611"/>
      <c r="DM13" s="611"/>
      <c r="DN13" s="611"/>
      <c r="DO13" s="611"/>
      <c r="DP13" s="612"/>
      <c r="DQ13" s="619">
        <v>415055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53075</v>
      </c>
      <c r="BH14" s="611"/>
      <c r="BI14" s="611"/>
      <c r="BJ14" s="611"/>
      <c r="BK14" s="611"/>
      <c r="BL14" s="611"/>
      <c r="BM14" s="611"/>
      <c r="BN14" s="612"/>
      <c r="BO14" s="613">
        <v>4.4000000000000004</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395955</v>
      </c>
      <c r="CS14" s="611"/>
      <c r="CT14" s="611"/>
      <c r="CU14" s="611"/>
      <c r="CV14" s="611"/>
      <c r="CW14" s="611"/>
      <c r="CX14" s="611"/>
      <c r="CY14" s="612"/>
      <c r="CZ14" s="613">
        <v>5.5</v>
      </c>
      <c r="DA14" s="613"/>
      <c r="DB14" s="613"/>
      <c r="DC14" s="613"/>
      <c r="DD14" s="619">
        <v>14327</v>
      </c>
      <c r="DE14" s="611"/>
      <c r="DF14" s="611"/>
      <c r="DG14" s="611"/>
      <c r="DH14" s="611"/>
      <c r="DI14" s="611"/>
      <c r="DJ14" s="611"/>
      <c r="DK14" s="611"/>
      <c r="DL14" s="611"/>
      <c r="DM14" s="611"/>
      <c r="DN14" s="611"/>
      <c r="DO14" s="611"/>
      <c r="DP14" s="612"/>
      <c r="DQ14" s="619">
        <v>350938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6285</v>
      </c>
      <c r="S15" s="611"/>
      <c r="T15" s="611"/>
      <c r="U15" s="611"/>
      <c r="V15" s="611"/>
      <c r="W15" s="611"/>
      <c r="X15" s="611"/>
      <c r="Y15" s="612"/>
      <c r="Z15" s="613">
        <v>0.1</v>
      </c>
      <c r="AA15" s="613"/>
      <c r="AB15" s="613"/>
      <c r="AC15" s="613"/>
      <c r="AD15" s="614">
        <v>6285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57809</v>
      </c>
      <c r="BH15" s="611"/>
      <c r="BI15" s="611"/>
      <c r="BJ15" s="611"/>
      <c r="BK15" s="611"/>
      <c r="BL15" s="611"/>
      <c r="BM15" s="611"/>
      <c r="BN15" s="612"/>
      <c r="BO15" s="613">
        <v>4.8</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761699</v>
      </c>
      <c r="CS15" s="611"/>
      <c r="CT15" s="611"/>
      <c r="CU15" s="611"/>
      <c r="CV15" s="611"/>
      <c r="CW15" s="611"/>
      <c r="CX15" s="611"/>
      <c r="CY15" s="612"/>
      <c r="CZ15" s="613">
        <v>10.5</v>
      </c>
      <c r="DA15" s="613"/>
      <c r="DB15" s="613"/>
      <c r="DC15" s="613"/>
      <c r="DD15" s="619">
        <v>22307</v>
      </c>
      <c r="DE15" s="611"/>
      <c r="DF15" s="611"/>
      <c r="DG15" s="611"/>
      <c r="DH15" s="611"/>
      <c r="DI15" s="611"/>
      <c r="DJ15" s="611"/>
      <c r="DK15" s="611"/>
      <c r="DL15" s="611"/>
      <c r="DM15" s="611"/>
      <c r="DN15" s="611"/>
      <c r="DO15" s="611"/>
      <c r="DP15" s="612"/>
      <c r="DQ15" s="619">
        <v>646801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11077</v>
      </c>
      <c r="S16" s="611"/>
      <c r="T16" s="611"/>
      <c r="U16" s="611"/>
      <c r="V16" s="611"/>
      <c r="W16" s="611"/>
      <c r="X16" s="611"/>
      <c r="Y16" s="612"/>
      <c r="Z16" s="613">
        <v>0.1</v>
      </c>
      <c r="AA16" s="613"/>
      <c r="AB16" s="613"/>
      <c r="AC16" s="613"/>
      <c r="AD16" s="614">
        <v>11077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3516</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3516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78675</v>
      </c>
      <c r="S17" s="611"/>
      <c r="T17" s="611"/>
      <c r="U17" s="611"/>
      <c r="V17" s="611"/>
      <c r="W17" s="611"/>
      <c r="X17" s="611"/>
      <c r="Y17" s="612"/>
      <c r="Z17" s="613">
        <v>1.1000000000000001</v>
      </c>
      <c r="AA17" s="613"/>
      <c r="AB17" s="613"/>
      <c r="AC17" s="613"/>
      <c r="AD17" s="614">
        <v>78675</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519792</v>
      </c>
      <c r="CS17" s="611"/>
      <c r="CT17" s="611"/>
      <c r="CU17" s="611"/>
      <c r="CV17" s="611"/>
      <c r="CW17" s="611"/>
      <c r="CX17" s="611"/>
      <c r="CY17" s="612"/>
      <c r="CZ17" s="613">
        <v>7.2</v>
      </c>
      <c r="DA17" s="613"/>
      <c r="DB17" s="613"/>
      <c r="DC17" s="613"/>
      <c r="DD17" s="619" t="s">
        <v>121</v>
      </c>
      <c r="DE17" s="611"/>
      <c r="DF17" s="611"/>
      <c r="DG17" s="611"/>
      <c r="DH17" s="611"/>
      <c r="DI17" s="611"/>
      <c r="DJ17" s="611"/>
      <c r="DK17" s="611"/>
      <c r="DL17" s="611"/>
      <c r="DM17" s="611"/>
      <c r="DN17" s="611"/>
      <c r="DO17" s="611"/>
      <c r="DP17" s="612"/>
      <c r="DQ17" s="619">
        <v>514453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18320</v>
      </c>
      <c r="S18" s="611"/>
      <c r="T18" s="611"/>
      <c r="U18" s="611"/>
      <c r="V18" s="611"/>
      <c r="W18" s="611"/>
      <c r="X18" s="611"/>
      <c r="Y18" s="612"/>
      <c r="Z18" s="613">
        <v>0.2</v>
      </c>
      <c r="AA18" s="613"/>
      <c r="AB18" s="613"/>
      <c r="AC18" s="613"/>
      <c r="AD18" s="614">
        <v>18320</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59302</v>
      </c>
      <c r="S19" s="611"/>
      <c r="T19" s="611"/>
      <c r="U19" s="611"/>
      <c r="V19" s="611"/>
      <c r="W19" s="611"/>
      <c r="X19" s="611"/>
      <c r="Y19" s="612"/>
      <c r="Z19" s="613">
        <v>0.8</v>
      </c>
      <c r="AA19" s="613"/>
      <c r="AB19" s="613"/>
      <c r="AC19" s="613"/>
      <c r="AD19" s="614">
        <v>59302</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20878</v>
      </c>
      <c r="BH19" s="611"/>
      <c r="BI19" s="611"/>
      <c r="BJ19" s="611"/>
      <c r="BK19" s="611"/>
      <c r="BL19" s="611"/>
      <c r="BM19" s="611"/>
      <c r="BN19" s="612"/>
      <c r="BO19" s="613">
        <v>1.7</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1053</v>
      </c>
      <c r="S20" s="611"/>
      <c r="T20" s="611"/>
      <c r="U20" s="611"/>
      <c r="V20" s="611"/>
      <c r="W20" s="611"/>
      <c r="X20" s="611"/>
      <c r="Y20" s="612"/>
      <c r="Z20" s="613">
        <v>0</v>
      </c>
      <c r="AA20" s="613"/>
      <c r="AB20" s="613"/>
      <c r="AC20" s="613"/>
      <c r="AD20" s="614">
        <v>1053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20878</v>
      </c>
      <c r="BH20" s="611"/>
      <c r="BI20" s="611"/>
      <c r="BJ20" s="611"/>
      <c r="BK20" s="611"/>
      <c r="BL20" s="611"/>
      <c r="BM20" s="611"/>
      <c r="BN20" s="612"/>
      <c r="BO20" s="613">
        <v>1.7</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7221384</v>
      </c>
      <c r="CS20" s="611"/>
      <c r="CT20" s="611"/>
      <c r="CU20" s="611"/>
      <c r="CV20" s="611"/>
      <c r="CW20" s="611"/>
      <c r="CX20" s="611"/>
      <c r="CY20" s="612"/>
      <c r="CZ20" s="613">
        <v>100</v>
      </c>
      <c r="DA20" s="613"/>
      <c r="DB20" s="613"/>
      <c r="DC20" s="613"/>
      <c r="DD20" s="619">
        <v>176153</v>
      </c>
      <c r="DE20" s="611"/>
      <c r="DF20" s="611"/>
      <c r="DG20" s="611"/>
      <c r="DH20" s="611"/>
      <c r="DI20" s="611"/>
      <c r="DJ20" s="611"/>
      <c r="DK20" s="611"/>
      <c r="DL20" s="611"/>
      <c r="DM20" s="611"/>
      <c r="DN20" s="611"/>
      <c r="DO20" s="611"/>
      <c r="DP20" s="612"/>
      <c r="DQ20" s="619">
        <v>4611320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2529928</v>
      </c>
      <c r="S21" s="611"/>
      <c r="T21" s="611"/>
      <c r="U21" s="611"/>
      <c r="V21" s="611"/>
      <c r="W21" s="611"/>
      <c r="X21" s="611"/>
      <c r="Y21" s="612"/>
      <c r="Z21" s="613">
        <v>34</v>
      </c>
      <c r="AA21" s="613"/>
      <c r="AB21" s="613"/>
      <c r="AC21" s="613"/>
      <c r="AD21" s="614">
        <v>2293081</v>
      </c>
      <c r="AE21" s="614"/>
      <c r="AF21" s="614"/>
      <c r="AG21" s="614"/>
      <c r="AH21" s="614"/>
      <c r="AI21" s="614"/>
      <c r="AJ21" s="614"/>
      <c r="AK21" s="614"/>
      <c r="AL21" s="615">
        <v>57.2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20878</v>
      </c>
      <c r="BH21" s="611"/>
      <c r="BI21" s="611"/>
      <c r="BJ21" s="611"/>
      <c r="BK21" s="611"/>
      <c r="BL21" s="611"/>
      <c r="BM21" s="611"/>
      <c r="BN21" s="612"/>
      <c r="BO21" s="613">
        <v>1.7</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2293081</v>
      </c>
      <c r="S22" s="611"/>
      <c r="T22" s="611"/>
      <c r="U22" s="611"/>
      <c r="V22" s="611"/>
      <c r="W22" s="611"/>
      <c r="X22" s="611"/>
      <c r="Y22" s="612"/>
      <c r="Z22" s="613">
        <v>30.8</v>
      </c>
      <c r="AA22" s="613"/>
      <c r="AB22" s="613"/>
      <c r="AC22" s="613"/>
      <c r="AD22" s="614">
        <v>2293081</v>
      </c>
      <c r="AE22" s="614"/>
      <c r="AF22" s="614"/>
      <c r="AG22" s="614"/>
      <c r="AH22" s="614"/>
      <c r="AI22" s="614"/>
      <c r="AJ22" s="614"/>
      <c r="AK22" s="614"/>
      <c r="AL22" s="615">
        <v>57.2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236811</v>
      </c>
      <c r="S23" s="611"/>
      <c r="T23" s="611"/>
      <c r="U23" s="611"/>
      <c r="V23" s="611"/>
      <c r="W23" s="611"/>
      <c r="X23" s="611"/>
      <c r="Y23" s="612"/>
      <c r="Z23" s="613">
        <v>3.2</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36</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2579326</v>
      </c>
      <c r="CS24" s="600"/>
      <c r="CT24" s="600"/>
      <c r="CU24" s="600"/>
      <c r="CV24" s="600"/>
      <c r="CW24" s="600"/>
      <c r="CX24" s="600"/>
      <c r="CY24" s="601"/>
      <c r="CZ24" s="604">
        <v>35.700000000000003</v>
      </c>
      <c r="DA24" s="605"/>
      <c r="DB24" s="605"/>
      <c r="DC24" s="621"/>
      <c r="DD24" s="640">
        <v>1980669</v>
      </c>
      <c r="DE24" s="600"/>
      <c r="DF24" s="600"/>
      <c r="DG24" s="600"/>
      <c r="DH24" s="600"/>
      <c r="DI24" s="600"/>
      <c r="DJ24" s="600"/>
      <c r="DK24" s="601"/>
      <c r="DL24" s="640">
        <v>1803374</v>
      </c>
      <c r="DM24" s="600"/>
      <c r="DN24" s="600"/>
      <c r="DO24" s="600"/>
      <c r="DP24" s="600"/>
      <c r="DQ24" s="600"/>
      <c r="DR24" s="600"/>
      <c r="DS24" s="600"/>
      <c r="DT24" s="600"/>
      <c r="DU24" s="600"/>
      <c r="DV24" s="601"/>
      <c r="DW24" s="604">
        <v>44.8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4236023</v>
      </c>
      <c r="S25" s="611"/>
      <c r="T25" s="611"/>
      <c r="U25" s="611"/>
      <c r="V25" s="611"/>
      <c r="W25" s="611"/>
      <c r="X25" s="611"/>
      <c r="Y25" s="612"/>
      <c r="Z25" s="613">
        <v>56.9</v>
      </c>
      <c r="AA25" s="613"/>
      <c r="AB25" s="613"/>
      <c r="AC25" s="613"/>
      <c r="AD25" s="614">
        <v>3999176</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1175334</v>
      </c>
      <c r="CS25" s="643"/>
      <c r="CT25" s="643"/>
      <c r="CU25" s="643"/>
      <c r="CV25" s="643"/>
      <c r="CW25" s="643"/>
      <c r="CX25" s="643"/>
      <c r="CY25" s="644"/>
      <c r="CZ25" s="615">
        <v>16.3</v>
      </c>
      <c r="DA25" s="641"/>
      <c r="DB25" s="641"/>
      <c r="DC25" s="645"/>
      <c r="DD25" s="619">
        <v>1119211</v>
      </c>
      <c r="DE25" s="643"/>
      <c r="DF25" s="643"/>
      <c r="DG25" s="643"/>
      <c r="DH25" s="643"/>
      <c r="DI25" s="643"/>
      <c r="DJ25" s="643"/>
      <c r="DK25" s="644"/>
      <c r="DL25" s="619">
        <v>1116663</v>
      </c>
      <c r="DM25" s="643"/>
      <c r="DN25" s="643"/>
      <c r="DO25" s="643"/>
      <c r="DP25" s="643"/>
      <c r="DQ25" s="643"/>
      <c r="DR25" s="643"/>
      <c r="DS25" s="643"/>
      <c r="DT25" s="643"/>
      <c r="DU25" s="643"/>
      <c r="DV25" s="644"/>
      <c r="DW25" s="615">
        <v>27.8</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1422</v>
      </c>
      <c r="S26" s="611"/>
      <c r="T26" s="611"/>
      <c r="U26" s="611"/>
      <c r="V26" s="611"/>
      <c r="W26" s="611"/>
      <c r="X26" s="611"/>
      <c r="Y26" s="612"/>
      <c r="Z26" s="613">
        <v>0</v>
      </c>
      <c r="AA26" s="613"/>
      <c r="AB26" s="613"/>
      <c r="AC26" s="613"/>
      <c r="AD26" s="614">
        <v>1422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678098</v>
      </c>
      <c r="CS26" s="611"/>
      <c r="CT26" s="611"/>
      <c r="CU26" s="611"/>
      <c r="CV26" s="611"/>
      <c r="CW26" s="611"/>
      <c r="CX26" s="611"/>
      <c r="CY26" s="612"/>
      <c r="CZ26" s="615">
        <v>9.4</v>
      </c>
      <c r="DA26" s="641"/>
      <c r="DB26" s="641"/>
      <c r="DC26" s="645"/>
      <c r="DD26" s="619">
        <v>642605</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7</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1204284</v>
      </c>
      <c r="BH27" s="611"/>
      <c r="BI27" s="611"/>
      <c r="BJ27" s="611"/>
      <c r="BK27" s="611"/>
      <c r="BL27" s="611"/>
      <c r="BM27" s="611"/>
      <c r="BN27" s="612"/>
      <c r="BO27" s="613">
        <v>100</v>
      </c>
      <c r="BP27" s="613"/>
      <c r="BQ27" s="613"/>
      <c r="BR27" s="613"/>
      <c r="BS27" s="614">
        <v>2762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884200</v>
      </c>
      <c r="CS27" s="643"/>
      <c r="CT27" s="643"/>
      <c r="CU27" s="643"/>
      <c r="CV27" s="643"/>
      <c r="CW27" s="643"/>
      <c r="CX27" s="643"/>
      <c r="CY27" s="644"/>
      <c r="CZ27" s="615">
        <v>12.2</v>
      </c>
      <c r="DA27" s="641"/>
      <c r="DB27" s="641"/>
      <c r="DC27" s="645"/>
      <c r="DD27" s="619">
        <v>347005</v>
      </c>
      <c r="DE27" s="643"/>
      <c r="DF27" s="643"/>
      <c r="DG27" s="643"/>
      <c r="DH27" s="643"/>
      <c r="DI27" s="643"/>
      <c r="DJ27" s="643"/>
      <c r="DK27" s="644"/>
      <c r="DL27" s="619">
        <v>172258</v>
      </c>
      <c r="DM27" s="643"/>
      <c r="DN27" s="643"/>
      <c r="DO27" s="643"/>
      <c r="DP27" s="643"/>
      <c r="DQ27" s="643"/>
      <c r="DR27" s="643"/>
      <c r="DS27" s="643"/>
      <c r="DT27" s="643"/>
      <c r="DU27" s="643"/>
      <c r="DV27" s="644"/>
      <c r="DW27" s="615">
        <v>4.3</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31985</v>
      </c>
      <c r="S28" s="611"/>
      <c r="T28" s="611"/>
      <c r="U28" s="611"/>
      <c r="V28" s="611"/>
      <c r="W28" s="611"/>
      <c r="X28" s="611"/>
      <c r="Y28" s="612"/>
      <c r="Z28" s="613">
        <v>0.4</v>
      </c>
      <c r="AA28" s="613"/>
      <c r="AB28" s="613"/>
      <c r="AC28" s="613"/>
      <c r="AD28" s="614">
        <v>2307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519792</v>
      </c>
      <c r="CS28" s="611"/>
      <c r="CT28" s="611"/>
      <c r="CU28" s="611"/>
      <c r="CV28" s="611"/>
      <c r="CW28" s="611"/>
      <c r="CX28" s="611"/>
      <c r="CY28" s="612"/>
      <c r="CZ28" s="615">
        <v>7.2</v>
      </c>
      <c r="DA28" s="641"/>
      <c r="DB28" s="641"/>
      <c r="DC28" s="645"/>
      <c r="DD28" s="619">
        <v>514453</v>
      </c>
      <c r="DE28" s="611"/>
      <c r="DF28" s="611"/>
      <c r="DG28" s="611"/>
      <c r="DH28" s="611"/>
      <c r="DI28" s="611"/>
      <c r="DJ28" s="611"/>
      <c r="DK28" s="612"/>
      <c r="DL28" s="619">
        <v>514453</v>
      </c>
      <c r="DM28" s="611"/>
      <c r="DN28" s="611"/>
      <c r="DO28" s="611"/>
      <c r="DP28" s="611"/>
      <c r="DQ28" s="611"/>
      <c r="DR28" s="611"/>
      <c r="DS28" s="611"/>
      <c r="DT28" s="611"/>
      <c r="DU28" s="611"/>
      <c r="DV28" s="612"/>
      <c r="DW28" s="615">
        <v>12.8</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29904</v>
      </c>
      <c r="S29" s="611"/>
      <c r="T29" s="611"/>
      <c r="U29" s="611"/>
      <c r="V29" s="611"/>
      <c r="W29" s="611"/>
      <c r="X29" s="611"/>
      <c r="Y29" s="612"/>
      <c r="Z29" s="613">
        <v>0.4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519703</v>
      </c>
      <c r="CS29" s="643"/>
      <c r="CT29" s="643"/>
      <c r="CU29" s="643"/>
      <c r="CV29" s="643"/>
      <c r="CW29" s="643"/>
      <c r="CX29" s="643"/>
      <c r="CY29" s="644"/>
      <c r="CZ29" s="615">
        <v>7.2</v>
      </c>
      <c r="DA29" s="641"/>
      <c r="DB29" s="641"/>
      <c r="DC29" s="645"/>
      <c r="DD29" s="619">
        <v>514364</v>
      </c>
      <c r="DE29" s="643"/>
      <c r="DF29" s="643"/>
      <c r="DG29" s="643"/>
      <c r="DH29" s="643"/>
      <c r="DI29" s="643"/>
      <c r="DJ29" s="643"/>
      <c r="DK29" s="644"/>
      <c r="DL29" s="619">
        <v>514364</v>
      </c>
      <c r="DM29" s="643"/>
      <c r="DN29" s="643"/>
      <c r="DO29" s="643"/>
      <c r="DP29" s="643"/>
      <c r="DQ29" s="643"/>
      <c r="DR29" s="643"/>
      <c r="DS29" s="643"/>
      <c r="DT29" s="643"/>
      <c r="DU29" s="643"/>
      <c r="DV29" s="644"/>
      <c r="DW29" s="615">
        <v>12.8</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901820</v>
      </c>
      <c r="S30" s="611"/>
      <c r="T30" s="611"/>
      <c r="U30" s="611"/>
      <c r="V30" s="611"/>
      <c r="W30" s="611"/>
      <c r="X30" s="611"/>
      <c r="Y30" s="612"/>
      <c r="Z30" s="613">
        <v>12.1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498624</v>
      </c>
      <c r="CS30" s="611"/>
      <c r="CT30" s="611"/>
      <c r="CU30" s="611"/>
      <c r="CV30" s="611"/>
      <c r="CW30" s="611"/>
      <c r="CX30" s="611"/>
      <c r="CY30" s="612"/>
      <c r="CZ30" s="615">
        <v>6.9</v>
      </c>
      <c r="DA30" s="641"/>
      <c r="DB30" s="641"/>
      <c r="DC30" s="645"/>
      <c r="DD30" s="619">
        <v>493493</v>
      </c>
      <c r="DE30" s="611"/>
      <c r="DF30" s="611"/>
      <c r="DG30" s="611"/>
      <c r="DH30" s="611"/>
      <c r="DI30" s="611"/>
      <c r="DJ30" s="611"/>
      <c r="DK30" s="612"/>
      <c r="DL30" s="619">
        <v>493493</v>
      </c>
      <c r="DM30" s="611"/>
      <c r="DN30" s="611"/>
      <c r="DO30" s="611"/>
      <c r="DP30" s="611"/>
      <c r="DQ30" s="611"/>
      <c r="DR30" s="611"/>
      <c r="DS30" s="611"/>
      <c r="DT30" s="611"/>
      <c r="DU30" s="611"/>
      <c r="DV30" s="612"/>
      <c r="DW30" s="615">
        <v>12.3</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97.3</v>
      </c>
      <c r="BN31" s="654"/>
      <c r="BO31" s="654"/>
      <c r="BP31" s="654"/>
      <c r="BQ31" s="655"/>
      <c r="BR31" s="666">
        <v>99.3</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21079</v>
      </c>
      <c r="CS31" s="643"/>
      <c r="CT31" s="643"/>
      <c r="CU31" s="643"/>
      <c r="CV31" s="643"/>
      <c r="CW31" s="643"/>
      <c r="CX31" s="643"/>
      <c r="CY31" s="644"/>
      <c r="CZ31" s="615">
        <v>0.3</v>
      </c>
      <c r="DA31" s="641"/>
      <c r="DB31" s="641"/>
      <c r="DC31" s="645"/>
      <c r="DD31" s="619">
        <v>20871</v>
      </c>
      <c r="DE31" s="643"/>
      <c r="DF31" s="643"/>
      <c r="DG31" s="643"/>
      <c r="DH31" s="643"/>
      <c r="DI31" s="643"/>
      <c r="DJ31" s="643"/>
      <c r="DK31" s="644"/>
      <c r="DL31" s="619">
        <v>20871</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453887</v>
      </c>
      <c r="S32" s="611"/>
      <c r="T32" s="611"/>
      <c r="U32" s="611"/>
      <c r="V32" s="611"/>
      <c r="W32" s="611"/>
      <c r="X32" s="611"/>
      <c r="Y32" s="612"/>
      <c r="Z32" s="613">
        <v>6.1</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3"/>
      <c r="BI32" s="643"/>
      <c r="BJ32" s="643"/>
      <c r="BK32" s="643"/>
      <c r="BL32" s="643"/>
      <c r="BM32" s="616">
        <v>98.4</v>
      </c>
      <c r="BN32" s="643"/>
      <c r="BO32" s="643"/>
      <c r="BP32" s="643"/>
      <c r="BQ32" s="665"/>
      <c r="BR32" s="667">
        <v>99.5</v>
      </c>
      <c r="BS32" s="643"/>
      <c r="BT32" s="643"/>
      <c r="BU32" s="643"/>
      <c r="BV32" s="643"/>
      <c r="BW32" s="643"/>
      <c r="BX32" s="616">
        <v>98.4</v>
      </c>
      <c r="BY32" s="643"/>
      <c r="BZ32" s="643"/>
      <c r="CA32" s="643"/>
      <c r="CB32" s="665"/>
      <c r="CD32" s="650"/>
      <c r="CE32" s="651"/>
      <c r="CF32" s="607" t="s">
        <v>304</v>
      </c>
      <c r="CG32" s="608"/>
      <c r="CH32" s="608"/>
      <c r="CI32" s="608"/>
      <c r="CJ32" s="608"/>
      <c r="CK32" s="608"/>
      <c r="CL32" s="608"/>
      <c r="CM32" s="608"/>
      <c r="CN32" s="608"/>
      <c r="CO32" s="608"/>
      <c r="CP32" s="608"/>
      <c r="CQ32" s="609"/>
      <c r="CR32" s="610">
        <v>89</v>
      </c>
      <c r="CS32" s="611"/>
      <c r="CT32" s="611"/>
      <c r="CU32" s="611"/>
      <c r="CV32" s="611"/>
      <c r="CW32" s="611"/>
      <c r="CX32" s="611"/>
      <c r="CY32" s="612"/>
      <c r="CZ32" s="615">
        <v>0</v>
      </c>
      <c r="DA32" s="641"/>
      <c r="DB32" s="641"/>
      <c r="DC32" s="645"/>
      <c r="DD32" s="619">
        <v>89</v>
      </c>
      <c r="DE32" s="611"/>
      <c r="DF32" s="611"/>
      <c r="DG32" s="611"/>
      <c r="DH32" s="611"/>
      <c r="DI32" s="611"/>
      <c r="DJ32" s="611"/>
      <c r="DK32" s="612"/>
      <c r="DL32" s="619">
        <v>89</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22352</v>
      </c>
      <c r="S33" s="611"/>
      <c r="T33" s="611"/>
      <c r="U33" s="611"/>
      <c r="V33" s="611"/>
      <c r="W33" s="611"/>
      <c r="X33" s="611"/>
      <c r="Y33" s="612"/>
      <c r="Z33" s="613">
        <v>0.3</v>
      </c>
      <c r="AA33" s="613"/>
      <c r="AB33" s="613"/>
      <c r="AC33" s="613"/>
      <c r="AD33" s="614">
        <v>1945</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98.4</v>
      </c>
      <c r="BH33" s="669"/>
      <c r="BI33" s="669"/>
      <c r="BJ33" s="669"/>
      <c r="BK33" s="669"/>
      <c r="BL33" s="669"/>
      <c r="BM33" s="670">
        <v>95.8</v>
      </c>
      <c r="BN33" s="669"/>
      <c r="BO33" s="669"/>
      <c r="BP33" s="669"/>
      <c r="BQ33" s="671"/>
      <c r="BR33" s="668">
        <v>98.9</v>
      </c>
      <c r="BS33" s="669"/>
      <c r="BT33" s="669"/>
      <c r="BU33" s="669"/>
      <c r="BV33" s="669"/>
      <c r="BW33" s="669"/>
      <c r="BX33" s="670">
        <v>96.1</v>
      </c>
      <c r="BY33" s="669"/>
      <c r="BZ33" s="669"/>
      <c r="CA33" s="669"/>
      <c r="CB33" s="671"/>
      <c r="CD33" s="607" t="s">
        <v>307</v>
      </c>
      <c r="CE33" s="608"/>
      <c r="CF33" s="608"/>
      <c r="CG33" s="608"/>
      <c r="CH33" s="608"/>
      <c r="CI33" s="608"/>
      <c r="CJ33" s="608"/>
      <c r="CK33" s="608"/>
      <c r="CL33" s="608"/>
      <c r="CM33" s="608"/>
      <c r="CN33" s="608"/>
      <c r="CO33" s="608"/>
      <c r="CP33" s="608"/>
      <c r="CQ33" s="609"/>
      <c r="CR33" s="610">
        <v>4462389</v>
      </c>
      <c r="CS33" s="643"/>
      <c r="CT33" s="643"/>
      <c r="CU33" s="643"/>
      <c r="CV33" s="643"/>
      <c r="CW33" s="643"/>
      <c r="CX33" s="643"/>
      <c r="CY33" s="644"/>
      <c r="CZ33" s="615">
        <v>61.8</v>
      </c>
      <c r="DA33" s="641"/>
      <c r="DB33" s="641"/>
      <c r="DC33" s="645"/>
      <c r="DD33" s="619">
        <v>2547158</v>
      </c>
      <c r="DE33" s="643"/>
      <c r="DF33" s="643"/>
      <c r="DG33" s="643"/>
      <c r="DH33" s="643"/>
      <c r="DI33" s="643"/>
      <c r="DJ33" s="643"/>
      <c r="DK33" s="644"/>
      <c r="DL33" s="619">
        <v>1884222</v>
      </c>
      <c r="DM33" s="643"/>
      <c r="DN33" s="643"/>
      <c r="DO33" s="643"/>
      <c r="DP33" s="643"/>
      <c r="DQ33" s="643"/>
      <c r="DR33" s="643"/>
      <c r="DS33" s="643"/>
      <c r="DT33" s="643"/>
      <c r="DU33" s="643"/>
      <c r="DV33" s="644"/>
      <c r="DW33" s="615">
        <v>46.8</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664052</v>
      </c>
      <c r="S34" s="611"/>
      <c r="T34" s="611"/>
      <c r="U34" s="611"/>
      <c r="V34" s="611"/>
      <c r="W34" s="611"/>
      <c r="X34" s="611"/>
      <c r="Y34" s="612"/>
      <c r="Z34" s="613">
        <v>8.9</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1413869</v>
      </c>
      <c r="CS34" s="611"/>
      <c r="CT34" s="611"/>
      <c r="CU34" s="611"/>
      <c r="CV34" s="611"/>
      <c r="CW34" s="611"/>
      <c r="CX34" s="611"/>
      <c r="CY34" s="612"/>
      <c r="CZ34" s="615">
        <v>19.600000000000001</v>
      </c>
      <c r="DA34" s="641"/>
      <c r="DB34" s="641"/>
      <c r="DC34" s="645"/>
      <c r="DD34" s="619">
        <v>821151</v>
      </c>
      <c r="DE34" s="611"/>
      <c r="DF34" s="611"/>
      <c r="DG34" s="611"/>
      <c r="DH34" s="611"/>
      <c r="DI34" s="611"/>
      <c r="DJ34" s="611"/>
      <c r="DK34" s="612"/>
      <c r="DL34" s="619">
        <v>690353</v>
      </c>
      <c r="DM34" s="611"/>
      <c r="DN34" s="611"/>
      <c r="DO34" s="611"/>
      <c r="DP34" s="611"/>
      <c r="DQ34" s="611"/>
      <c r="DR34" s="611"/>
      <c r="DS34" s="611"/>
      <c r="DT34" s="611"/>
      <c r="DU34" s="611"/>
      <c r="DV34" s="612"/>
      <c r="DW34" s="615">
        <v>17.2</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614956</v>
      </c>
      <c r="S35" s="611"/>
      <c r="T35" s="611"/>
      <c r="U35" s="611"/>
      <c r="V35" s="611"/>
      <c r="W35" s="611"/>
      <c r="X35" s="611"/>
      <c r="Y35" s="612"/>
      <c r="Z35" s="613">
        <v>8.3000000000000007</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180966</v>
      </c>
      <c r="CS35" s="643"/>
      <c r="CT35" s="643"/>
      <c r="CU35" s="643"/>
      <c r="CV35" s="643"/>
      <c r="CW35" s="643"/>
      <c r="CX35" s="643"/>
      <c r="CY35" s="644"/>
      <c r="CZ35" s="615">
        <v>2.5</v>
      </c>
      <c r="DA35" s="641"/>
      <c r="DB35" s="641"/>
      <c r="DC35" s="645"/>
      <c r="DD35" s="619">
        <v>138564</v>
      </c>
      <c r="DE35" s="643"/>
      <c r="DF35" s="643"/>
      <c r="DG35" s="643"/>
      <c r="DH35" s="643"/>
      <c r="DI35" s="643"/>
      <c r="DJ35" s="643"/>
      <c r="DK35" s="644"/>
      <c r="DL35" s="619">
        <v>99325</v>
      </c>
      <c r="DM35" s="643"/>
      <c r="DN35" s="643"/>
      <c r="DO35" s="643"/>
      <c r="DP35" s="643"/>
      <c r="DQ35" s="643"/>
      <c r="DR35" s="643"/>
      <c r="DS35" s="643"/>
      <c r="DT35" s="643"/>
      <c r="DU35" s="643"/>
      <c r="DV35" s="644"/>
      <c r="DW35" s="615">
        <v>2.5</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236414</v>
      </c>
      <c r="S36" s="611"/>
      <c r="T36" s="611"/>
      <c r="U36" s="611"/>
      <c r="V36" s="611"/>
      <c r="W36" s="611"/>
      <c r="X36" s="611"/>
      <c r="Y36" s="612"/>
      <c r="Z36" s="613">
        <v>3.2</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715883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17091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1298598</v>
      </c>
      <c r="CS36" s="611"/>
      <c r="CT36" s="611"/>
      <c r="CU36" s="611"/>
      <c r="CV36" s="611"/>
      <c r="CW36" s="611"/>
      <c r="CX36" s="611"/>
      <c r="CY36" s="612"/>
      <c r="CZ36" s="615">
        <v>18</v>
      </c>
      <c r="DA36" s="641"/>
      <c r="DB36" s="641"/>
      <c r="DC36" s="645"/>
      <c r="DD36" s="619">
        <v>838733</v>
      </c>
      <c r="DE36" s="611"/>
      <c r="DF36" s="611"/>
      <c r="DG36" s="611"/>
      <c r="DH36" s="611"/>
      <c r="DI36" s="611"/>
      <c r="DJ36" s="611"/>
      <c r="DK36" s="612"/>
      <c r="DL36" s="619">
        <v>623166</v>
      </c>
      <c r="DM36" s="611"/>
      <c r="DN36" s="611"/>
      <c r="DO36" s="611"/>
      <c r="DP36" s="611"/>
      <c r="DQ36" s="611"/>
      <c r="DR36" s="611"/>
      <c r="DS36" s="611"/>
      <c r="DT36" s="611"/>
      <c r="DU36" s="611"/>
      <c r="DV36" s="612"/>
      <c r="DW36" s="615">
        <v>15.5</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102345</v>
      </c>
      <c r="S37" s="611"/>
      <c r="T37" s="611"/>
      <c r="U37" s="611"/>
      <c r="V37" s="611"/>
      <c r="W37" s="611"/>
      <c r="X37" s="611"/>
      <c r="Y37" s="612"/>
      <c r="Z37" s="613">
        <v>1.4</v>
      </c>
      <c r="AA37" s="613"/>
      <c r="AB37" s="613"/>
      <c r="AC37" s="613"/>
      <c r="AD37" s="614">
        <v>7403</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147891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9453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120307</v>
      </c>
      <c r="CS37" s="643"/>
      <c r="CT37" s="643"/>
      <c r="CU37" s="643"/>
      <c r="CV37" s="643"/>
      <c r="CW37" s="643"/>
      <c r="CX37" s="643"/>
      <c r="CY37" s="644"/>
      <c r="CZ37" s="615">
        <v>1.7</v>
      </c>
      <c r="DA37" s="641"/>
      <c r="DB37" s="641"/>
      <c r="DC37" s="645"/>
      <c r="DD37" s="619">
        <v>119136</v>
      </c>
      <c r="DE37" s="643"/>
      <c r="DF37" s="643"/>
      <c r="DG37" s="643"/>
      <c r="DH37" s="643"/>
      <c r="DI37" s="643"/>
      <c r="DJ37" s="643"/>
      <c r="DK37" s="644"/>
      <c r="DL37" s="619">
        <v>119136</v>
      </c>
      <c r="DM37" s="643"/>
      <c r="DN37" s="643"/>
      <c r="DO37" s="643"/>
      <c r="DP37" s="643"/>
      <c r="DQ37" s="643"/>
      <c r="DR37" s="643"/>
      <c r="DS37" s="643"/>
      <c r="DT37" s="643"/>
      <c r="DU37" s="643"/>
      <c r="DV37" s="644"/>
      <c r="DW37" s="615">
        <v>3</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148700</v>
      </c>
      <c r="S38" s="611"/>
      <c r="T38" s="611"/>
      <c r="U38" s="611"/>
      <c r="V38" s="611"/>
      <c r="W38" s="611"/>
      <c r="X38" s="611"/>
      <c r="Y38" s="612"/>
      <c r="Z38" s="613">
        <v>2</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2579</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1566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564320</v>
      </c>
      <c r="CS38" s="611"/>
      <c r="CT38" s="611"/>
      <c r="CU38" s="611"/>
      <c r="CV38" s="611"/>
      <c r="CW38" s="611"/>
      <c r="CX38" s="611"/>
      <c r="CY38" s="612"/>
      <c r="CZ38" s="615">
        <v>7.8</v>
      </c>
      <c r="DA38" s="641"/>
      <c r="DB38" s="641"/>
      <c r="DC38" s="645"/>
      <c r="DD38" s="619">
        <v>471378</v>
      </c>
      <c r="DE38" s="611"/>
      <c r="DF38" s="611"/>
      <c r="DG38" s="611"/>
      <c r="DH38" s="611"/>
      <c r="DI38" s="611"/>
      <c r="DJ38" s="611"/>
      <c r="DK38" s="612"/>
      <c r="DL38" s="619">
        <v>471378</v>
      </c>
      <c r="DM38" s="611"/>
      <c r="DN38" s="611"/>
      <c r="DO38" s="611"/>
      <c r="DP38" s="611"/>
      <c r="DQ38" s="611"/>
      <c r="DR38" s="611"/>
      <c r="DS38" s="611"/>
      <c r="DT38" s="611"/>
      <c r="DU38" s="611"/>
      <c r="DV38" s="612"/>
      <c r="DW38" s="615">
        <v>11.7</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1093</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2349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939636</v>
      </c>
      <c r="CS39" s="643"/>
      <c r="CT39" s="643"/>
      <c r="CU39" s="643"/>
      <c r="CV39" s="643"/>
      <c r="CW39" s="643"/>
      <c r="CX39" s="643"/>
      <c r="CY39" s="644"/>
      <c r="CZ39" s="615">
        <v>13</v>
      </c>
      <c r="DA39" s="641"/>
      <c r="DB39" s="641"/>
      <c r="DC39" s="645"/>
      <c r="DD39" s="619">
        <v>277332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10400</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65000</v>
      </c>
      <c r="CS40" s="611"/>
      <c r="CT40" s="611"/>
      <c r="CU40" s="611"/>
      <c r="CV40" s="611"/>
      <c r="CW40" s="611"/>
      <c r="CX40" s="611"/>
      <c r="CY40" s="612"/>
      <c r="CZ40" s="615">
        <v>0.9</v>
      </c>
      <c r="DA40" s="641"/>
      <c r="DB40" s="641"/>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7443867</v>
      </c>
      <c r="S41" s="683"/>
      <c r="T41" s="683"/>
      <c r="U41" s="683"/>
      <c r="V41" s="683"/>
      <c r="W41" s="683"/>
      <c r="X41" s="683"/>
      <c r="Y41" s="687"/>
      <c r="Z41" s="688">
        <v>100</v>
      </c>
      <c r="AA41" s="688"/>
      <c r="AB41" s="688"/>
      <c r="AC41" s="688"/>
      <c r="AD41" s="689">
        <v>4012253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107358</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456962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394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179669</v>
      </c>
      <c r="CS42" s="643"/>
      <c r="CT42" s="643"/>
      <c r="CU42" s="643"/>
      <c r="CV42" s="643"/>
      <c r="CW42" s="643"/>
      <c r="CX42" s="643"/>
      <c r="CY42" s="644"/>
      <c r="CZ42" s="615">
        <v>2.5</v>
      </c>
      <c r="DA42" s="641"/>
      <c r="DB42" s="641"/>
      <c r="DC42" s="645"/>
      <c r="DD42" s="619">
        <v>83493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4845</v>
      </c>
      <c r="CS43" s="643"/>
      <c r="CT43" s="643"/>
      <c r="CU43" s="643"/>
      <c r="CV43" s="643"/>
      <c r="CW43" s="643"/>
      <c r="CX43" s="643"/>
      <c r="CY43" s="644"/>
      <c r="CZ43" s="615">
        <v>0.1</v>
      </c>
      <c r="DA43" s="641"/>
      <c r="DB43" s="641"/>
      <c r="DC43" s="645"/>
      <c r="DD43" s="619">
        <v>4845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176153</v>
      </c>
      <c r="CS44" s="611"/>
      <c r="CT44" s="611"/>
      <c r="CU44" s="611"/>
      <c r="CV44" s="611"/>
      <c r="CW44" s="611"/>
      <c r="CX44" s="611"/>
      <c r="CY44" s="612"/>
      <c r="CZ44" s="615">
        <v>2.4</v>
      </c>
      <c r="DA44" s="616"/>
      <c r="DB44" s="616"/>
      <c r="DC44" s="622"/>
      <c r="DD44" s="619">
        <v>79977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56785</v>
      </c>
      <c r="CS45" s="643"/>
      <c r="CT45" s="643"/>
      <c r="CU45" s="643"/>
      <c r="CV45" s="643"/>
      <c r="CW45" s="643"/>
      <c r="CX45" s="643"/>
      <c r="CY45" s="644"/>
      <c r="CZ45" s="615">
        <v>0.8</v>
      </c>
      <c r="DA45" s="641"/>
      <c r="DB45" s="641"/>
      <c r="DC45" s="645"/>
      <c r="DD45" s="619">
        <v>15507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117916</v>
      </c>
      <c r="CS46" s="611"/>
      <c r="CT46" s="611"/>
      <c r="CU46" s="611"/>
      <c r="CV46" s="611"/>
      <c r="CW46" s="611"/>
      <c r="CX46" s="611"/>
      <c r="CY46" s="612"/>
      <c r="CZ46" s="615">
        <v>1.6</v>
      </c>
      <c r="DA46" s="616"/>
      <c r="DB46" s="616"/>
      <c r="DC46" s="622"/>
      <c r="DD46" s="619">
        <v>63018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3516</v>
      </c>
      <c r="CS47" s="643"/>
      <c r="CT47" s="643"/>
      <c r="CU47" s="643"/>
      <c r="CV47" s="643"/>
      <c r="CW47" s="643"/>
      <c r="CX47" s="643"/>
      <c r="CY47" s="644"/>
      <c r="CZ47" s="615">
        <v>0</v>
      </c>
      <c r="DA47" s="641"/>
      <c r="DB47" s="641"/>
      <c r="DC47" s="645"/>
      <c r="DD47" s="619">
        <v>3516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7221384</v>
      </c>
      <c r="CS49" s="669"/>
      <c r="CT49" s="669"/>
      <c r="CU49" s="669"/>
      <c r="CV49" s="669"/>
      <c r="CW49" s="669"/>
      <c r="CX49" s="669"/>
      <c r="CY49" s="698"/>
      <c r="CZ49" s="690">
        <v>100</v>
      </c>
      <c r="DA49" s="699"/>
      <c r="DB49" s="699"/>
      <c r="DC49" s="700"/>
      <c r="DD49" s="701">
        <v>4611320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pf6yOTcflzs4UFsFktB/TDPeBCI28/hOtU6k2XpnT8aC2Rz823JE23zfxiK+krlS7zD/deW1qbcicqB/BvV0Q==" saltValue="jN4QExhvrr0YoYR8u3uc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7444</v>
      </c>
      <c r="R7" s="740"/>
      <c r="S7" s="740"/>
      <c r="T7" s="740"/>
      <c r="U7" s="740"/>
      <c r="V7" s="740">
        <v>7221</v>
      </c>
      <c r="W7" s="740"/>
      <c r="X7" s="740"/>
      <c r="Y7" s="740"/>
      <c r="Z7" s="740"/>
      <c r="AA7" s="740">
        <v>222</v>
      </c>
      <c r="AB7" s="740"/>
      <c r="AC7" s="740"/>
      <c r="AD7" s="740"/>
      <c r="AE7" s="741"/>
      <c r="AF7" s="742">
        <v>213</v>
      </c>
      <c r="AG7" s="743"/>
      <c r="AH7" s="743"/>
      <c r="AI7" s="743"/>
      <c r="AJ7" s="744"/>
      <c r="AK7" s="745" t="s">
        <v>543</v>
      </c>
      <c r="AL7" s="746"/>
      <c r="AM7" s="746"/>
      <c r="AN7" s="746"/>
      <c r="AO7" s="746"/>
      <c r="AP7" s="746">
        <v>3906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7444</v>
      </c>
      <c r="R23" s="780"/>
      <c r="S23" s="780"/>
      <c r="T23" s="780"/>
      <c r="U23" s="780"/>
      <c r="V23" s="780">
        <v>7221</v>
      </c>
      <c r="W23" s="780"/>
      <c r="X23" s="780"/>
      <c r="Y23" s="780"/>
      <c r="Z23" s="780"/>
      <c r="AA23" s="780">
        <v>222</v>
      </c>
      <c r="AB23" s="780"/>
      <c r="AC23" s="780"/>
      <c r="AD23" s="780"/>
      <c r="AE23" s="781"/>
      <c r="AF23" s="782">
        <v>213</v>
      </c>
      <c r="AG23" s="780"/>
      <c r="AH23" s="780"/>
      <c r="AI23" s="780"/>
      <c r="AJ23" s="783"/>
      <c r="AK23" s="784"/>
      <c r="AL23" s="785"/>
      <c r="AM23" s="785"/>
      <c r="AN23" s="785"/>
      <c r="AO23" s="785"/>
      <c r="AP23" s="780">
        <v>3906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1295</v>
      </c>
      <c r="R28" s="810"/>
      <c r="S28" s="810"/>
      <c r="T28" s="810"/>
      <c r="U28" s="810"/>
      <c r="V28" s="810">
        <v>1278</v>
      </c>
      <c r="W28" s="810"/>
      <c r="X28" s="810"/>
      <c r="Y28" s="810"/>
      <c r="Z28" s="810"/>
      <c r="AA28" s="810">
        <v>17</v>
      </c>
      <c r="AB28" s="810"/>
      <c r="AC28" s="810"/>
      <c r="AD28" s="810"/>
      <c r="AE28" s="811"/>
      <c r="AF28" s="812">
        <v>17</v>
      </c>
      <c r="AG28" s="810"/>
      <c r="AH28" s="810"/>
      <c r="AI28" s="810"/>
      <c r="AJ28" s="813"/>
      <c r="AK28" s="814">
        <v>79257</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1507</v>
      </c>
      <c r="R29" s="771"/>
      <c r="S29" s="771"/>
      <c r="T29" s="771"/>
      <c r="U29" s="771"/>
      <c r="V29" s="771">
        <v>1476</v>
      </c>
      <c r="W29" s="771"/>
      <c r="X29" s="771"/>
      <c r="Y29" s="771"/>
      <c r="Z29" s="771"/>
      <c r="AA29" s="771">
        <v>31</v>
      </c>
      <c r="AB29" s="771"/>
      <c r="AC29" s="771"/>
      <c r="AD29" s="771"/>
      <c r="AE29" s="772"/>
      <c r="AF29" s="773">
        <v>31</v>
      </c>
      <c r="AG29" s="774"/>
      <c r="AH29" s="774"/>
      <c r="AI29" s="774"/>
      <c r="AJ29" s="775"/>
      <c r="AK29" s="821">
        <v>218451</v>
      </c>
      <c r="AL29" s="817"/>
      <c r="AM29" s="817"/>
      <c r="AN29" s="817"/>
      <c r="AO29" s="817"/>
      <c r="AP29" s="817" t="s">
        <v>543</v>
      </c>
      <c r="AQ29" s="817"/>
      <c r="AR29" s="817"/>
      <c r="AS29" s="817"/>
      <c r="AT29" s="817"/>
      <c r="AU29" s="817" t="s">
        <v>543</v>
      </c>
      <c r="AV29" s="817"/>
      <c r="AW29" s="817"/>
      <c r="AX29" s="817"/>
      <c r="AY29" s="817"/>
      <c r="AZ29" s="818" t="s">
        <v>121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205</v>
      </c>
      <c r="R30" s="771"/>
      <c r="S30" s="771"/>
      <c r="T30" s="771"/>
      <c r="U30" s="771"/>
      <c r="V30" s="771">
        <v>203</v>
      </c>
      <c r="W30" s="771"/>
      <c r="X30" s="771"/>
      <c r="Y30" s="771"/>
      <c r="Z30" s="771"/>
      <c r="AA30" s="771">
        <v>2</v>
      </c>
      <c r="AB30" s="771"/>
      <c r="AC30" s="771"/>
      <c r="AD30" s="771"/>
      <c r="AE30" s="772"/>
      <c r="AF30" s="773">
        <v>2</v>
      </c>
      <c r="AG30" s="774"/>
      <c r="AH30" s="774"/>
      <c r="AI30" s="774"/>
      <c r="AJ30" s="775"/>
      <c r="AK30" s="821">
        <v>59548</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557</v>
      </c>
      <c r="C31" s="768"/>
      <c r="D31" s="768"/>
      <c r="E31" s="768"/>
      <c r="F31" s="768"/>
      <c r="G31" s="768"/>
      <c r="H31" s="768"/>
      <c r="I31" s="768"/>
      <c r="J31" s="768"/>
      <c r="K31" s="768"/>
      <c r="L31" s="768"/>
      <c r="M31" s="768"/>
      <c r="N31" s="768"/>
      <c r="O31" s="768"/>
      <c r="P31" s="769"/>
      <c r="Q31" s="770">
        <v>355</v>
      </c>
      <c r="R31" s="771"/>
      <c r="S31" s="771"/>
      <c r="T31" s="771"/>
      <c r="U31" s="771"/>
      <c r="V31" s="771">
        <v>338</v>
      </c>
      <c r="W31" s="771"/>
      <c r="X31" s="771"/>
      <c r="Y31" s="771"/>
      <c r="Z31" s="771"/>
      <c r="AA31" s="771">
        <v>16</v>
      </c>
      <c r="AB31" s="771"/>
      <c r="AC31" s="771"/>
      <c r="AD31" s="771"/>
      <c r="AE31" s="772"/>
      <c r="AF31" s="773">
        <v>42</v>
      </c>
      <c r="AG31" s="774"/>
      <c r="AH31" s="774"/>
      <c r="AI31" s="774"/>
      <c r="AJ31" s="775"/>
      <c r="AK31" s="821">
        <v>148</v>
      </c>
      <c r="AL31" s="817"/>
      <c r="AM31" s="817"/>
      <c r="AN31" s="817"/>
      <c r="AO31" s="817"/>
      <c r="AP31" s="817">
        <v>2391</v>
      </c>
      <c r="AQ31" s="817"/>
      <c r="AR31" s="817"/>
      <c r="AS31" s="817"/>
      <c r="AT31" s="817"/>
      <c r="AU31" s="817">
        <v>1248</v>
      </c>
      <c r="AV31" s="817"/>
      <c r="AW31" s="817"/>
      <c r="AX31" s="817"/>
      <c r="AY31" s="817"/>
      <c r="AZ31" s="818" t="s">
        <v>543</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22</v>
      </c>
      <c r="R32" s="771"/>
      <c r="S32" s="771"/>
      <c r="T32" s="771"/>
      <c r="U32" s="771"/>
      <c r="V32" s="771">
        <v>34</v>
      </c>
      <c r="W32" s="771"/>
      <c r="X32" s="771"/>
      <c r="Y32" s="771"/>
      <c r="Z32" s="771"/>
      <c r="AA32" s="771">
        <v>-12</v>
      </c>
      <c r="AB32" s="771"/>
      <c r="AC32" s="771"/>
      <c r="AD32" s="771"/>
      <c r="AE32" s="772"/>
      <c r="AF32" s="773">
        <v>3</v>
      </c>
      <c r="AG32" s="774"/>
      <c r="AH32" s="774"/>
      <c r="AI32" s="774"/>
      <c r="AJ32" s="775"/>
      <c r="AK32" s="821">
        <v>1</v>
      </c>
      <c r="AL32" s="817"/>
      <c r="AM32" s="817"/>
      <c r="AN32" s="817"/>
      <c r="AO32" s="817"/>
      <c r="AP32" s="817">
        <v>15</v>
      </c>
      <c r="AQ32" s="817"/>
      <c r="AR32" s="817"/>
      <c r="AS32" s="817"/>
      <c r="AT32" s="817"/>
      <c r="AU32" s="817">
        <v>8</v>
      </c>
      <c r="AV32" s="817"/>
      <c r="AW32" s="817"/>
      <c r="AX32" s="817"/>
      <c r="AY32" s="817"/>
      <c r="AZ32" s="818" t="s">
        <v>543</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95</v>
      </c>
      <c r="AG63" s="831"/>
      <c r="AH63" s="831"/>
      <c r="AI63" s="831"/>
      <c r="AJ63" s="832"/>
      <c r="AK63" s="833"/>
      <c r="AL63" s="828"/>
      <c r="AM63" s="828"/>
      <c r="AN63" s="828"/>
      <c r="AO63" s="828"/>
      <c r="AP63" s="831">
        <v>2406</v>
      </c>
      <c r="AQ63" s="831"/>
      <c r="AR63" s="831"/>
      <c r="AS63" s="831"/>
      <c r="AT63" s="831"/>
      <c r="AU63" s="831">
        <v>1256</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544</v>
      </c>
      <c r="C68" s="857"/>
      <c r="D68" s="857"/>
      <c r="E68" s="857"/>
      <c r="F68" s="857"/>
      <c r="G68" s="857"/>
      <c r="H68" s="857"/>
      <c r="I68" s="857"/>
      <c r="J68" s="857"/>
      <c r="K68" s="857"/>
      <c r="L68" s="857"/>
      <c r="M68" s="857"/>
      <c r="N68" s="857"/>
      <c r="O68" s="857"/>
      <c r="P68" s="858"/>
      <c r="Q68" s="859">
        <v>1046</v>
      </c>
      <c r="R68" s="853"/>
      <c r="S68" s="853"/>
      <c r="T68" s="853"/>
      <c r="U68" s="853"/>
      <c r="V68" s="853">
        <v>1043</v>
      </c>
      <c r="W68" s="853"/>
      <c r="X68" s="853"/>
      <c r="Y68" s="853"/>
      <c r="Z68" s="853"/>
      <c r="AA68" s="853">
        <v>3</v>
      </c>
      <c r="AB68" s="853"/>
      <c r="AC68" s="853"/>
      <c r="AD68" s="853"/>
      <c r="AE68" s="853"/>
      <c r="AF68" s="853">
        <v>3</v>
      </c>
      <c r="AG68" s="853"/>
      <c r="AH68" s="853"/>
      <c r="AI68" s="853"/>
      <c r="AJ68" s="853"/>
      <c r="AK68" s="853" t="s">
        <v>543</v>
      </c>
      <c r="AL68" s="853"/>
      <c r="AM68" s="853"/>
      <c r="AN68" s="853"/>
      <c r="AO68" s="853"/>
      <c r="AP68" s="853" t="s">
        <v>543</v>
      </c>
      <c r="AQ68" s="853"/>
      <c r="AR68" s="853"/>
      <c r="AS68" s="853"/>
      <c r="AT68" s="853"/>
      <c r="AU68" s="853" t="s">
        <v>543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545</v>
      </c>
      <c r="C69" s="861"/>
      <c r="D69" s="861"/>
      <c r="E69" s="861"/>
      <c r="F69" s="861"/>
      <c r="G69" s="861"/>
      <c r="H69" s="861"/>
      <c r="I69" s="861"/>
      <c r="J69" s="861"/>
      <c r="K69" s="861"/>
      <c r="L69" s="861"/>
      <c r="M69" s="861"/>
      <c r="N69" s="861"/>
      <c r="O69" s="861"/>
      <c r="P69" s="862"/>
      <c r="Q69" s="863">
        <v>127</v>
      </c>
      <c r="R69" s="817"/>
      <c r="S69" s="817"/>
      <c r="T69" s="817"/>
      <c r="U69" s="817"/>
      <c r="V69" s="817">
        <v>112</v>
      </c>
      <c r="W69" s="817"/>
      <c r="X69" s="817"/>
      <c r="Y69" s="817"/>
      <c r="Z69" s="817"/>
      <c r="AA69" s="817">
        <v>15</v>
      </c>
      <c r="AB69" s="817"/>
      <c r="AC69" s="817"/>
      <c r="AD69" s="817"/>
      <c r="AE69" s="817"/>
      <c r="AF69" s="817">
        <v>15</v>
      </c>
      <c r="AG69" s="817"/>
      <c r="AH69" s="817"/>
      <c r="AI69" s="817"/>
      <c r="AJ69" s="817"/>
      <c r="AK69" s="817">
        <v>48</v>
      </c>
      <c r="AL69" s="817"/>
      <c r="AM69" s="817"/>
      <c r="AN69" s="817"/>
      <c r="AO69" s="817"/>
      <c r="AP69" s="817" t="s">
        <v>543</v>
      </c>
      <c r="AQ69" s="817"/>
      <c r="AR69" s="817"/>
      <c r="AS69" s="817"/>
      <c r="AT69" s="817"/>
      <c r="AU69" s="817" t="s">
        <v>543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546</v>
      </c>
      <c r="C70" s="861"/>
      <c r="D70" s="861"/>
      <c r="E70" s="861"/>
      <c r="F70" s="861"/>
      <c r="G70" s="861"/>
      <c r="H70" s="861"/>
      <c r="I70" s="861"/>
      <c r="J70" s="861"/>
      <c r="K70" s="861"/>
      <c r="L70" s="861"/>
      <c r="M70" s="861"/>
      <c r="N70" s="861"/>
      <c r="O70" s="861"/>
      <c r="P70" s="862"/>
      <c r="Q70" s="863">
        <v>6413</v>
      </c>
      <c r="R70" s="817"/>
      <c r="S70" s="817"/>
      <c r="T70" s="817"/>
      <c r="U70" s="817"/>
      <c r="V70" s="817">
        <v>6154</v>
      </c>
      <c r="W70" s="817"/>
      <c r="X70" s="817"/>
      <c r="Y70" s="817"/>
      <c r="Z70" s="817"/>
      <c r="AA70" s="817">
        <v>259</v>
      </c>
      <c r="AB70" s="817"/>
      <c r="AC70" s="817"/>
      <c r="AD70" s="817"/>
      <c r="AE70" s="817"/>
      <c r="AF70" s="817">
        <v>259</v>
      </c>
      <c r="AG70" s="817"/>
      <c r="AH70" s="817"/>
      <c r="AI70" s="817"/>
      <c r="AJ70" s="817"/>
      <c r="AK70" s="817" t="s">
        <v>543</v>
      </c>
      <c r="AL70" s="817"/>
      <c r="AM70" s="817"/>
      <c r="AN70" s="817"/>
      <c r="AO70" s="817"/>
      <c r="AP70" s="817" t="s">
        <v>543</v>
      </c>
      <c r="AQ70" s="817"/>
      <c r="AR70" s="817"/>
      <c r="AS70" s="817"/>
      <c r="AT70" s="817"/>
      <c r="AU70" s="817" t="s">
        <v>543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547</v>
      </c>
      <c r="C71" s="861"/>
      <c r="D71" s="861"/>
      <c r="E71" s="861"/>
      <c r="F71" s="861"/>
      <c r="G71" s="861"/>
      <c r="H71" s="861"/>
      <c r="I71" s="861"/>
      <c r="J71" s="861"/>
      <c r="K71" s="861"/>
      <c r="L71" s="861"/>
      <c r="M71" s="861"/>
      <c r="N71" s="861"/>
      <c r="O71" s="861"/>
      <c r="P71" s="862"/>
      <c r="Q71" s="863">
        <v>3419</v>
      </c>
      <c r="R71" s="817"/>
      <c r="S71" s="817"/>
      <c r="T71" s="817"/>
      <c r="U71" s="817"/>
      <c r="V71" s="817">
        <v>3383</v>
      </c>
      <c r="W71" s="817"/>
      <c r="X71" s="817"/>
      <c r="Y71" s="817"/>
      <c r="Z71" s="817"/>
      <c r="AA71" s="817">
        <v>37</v>
      </c>
      <c r="AB71" s="817"/>
      <c r="AC71" s="817"/>
      <c r="AD71" s="817"/>
      <c r="AE71" s="817"/>
      <c r="AF71" s="817">
        <v>37</v>
      </c>
      <c r="AG71" s="817"/>
      <c r="AH71" s="817"/>
      <c r="AI71" s="817"/>
      <c r="AJ71" s="817"/>
      <c r="AK71" s="817" t="s">
        <v>543</v>
      </c>
      <c r="AL71" s="817"/>
      <c r="AM71" s="817"/>
      <c r="AN71" s="817"/>
      <c r="AO71" s="817"/>
      <c r="AP71" s="817">
        <v>10724</v>
      </c>
      <c r="AQ71" s="817"/>
      <c r="AR71" s="817"/>
      <c r="AS71" s="817"/>
      <c r="AT71" s="817"/>
      <c r="AU71" s="817">
        <v>472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548</v>
      </c>
      <c r="C72" s="861"/>
      <c r="D72" s="861"/>
      <c r="E72" s="861"/>
      <c r="F72" s="861"/>
      <c r="G72" s="861"/>
      <c r="H72" s="861"/>
      <c r="I72" s="861"/>
      <c r="J72" s="861"/>
      <c r="K72" s="861"/>
      <c r="L72" s="861"/>
      <c r="M72" s="861"/>
      <c r="N72" s="861"/>
      <c r="O72" s="861"/>
      <c r="P72" s="862"/>
      <c r="Q72" s="863">
        <v>30</v>
      </c>
      <c r="R72" s="817"/>
      <c r="S72" s="817"/>
      <c r="T72" s="817"/>
      <c r="U72" s="817"/>
      <c r="V72" s="817">
        <v>25</v>
      </c>
      <c r="W72" s="817"/>
      <c r="X72" s="817"/>
      <c r="Y72" s="817"/>
      <c r="Z72" s="817"/>
      <c r="AA72" s="817">
        <v>4</v>
      </c>
      <c r="AB72" s="817"/>
      <c r="AC72" s="817"/>
      <c r="AD72" s="817"/>
      <c r="AE72" s="817"/>
      <c r="AF72" s="817">
        <v>4</v>
      </c>
      <c r="AG72" s="817"/>
      <c r="AH72" s="817"/>
      <c r="AI72" s="817"/>
      <c r="AJ72" s="817"/>
      <c r="AK72" s="817">
        <v>8</v>
      </c>
      <c r="AL72" s="817"/>
      <c r="AM72" s="817"/>
      <c r="AN72" s="817"/>
      <c r="AO72" s="817"/>
      <c r="AP72" s="817" t="s">
        <v>543</v>
      </c>
      <c r="AQ72" s="817"/>
      <c r="AR72" s="817"/>
      <c r="AS72" s="817"/>
      <c r="AT72" s="817"/>
      <c r="AU72" s="817" t="s">
        <v>543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549</v>
      </c>
      <c r="C73" s="861"/>
      <c r="D73" s="861"/>
      <c r="E73" s="861"/>
      <c r="F73" s="861"/>
      <c r="G73" s="861"/>
      <c r="H73" s="861"/>
      <c r="I73" s="861"/>
      <c r="J73" s="861"/>
      <c r="K73" s="861"/>
      <c r="L73" s="861"/>
      <c r="M73" s="861"/>
      <c r="N73" s="861"/>
      <c r="O73" s="861"/>
      <c r="P73" s="862"/>
      <c r="Q73" s="863">
        <v>335</v>
      </c>
      <c r="R73" s="817"/>
      <c r="S73" s="817"/>
      <c r="T73" s="817"/>
      <c r="U73" s="817"/>
      <c r="V73" s="817">
        <v>181</v>
      </c>
      <c r="W73" s="817"/>
      <c r="X73" s="817"/>
      <c r="Y73" s="817"/>
      <c r="Z73" s="817"/>
      <c r="AA73" s="817">
        <v>154</v>
      </c>
      <c r="AB73" s="817"/>
      <c r="AC73" s="817"/>
      <c r="AD73" s="817"/>
      <c r="AE73" s="817"/>
      <c r="AF73" s="817">
        <v>154</v>
      </c>
      <c r="AG73" s="817"/>
      <c r="AH73" s="817"/>
      <c r="AI73" s="817"/>
      <c r="AJ73" s="817"/>
      <c r="AK73" s="817">
        <v>162</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550</v>
      </c>
      <c r="C74" s="861"/>
      <c r="D74" s="861"/>
      <c r="E74" s="861"/>
      <c r="F74" s="861"/>
      <c r="G74" s="861"/>
      <c r="H74" s="861"/>
      <c r="I74" s="861"/>
      <c r="J74" s="861"/>
      <c r="K74" s="861"/>
      <c r="L74" s="861"/>
      <c r="M74" s="861"/>
      <c r="N74" s="861"/>
      <c r="O74" s="861"/>
      <c r="P74" s="862"/>
      <c r="Q74" s="863">
        <v>166278</v>
      </c>
      <c r="R74" s="817"/>
      <c r="S74" s="817"/>
      <c r="T74" s="817"/>
      <c r="U74" s="817"/>
      <c r="V74" s="817">
        <v>162373</v>
      </c>
      <c r="W74" s="817"/>
      <c r="X74" s="817"/>
      <c r="Y74" s="817"/>
      <c r="Z74" s="817"/>
      <c r="AA74" s="817">
        <v>3905</v>
      </c>
      <c r="AB74" s="817"/>
      <c r="AC74" s="817"/>
      <c r="AD74" s="817"/>
      <c r="AE74" s="817"/>
      <c r="AF74" s="817">
        <v>3905</v>
      </c>
      <c r="AG74" s="817"/>
      <c r="AH74" s="817"/>
      <c r="AI74" s="817"/>
      <c r="AJ74" s="817"/>
      <c r="AK74" s="817">
        <v>1502</v>
      </c>
      <c r="AL74" s="817"/>
      <c r="AM74" s="817"/>
      <c r="AN74" s="817"/>
      <c r="AO74" s="817"/>
      <c r="AP74" s="817" t="s">
        <v>543</v>
      </c>
      <c r="AQ74" s="817"/>
      <c r="AR74" s="817"/>
      <c r="AS74" s="817"/>
      <c r="AT74" s="817"/>
      <c r="AU74" s="817" t="s">
        <v>543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551</v>
      </c>
      <c r="C75" s="861"/>
      <c r="D75" s="861"/>
      <c r="E75" s="861"/>
      <c r="F75" s="861"/>
      <c r="G75" s="861"/>
      <c r="H75" s="861"/>
      <c r="I75" s="861"/>
      <c r="J75" s="861"/>
      <c r="K75" s="861"/>
      <c r="L75" s="861"/>
      <c r="M75" s="861"/>
      <c r="N75" s="861"/>
      <c r="O75" s="861"/>
      <c r="P75" s="862"/>
      <c r="Q75" s="864">
        <v>599</v>
      </c>
      <c r="R75" s="865"/>
      <c r="S75" s="865"/>
      <c r="T75" s="865"/>
      <c r="U75" s="821"/>
      <c r="V75" s="866">
        <v>509</v>
      </c>
      <c r="W75" s="865"/>
      <c r="X75" s="865"/>
      <c r="Y75" s="865"/>
      <c r="Z75" s="821"/>
      <c r="AA75" s="866">
        <v>91</v>
      </c>
      <c r="AB75" s="865"/>
      <c r="AC75" s="865"/>
      <c r="AD75" s="865"/>
      <c r="AE75" s="821"/>
      <c r="AF75" s="866">
        <v>1267</v>
      </c>
      <c r="AG75" s="865"/>
      <c r="AH75" s="865"/>
      <c r="AI75" s="865"/>
      <c r="AJ75" s="821"/>
      <c r="AK75" s="866" t="s">
        <v>543</v>
      </c>
      <c r="AL75" s="865"/>
      <c r="AM75" s="865"/>
      <c r="AN75" s="865"/>
      <c r="AO75" s="821"/>
      <c r="AP75" s="866">
        <v>304</v>
      </c>
      <c r="AQ75" s="865"/>
      <c r="AR75" s="865"/>
      <c r="AS75" s="865"/>
      <c r="AT75" s="821"/>
      <c r="AU75" s="866" t="s">
        <v>543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5644</v>
      </c>
      <c r="AG88" s="831"/>
      <c r="AH88" s="831"/>
      <c r="AI88" s="831"/>
      <c r="AJ88" s="831"/>
      <c r="AK88" s="828"/>
      <c r="AL88" s="828"/>
      <c r="AM88" s="828"/>
      <c r="AN88" s="828"/>
      <c r="AO88" s="828"/>
      <c r="AP88" s="831">
        <v>11028</v>
      </c>
      <c r="AQ88" s="831"/>
      <c r="AR88" s="831"/>
      <c r="AS88" s="831"/>
      <c r="AT88" s="831"/>
      <c r="AU88" s="831">
        <v>472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601061</v>
      </c>
      <c r="AB110" s="887"/>
      <c r="AC110" s="887"/>
      <c r="AD110" s="887"/>
      <c r="AE110" s="888"/>
      <c r="AF110" s="889">
        <v>571891</v>
      </c>
      <c r="AG110" s="887"/>
      <c r="AH110" s="887"/>
      <c r="AI110" s="887"/>
      <c r="AJ110" s="888"/>
      <c r="AK110" s="889">
        <v>519703</v>
      </c>
      <c r="AL110" s="887"/>
      <c r="AM110" s="887"/>
      <c r="AN110" s="887"/>
      <c r="AO110" s="888"/>
      <c r="AP110" s="890">
        <v>14.7</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4658256</v>
      </c>
      <c r="BR110" s="918"/>
      <c r="BS110" s="918"/>
      <c r="BT110" s="918"/>
      <c r="BU110" s="918"/>
      <c r="BV110" s="918">
        <v>4255978</v>
      </c>
      <c r="BW110" s="918"/>
      <c r="BX110" s="918"/>
      <c r="BY110" s="918"/>
      <c r="BZ110" s="918"/>
      <c r="CA110" s="918">
        <v>3906054</v>
      </c>
      <c r="CB110" s="918"/>
      <c r="CC110" s="918"/>
      <c r="CD110" s="918"/>
      <c r="CE110" s="918"/>
      <c r="CF110" s="931">
        <v>110.1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1638289</v>
      </c>
      <c r="BR112" s="913"/>
      <c r="BS112" s="913"/>
      <c r="BT112" s="913"/>
      <c r="BU112" s="913"/>
      <c r="BV112" s="913">
        <v>1484373</v>
      </c>
      <c r="BW112" s="913"/>
      <c r="BX112" s="913"/>
      <c r="BY112" s="913"/>
      <c r="BZ112" s="913"/>
      <c r="CA112" s="913">
        <v>1255907</v>
      </c>
      <c r="CB112" s="913"/>
      <c r="CC112" s="913"/>
      <c r="CD112" s="913"/>
      <c r="CE112" s="913"/>
      <c r="CF112" s="907">
        <v>35.4</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151382</v>
      </c>
      <c r="AB113" s="925"/>
      <c r="AC113" s="925"/>
      <c r="AD113" s="925"/>
      <c r="AE113" s="926"/>
      <c r="AF113" s="927">
        <v>137506</v>
      </c>
      <c r="AG113" s="925"/>
      <c r="AH113" s="925"/>
      <c r="AI113" s="925"/>
      <c r="AJ113" s="926"/>
      <c r="AK113" s="927">
        <v>111899</v>
      </c>
      <c r="AL113" s="925"/>
      <c r="AM113" s="925"/>
      <c r="AN113" s="925"/>
      <c r="AO113" s="926"/>
      <c r="AP113" s="928">
        <v>3.2</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531514</v>
      </c>
      <c r="BR113" s="913"/>
      <c r="BS113" s="913"/>
      <c r="BT113" s="913"/>
      <c r="BU113" s="913"/>
      <c r="BV113" s="913">
        <v>499772</v>
      </c>
      <c r="BW113" s="913"/>
      <c r="BX113" s="913"/>
      <c r="BY113" s="913"/>
      <c r="BZ113" s="913"/>
      <c r="CA113" s="913">
        <v>471877</v>
      </c>
      <c r="CB113" s="913"/>
      <c r="CC113" s="913"/>
      <c r="CD113" s="913"/>
      <c r="CE113" s="913"/>
      <c r="CF113" s="907">
        <v>13.3</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51360</v>
      </c>
      <c r="AB114" s="946"/>
      <c r="AC114" s="946"/>
      <c r="AD114" s="946"/>
      <c r="AE114" s="947"/>
      <c r="AF114" s="948">
        <v>50359</v>
      </c>
      <c r="AG114" s="946"/>
      <c r="AH114" s="946"/>
      <c r="AI114" s="946"/>
      <c r="AJ114" s="947"/>
      <c r="AK114" s="948">
        <v>55268</v>
      </c>
      <c r="AL114" s="946"/>
      <c r="AM114" s="946"/>
      <c r="AN114" s="946"/>
      <c r="AO114" s="947"/>
      <c r="AP114" s="949">
        <v>1.6</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734371</v>
      </c>
      <c r="BR114" s="913"/>
      <c r="BS114" s="913"/>
      <c r="BT114" s="913"/>
      <c r="BU114" s="913"/>
      <c r="BV114" s="913">
        <v>727056</v>
      </c>
      <c r="BW114" s="913"/>
      <c r="BX114" s="913"/>
      <c r="BY114" s="913"/>
      <c r="BZ114" s="913"/>
      <c r="CA114" s="913">
        <v>716783</v>
      </c>
      <c r="CB114" s="913"/>
      <c r="CC114" s="913"/>
      <c r="CD114" s="913"/>
      <c r="CE114" s="913"/>
      <c r="CF114" s="907">
        <v>20.2</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803803</v>
      </c>
      <c r="AB117" s="966"/>
      <c r="AC117" s="966"/>
      <c r="AD117" s="966"/>
      <c r="AE117" s="967"/>
      <c r="AF117" s="968">
        <v>759756</v>
      </c>
      <c r="AG117" s="966"/>
      <c r="AH117" s="966"/>
      <c r="AI117" s="966"/>
      <c r="AJ117" s="967"/>
      <c r="AK117" s="968">
        <v>686870</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7562430</v>
      </c>
      <c r="BR119" s="987"/>
      <c r="BS119" s="987"/>
      <c r="BT119" s="987"/>
      <c r="BU119" s="987"/>
      <c r="BV119" s="987">
        <v>6967179</v>
      </c>
      <c r="BW119" s="987"/>
      <c r="BX119" s="987"/>
      <c r="BY119" s="987"/>
      <c r="BZ119" s="987"/>
      <c r="CA119" s="987">
        <v>6350621</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3592520</v>
      </c>
      <c r="BR120" s="918"/>
      <c r="BS120" s="918"/>
      <c r="BT120" s="918"/>
      <c r="BU120" s="918"/>
      <c r="BV120" s="918">
        <v>4182466</v>
      </c>
      <c r="BW120" s="918"/>
      <c r="BX120" s="918"/>
      <c r="BY120" s="918"/>
      <c r="BZ120" s="918"/>
      <c r="CA120" s="918">
        <v>4224625</v>
      </c>
      <c r="CB120" s="918"/>
      <c r="CC120" s="918"/>
      <c r="CD120" s="918"/>
      <c r="CE120" s="918"/>
      <c r="CF120" s="931">
        <v>119.1</v>
      </c>
      <c r="CG120" s="932"/>
      <c r="CH120" s="932"/>
      <c r="CI120" s="932"/>
      <c r="CJ120" s="932"/>
      <c r="CK120" s="993" t="s">
        <v>443</v>
      </c>
      <c r="CL120" s="994"/>
      <c r="CM120" s="994"/>
      <c r="CN120" s="994"/>
      <c r="CO120" s="995"/>
      <c r="CP120" s="1001" t="s">
        <v>444</v>
      </c>
      <c r="CQ120" s="1002"/>
      <c r="CR120" s="1002"/>
      <c r="CS120" s="1002"/>
      <c r="CT120" s="1002"/>
      <c r="CU120" s="1002"/>
      <c r="CV120" s="1002"/>
      <c r="CW120" s="1002"/>
      <c r="CX120" s="1002"/>
      <c r="CY120" s="1002"/>
      <c r="CZ120" s="1002"/>
      <c r="DA120" s="1002"/>
      <c r="DB120" s="1002"/>
      <c r="DC120" s="1002"/>
      <c r="DD120" s="1002"/>
      <c r="DE120" s="1002"/>
      <c r="DF120" s="1003"/>
      <c r="DG120" s="917">
        <v>1630110</v>
      </c>
      <c r="DH120" s="918"/>
      <c r="DI120" s="918"/>
      <c r="DJ120" s="918"/>
      <c r="DK120" s="918"/>
      <c r="DL120" s="918">
        <v>1477539</v>
      </c>
      <c r="DM120" s="918"/>
      <c r="DN120" s="918"/>
      <c r="DO120" s="918"/>
      <c r="DP120" s="918"/>
      <c r="DQ120" s="918">
        <v>1247985</v>
      </c>
      <c r="DR120" s="918"/>
      <c r="DS120" s="918"/>
      <c r="DT120" s="918"/>
      <c r="DU120" s="918"/>
      <c r="DV120" s="919">
        <v>35.200000000000003</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42657</v>
      </c>
      <c r="BR121" s="913"/>
      <c r="BS121" s="913"/>
      <c r="BT121" s="913"/>
      <c r="BU121" s="913"/>
      <c r="BV121" s="913">
        <v>39247</v>
      </c>
      <c r="BW121" s="913"/>
      <c r="BX121" s="913"/>
      <c r="BY121" s="913"/>
      <c r="BZ121" s="913"/>
      <c r="CA121" s="913">
        <v>35825</v>
      </c>
      <c r="CB121" s="913"/>
      <c r="CC121" s="913"/>
      <c r="CD121" s="913"/>
      <c r="CE121" s="913"/>
      <c r="CF121" s="907">
        <v>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8179</v>
      </c>
      <c r="DH121" s="913"/>
      <c r="DI121" s="913"/>
      <c r="DJ121" s="913"/>
      <c r="DK121" s="913"/>
      <c r="DL121" s="913">
        <v>6834</v>
      </c>
      <c r="DM121" s="913"/>
      <c r="DN121" s="913"/>
      <c r="DO121" s="913"/>
      <c r="DP121" s="913"/>
      <c r="DQ121" s="913">
        <v>7922</v>
      </c>
      <c r="DR121" s="913"/>
      <c r="DS121" s="913"/>
      <c r="DT121" s="913"/>
      <c r="DU121" s="913"/>
      <c r="DV121" s="914">
        <v>0.2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4743027</v>
      </c>
      <c r="BR122" s="987"/>
      <c r="BS122" s="987"/>
      <c r="BT122" s="987"/>
      <c r="BU122" s="987"/>
      <c r="BV122" s="987">
        <v>4401474</v>
      </c>
      <c r="BW122" s="987"/>
      <c r="BX122" s="987"/>
      <c r="BY122" s="987"/>
      <c r="BZ122" s="987"/>
      <c r="CA122" s="987">
        <v>3931815</v>
      </c>
      <c r="CB122" s="987"/>
      <c r="CC122" s="987"/>
      <c r="CD122" s="987"/>
      <c r="CE122" s="987"/>
      <c r="CF122" s="1004">
        <v>110.9</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8378204</v>
      </c>
      <c r="BR123" s="1051"/>
      <c r="BS123" s="1051"/>
      <c r="BT123" s="1051"/>
      <c r="BU123" s="1051"/>
      <c r="BV123" s="1051">
        <v>8623187</v>
      </c>
      <c r="BW123" s="1051"/>
      <c r="BX123" s="1051"/>
      <c r="BY123" s="1051"/>
      <c r="BZ123" s="1051"/>
      <c r="CA123" s="1051">
        <v>8192265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6013</v>
      </c>
      <c r="AB128" s="1033"/>
      <c r="AC128" s="1033"/>
      <c r="AD128" s="1033"/>
      <c r="AE128" s="1034"/>
      <c r="AF128" s="1035">
        <v>674</v>
      </c>
      <c r="AG128" s="1033"/>
      <c r="AH128" s="1033"/>
      <c r="AI128" s="1033"/>
      <c r="AJ128" s="1034"/>
      <c r="AK128" s="1035">
        <v>5459</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3852460</v>
      </c>
      <c r="AB129" s="946"/>
      <c r="AC129" s="946"/>
      <c r="AD129" s="946"/>
      <c r="AE129" s="947"/>
      <c r="AF129" s="948">
        <v>3877696</v>
      </c>
      <c r="AG129" s="946"/>
      <c r="AH129" s="946"/>
      <c r="AI129" s="946"/>
      <c r="AJ129" s="947"/>
      <c r="AK129" s="948">
        <v>3959250</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418674</v>
      </c>
      <c r="AB130" s="946"/>
      <c r="AC130" s="946"/>
      <c r="AD130" s="946"/>
      <c r="AE130" s="947"/>
      <c r="AF130" s="948">
        <v>411869</v>
      </c>
      <c r="AG130" s="946"/>
      <c r="AH130" s="946"/>
      <c r="AI130" s="946"/>
      <c r="AJ130" s="947"/>
      <c r="AK130" s="948">
        <v>412536</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3433786</v>
      </c>
      <c r="AB131" s="973"/>
      <c r="AC131" s="973"/>
      <c r="AD131" s="973"/>
      <c r="AE131" s="974"/>
      <c r="AF131" s="972">
        <v>3465827</v>
      </c>
      <c r="AG131" s="973"/>
      <c r="AH131" s="973"/>
      <c r="AI131" s="973"/>
      <c r="AJ131" s="974"/>
      <c r="AK131" s="972">
        <v>3546714</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11.04075793</v>
      </c>
      <c r="AB132" s="1084"/>
      <c r="AC132" s="1084"/>
      <c r="AD132" s="1084"/>
      <c r="AE132" s="1085"/>
      <c r="AF132" s="1086">
        <v>10.018186139999999</v>
      </c>
      <c r="AG132" s="1084"/>
      <c r="AH132" s="1084"/>
      <c r="AI132" s="1084"/>
      <c r="AJ132" s="1085"/>
      <c r="AK132" s="1086">
        <v>7.5809608559999999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10.3</v>
      </c>
      <c r="AB133" s="1067"/>
      <c r="AC133" s="1067"/>
      <c r="AD133" s="1067"/>
      <c r="AE133" s="1068"/>
      <c r="AF133" s="1066">
        <v>10.1</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IJTQXuuBzHlKT9CSD9ZsPLXx8a2Qp4bG0UkkKTWUnj2U1bIzQgu/aDRvh9j30+0eB3tnklB3pkU+QLAUvUPlw==" saltValue="rgbOSQb1TJaFZ3t8ZRH9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lNbv89N8F5AuaJk+oc72FdDtfXkeRkpr8O8jPPjcWMw3y8xsufTUTSnF30aJZS9v3pV9HBrEJv5LN5i7TGfyA==" saltValue="m9bAmHtF5TDRng6tQ0Js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LEi6NpC85PRhgPrfKIhPg/6b+ycDyGZ2z2SIXhEsoi2xaa9m/a2p2x2+keJv9SWtFLfEBqFZXrSwVxL0c65Fg==" saltValue="8Blv9FRKcHhJpKQPGoUa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1175334</v>
      </c>
      <c r="AP9" s="262">
        <v>88080</v>
      </c>
      <c r="AQ9" s="263">
        <v>120794</v>
      </c>
      <c r="AR9" s="264">
        <v>-27.1</v>
      </c>
    </row>
    <row r="10" spans="1:46" ht="13.5" customHeight="1" x14ac:dyDescent="0.15">
      <c r="A10" s="247"/>
      <c r="AK10" s="1103" t="s">
        <v>483</v>
      </c>
      <c r="AL10" s="1104"/>
      <c r="AM10" s="1104"/>
      <c r="AN10" s="1105"/>
      <c r="AO10" s="265">
        <v>6963</v>
      </c>
      <c r="AP10" s="265">
        <v>522</v>
      </c>
      <c r="AQ10" s="266">
        <v>16294</v>
      </c>
      <c r="AR10" s="267">
        <v>-96.8</v>
      </c>
    </row>
    <row r="11" spans="1:46" ht="13.5" customHeight="1" x14ac:dyDescent="0.15">
      <c r="A11" s="247"/>
      <c r="AK11" s="1103" t="s">
        <v>484</v>
      </c>
      <c r="AL11" s="1104"/>
      <c r="AM11" s="1104"/>
      <c r="AN11" s="1105"/>
      <c r="AO11" s="265" t="s">
        <v>485</v>
      </c>
      <c r="AP11" s="265" t="s">
        <v>485</v>
      </c>
      <c r="AQ11" s="266">
        <v>1928</v>
      </c>
      <c r="AR11" s="267" t="s">
        <v>485</v>
      </c>
    </row>
    <row r="12" spans="1:46" ht="13.5" customHeight="1" x14ac:dyDescent="0.15">
      <c r="A12" s="247"/>
      <c r="AK12" s="1103" t="s">
        <v>486</v>
      </c>
      <c r="AL12" s="1104"/>
      <c r="AM12" s="1104"/>
      <c r="AN12" s="1105"/>
      <c r="AO12" s="265" t="s">
        <v>485</v>
      </c>
      <c r="AP12" s="265" t="s">
        <v>485</v>
      </c>
      <c r="AQ12" s="266">
        <v>20</v>
      </c>
      <c r="AR12" s="267" t="s">
        <v>485</v>
      </c>
    </row>
    <row r="13" spans="1:46" ht="13.5" customHeight="1" x14ac:dyDescent="0.15">
      <c r="A13" s="247"/>
      <c r="AK13" s="1103" t="s">
        <v>487</v>
      </c>
      <c r="AL13" s="1104"/>
      <c r="AM13" s="1104"/>
      <c r="AN13" s="1105"/>
      <c r="AO13" s="265">
        <v>61550</v>
      </c>
      <c r="AP13" s="265">
        <v>4613</v>
      </c>
      <c r="AQ13" s="266">
        <v>4630</v>
      </c>
      <c r="AR13" s="267">
        <v>-0.4</v>
      </c>
    </row>
    <row r="14" spans="1:46" ht="13.5" customHeight="1" x14ac:dyDescent="0.15">
      <c r="A14" s="247"/>
      <c r="AK14" s="1103" t="s">
        <v>488</v>
      </c>
      <c r="AL14" s="1104"/>
      <c r="AM14" s="1104"/>
      <c r="AN14" s="1105"/>
      <c r="AO14" s="265">
        <v>4845</v>
      </c>
      <c r="AP14" s="265">
        <v>363</v>
      </c>
      <c r="AQ14" s="266">
        <v>2459</v>
      </c>
      <c r="AR14" s="267">
        <v>-85.2</v>
      </c>
    </row>
    <row r="15" spans="1:46" ht="13.5" customHeight="1" x14ac:dyDescent="0.15">
      <c r="A15" s="247"/>
      <c r="AK15" s="1106" t="s">
        <v>489</v>
      </c>
      <c r="AL15" s="1107"/>
      <c r="AM15" s="1107"/>
      <c r="AN15" s="1108"/>
      <c r="AO15" s="265">
        <v>-76899</v>
      </c>
      <c r="AP15" s="265">
        <v>-5763</v>
      </c>
      <c r="AQ15" s="266">
        <v>-7108</v>
      </c>
      <c r="AR15" s="267">
        <v>-18.899999999999999</v>
      </c>
    </row>
    <row r="16" spans="1:46" x14ac:dyDescent="0.15">
      <c r="A16" s="247"/>
      <c r="AK16" s="1106" t="s">
        <v>177</v>
      </c>
      <c r="AL16" s="1107"/>
      <c r="AM16" s="1107"/>
      <c r="AN16" s="1108"/>
      <c r="AO16" s="265">
        <v>1171793</v>
      </c>
      <c r="AP16" s="265">
        <v>87814</v>
      </c>
      <c r="AQ16" s="266">
        <v>139017</v>
      </c>
      <c r="AR16" s="267">
        <v>-36.799999999999997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8.24</v>
      </c>
      <c r="AP21" s="278">
        <v>11.1</v>
      </c>
      <c r="AQ21" s="279">
        <v>-2.86</v>
      </c>
      <c r="AS21" s="280"/>
      <c r="AT21" s="276"/>
    </row>
    <row r="22" spans="1:46" s="248" customFormat="1" x14ac:dyDescent="0.15">
      <c r="A22" s="276"/>
      <c r="AK22" s="1109" t="s">
        <v>495</v>
      </c>
      <c r="AL22" s="1110"/>
      <c r="AM22" s="1110"/>
      <c r="AN22" s="1111"/>
      <c r="AO22" s="281">
        <v>98.3</v>
      </c>
      <c r="AP22" s="282">
        <v>96.5</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519703</v>
      </c>
      <c r="AP32" s="291">
        <v>38947</v>
      </c>
      <c r="AQ32" s="292">
        <v>62408</v>
      </c>
      <c r="AR32" s="293">
        <v>-37.6</v>
      </c>
    </row>
    <row r="33" spans="1:46" ht="13.5" customHeight="1" x14ac:dyDescent="0.15">
      <c r="A33" s="247"/>
      <c r="AK33" s="1117" t="s">
        <v>500</v>
      </c>
      <c r="AL33" s="1118"/>
      <c r="AM33" s="1118"/>
      <c r="AN33" s="1119"/>
      <c r="AO33" s="291" t="s">
        <v>485</v>
      </c>
      <c r="AP33" s="291" t="s">
        <v>485</v>
      </c>
      <c r="AQ33" s="292" t="s">
        <v>485</v>
      </c>
      <c r="AR33" s="293" t="s">
        <v>485</v>
      </c>
    </row>
    <row r="34" spans="1:46" ht="27" customHeight="1" x14ac:dyDescent="0.15">
      <c r="A34" s="247"/>
      <c r="AK34" s="1117" t="s">
        <v>501</v>
      </c>
      <c r="AL34" s="1118"/>
      <c r="AM34" s="1118"/>
      <c r="AN34" s="1119"/>
      <c r="AO34" s="291" t="s">
        <v>485</v>
      </c>
      <c r="AP34" s="291" t="s">
        <v>485</v>
      </c>
      <c r="AQ34" s="292">
        <v>4</v>
      </c>
      <c r="AR34" s="293" t="s">
        <v>485</v>
      </c>
    </row>
    <row r="35" spans="1:46" ht="27" customHeight="1" x14ac:dyDescent="0.15">
      <c r="A35" s="247"/>
      <c r="AK35" s="1117" t="s">
        <v>502</v>
      </c>
      <c r="AL35" s="1118"/>
      <c r="AM35" s="1118"/>
      <c r="AN35" s="1119"/>
      <c r="AO35" s="291">
        <v>111899</v>
      </c>
      <c r="AP35" s="291">
        <v>8386</v>
      </c>
      <c r="AQ35" s="292">
        <v>14219</v>
      </c>
      <c r="AR35" s="293">
        <v>-41</v>
      </c>
    </row>
    <row r="36" spans="1:46" ht="27" customHeight="1" x14ac:dyDescent="0.15">
      <c r="A36" s="247"/>
      <c r="AK36" s="1117" t="s">
        <v>503</v>
      </c>
      <c r="AL36" s="1118"/>
      <c r="AM36" s="1118"/>
      <c r="AN36" s="1119"/>
      <c r="AO36" s="291">
        <v>55268</v>
      </c>
      <c r="AP36" s="291">
        <v>4142</v>
      </c>
      <c r="AQ36" s="292">
        <v>4004</v>
      </c>
      <c r="AR36" s="293">
        <v>3.4</v>
      </c>
    </row>
    <row r="37" spans="1:46" ht="13.5" customHeight="1" x14ac:dyDescent="0.15">
      <c r="A37" s="247"/>
      <c r="AK37" s="1117" t="s">
        <v>504</v>
      </c>
      <c r="AL37" s="1118"/>
      <c r="AM37" s="1118"/>
      <c r="AN37" s="1119"/>
      <c r="AO37" s="291" t="s">
        <v>485</v>
      </c>
      <c r="AP37" s="291" t="s">
        <v>485</v>
      </c>
      <c r="AQ37" s="292">
        <v>309</v>
      </c>
      <c r="AR37" s="293" t="s">
        <v>485</v>
      </c>
    </row>
    <row r="38" spans="1:46" ht="27" customHeight="1" x14ac:dyDescent="0.15">
      <c r="A38" s="247"/>
      <c r="AK38" s="1120" t="s">
        <v>505</v>
      </c>
      <c r="AL38" s="1121"/>
      <c r="AM38" s="1121"/>
      <c r="AN38" s="1122"/>
      <c r="AO38" s="294" t="s">
        <v>485</v>
      </c>
      <c r="AP38" s="294" t="s">
        <v>485</v>
      </c>
      <c r="AQ38" s="295">
        <v>4</v>
      </c>
      <c r="AR38" s="283" t="s">
        <v>485</v>
      </c>
      <c r="AS38" s="290"/>
    </row>
    <row r="39" spans="1:46" x14ac:dyDescent="0.15">
      <c r="A39" s="247"/>
      <c r="AK39" s="1120" t="s">
        <v>506</v>
      </c>
      <c r="AL39" s="1121"/>
      <c r="AM39" s="1121"/>
      <c r="AN39" s="1122"/>
      <c r="AO39" s="291">
        <v>-5459</v>
      </c>
      <c r="AP39" s="291">
        <v>-409</v>
      </c>
      <c r="AQ39" s="292">
        <v>-2554</v>
      </c>
      <c r="AR39" s="293">
        <v>-84</v>
      </c>
      <c r="AS39" s="290"/>
    </row>
    <row r="40" spans="1:46" ht="27" customHeight="1" x14ac:dyDescent="0.15">
      <c r="A40" s="247"/>
      <c r="AK40" s="1117" t="s">
        <v>507</v>
      </c>
      <c r="AL40" s="1118"/>
      <c r="AM40" s="1118"/>
      <c r="AN40" s="1119"/>
      <c r="AO40" s="291">
        <v>-412536</v>
      </c>
      <c r="AP40" s="291">
        <v>-30915</v>
      </c>
      <c r="AQ40" s="292">
        <v>-52280</v>
      </c>
      <c r="AR40" s="293">
        <v>-40.9</v>
      </c>
      <c r="AS40" s="290"/>
    </row>
    <row r="41" spans="1:46" x14ac:dyDescent="0.15">
      <c r="A41" s="247"/>
      <c r="AK41" s="1123" t="s">
        <v>287</v>
      </c>
      <c r="AL41" s="1124"/>
      <c r="AM41" s="1124"/>
      <c r="AN41" s="1125"/>
      <c r="AO41" s="291">
        <v>268875</v>
      </c>
      <c r="AP41" s="291">
        <v>20150</v>
      </c>
      <c r="AQ41" s="292">
        <v>26115</v>
      </c>
      <c r="AR41" s="293">
        <v>-22.8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144975</v>
      </c>
      <c r="AN51" s="313">
        <v>10334</v>
      </c>
      <c r="AO51" s="314">
        <v>-68</v>
      </c>
      <c r="AP51" s="315">
        <v>94796</v>
      </c>
      <c r="AQ51" s="316">
        <v>1.4</v>
      </c>
      <c r="AR51" s="317">
        <v>-69.400000000000006</v>
      </c>
    </row>
    <row r="52" spans="1:44" x14ac:dyDescent="0.15">
      <c r="A52" s="247"/>
      <c r="AK52" s="318"/>
      <c r="AL52" s="319" t="s">
        <v>517</v>
      </c>
      <c r="AM52" s="320">
        <v>78007</v>
      </c>
      <c r="AN52" s="321">
        <v>5560</v>
      </c>
      <c r="AO52" s="322">
        <v>-67.8</v>
      </c>
      <c r="AP52" s="323">
        <v>55781</v>
      </c>
      <c r="AQ52" s="324">
        <v>4.5999999999999996</v>
      </c>
      <c r="AR52" s="325">
        <v>-72.400000000000006</v>
      </c>
    </row>
    <row r="53" spans="1:44" x14ac:dyDescent="0.15">
      <c r="A53" s="247"/>
      <c r="AK53" s="303" t="s">
        <v>518</v>
      </c>
      <c r="AL53" s="304"/>
      <c r="AM53" s="312">
        <v>217118</v>
      </c>
      <c r="AN53" s="313">
        <v>15626</v>
      </c>
      <c r="AO53" s="314">
        <v>51.2</v>
      </c>
      <c r="AP53" s="315">
        <v>97758</v>
      </c>
      <c r="AQ53" s="316">
        <v>3.1</v>
      </c>
      <c r="AR53" s="317">
        <v>48.1</v>
      </c>
    </row>
    <row r="54" spans="1:44" x14ac:dyDescent="0.15">
      <c r="A54" s="247"/>
      <c r="AK54" s="318"/>
      <c r="AL54" s="319" t="s">
        <v>517</v>
      </c>
      <c r="AM54" s="320">
        <v>138346</v>
      </c>
      <c r="AN54" s="321">
        <v>9957</v>
      </c>
      <c r="AO54" s="322">
        <v>79.099999999999994</v>
      </c>
      <c r="AP54" s="323">
        <v>45946</v>
      </c>
      <c r="AQ54" s="324">
        <v>-17.600000000000001</v>
      </c>
      <c r="AR54" s="325">
        <v>96.7</v>
      </c>
    </row>
    <row r="55" spans="1:44" x14ac:dyDescent="0.15">
      <c r="A55" s="247"/>
      <c r="AK55" s="303" t="s">
        <v>519</v>
      </c>
      <c r="AL55" s="304"/>
      <c r="AM55" s="312">
        <v>194942</v>
      </c>
      <c r="AN55" s="313">
        <v>14245</v>
      </c>
      <c r="AO55" s="314">
        <v>-8.8000000000000007</v>
      </c>
      <c r="AP55" s="315">
        <v>91338</v>
      </c>
      <c r="AQ55" s="316">
        <v>-6.6</v>
      </c>
      <c r="AR55" s="317">
        <v>-2.2000000000000002</v>
      </c>
    </row>
    <row r="56" spans="1:44" x14ac:dyDescent="0.15">
      <c r="A56" s="247"/>
      <c r="AK56" s="318"/>
      <c r="AL56" s="319" t="s">
        <v>517</v>
      </c>
      <c r="AM56" s="320">
        <v>112251</v>
      </c>
      <c r="AN56" s="321">
        <v>8202</v>
      </c>
      <c r="AO56" s="322">
        <v>-17.600000000000001</v>
      </c>
      <c r="AP56" s="323">
        <v>43989</v>
      </c>
      <c r="AQ56" s="324">
        <v>-4.3</v>
      </c>
      <c r="AR56" s="325">
        <v>-13.3</v>
      </c>
    </row>
    <row r="57" spans="1:44" x14ac:dyDescent="0.15">
      <c r="A57" s="247"/>
      <c r="AK57" s="303" t="s">
        <v>520</v>
      </c>
      <c r="AL57" s="304"/>
      <c r="AM57" s="312">
        <v>156611</v>
      </c>
      <c r="AN57" s="313">
        <v>11541</v>
      </c>
      <c r="AO57" s="314">
        <v>-19</v>
      </c>
      <c r="AP57" s="315">
        <v>103975</v>
      </c>
      <c r="AQ57" s="316">
        <v>13.8</v>
      </c>
      <c r="AR57" s="317">
        <v>-32.799999999999997</v>
      </c>
    </row>
    <row r="58" spans="1:44" x14ac:dyDescent="0.15">
      <c r="A58" s="247"/>
      <c r="AK58" s="318"/>
      <c r="AL58" s="319" t="s">
        <v>517</v>
      </c>
      <c r="AM58" s="320">
        <v>117897</v>
      </c>
      <c r="AN58" s="321">
        <v>8688</v>
      </c>
      <c r="AO58" s="322">
        <v>5.9</v>
      </c>
      <c r="AP58" s="323">
        <v>52698</v>
      </c>
      <c r="AQ58" s="324">
        <v>19.8</v>
      </c>
      <c r="AR58" s="325">
        <v>-13.9</v>
      </c>
    </row>
    <row r="59" spans="1:44" x14ac:dyDescent="0.15">
      <c r="A59" s="247"/>
      <c r="AK59" s="303" t="s">
        <v>521</v>
      </c>
      <c r="AL59" s="304"/>
      <c r="AM59" s="312">
        <v>176153</v>
      </c>
      <c r="AN59" s="313">
        <v>13201</v>
      </c>
      <c r="AO59" s="314">
        <v>14.4</v>
      </c>
      <c r="AP59" s="315">
        <v>112678</v>
      </c>
      <c r="AQ59" s="316">
        <v>8.4</v>
      </c>
      <c r="AR59" s="317">
        <v>6</v>
      </c>
    </row>
    <row r="60" spans="1:44" x14ac:dyDescent="0.15">
      <c r="A60" s="247"/>
      <c r="AK60" s="318"/>
      <c r="AL60" s="319" t="s">
        <v>517</v>
      </c>
      <c r="AM60" s="320">
        <v>117916</v>
      </c>
      <c r="AN60" s="321">
        <v>8837</v>
      </c>
      <c r="AO60" s="322">
        <v>1.7</v>
      </c>
      <c r="AP60" s="323">
        <v>55165</v>
      </c>
      <c r="AQ60" s="324">
        <v>4.7</v>
      </c>
      <c r="AR60" s="325">
        <v>-3</v>
      </c>
    </row>
    <row r="61" spans="1:44" x14ac:dyDescent="0.15">
      <c r="A61" s="247"/>
      <c r="AK61" s="303" t="s">
        <v>522</v>
      </c>
      <c r="AL61" s="326"/>
      <c r="AM61" s="312">
        <v>177960</v>
      </c>
      <c r="AN61" s="313">
        <v>12989</v>
      </c>
      <c r="AO61" s="314">
        <v>-6</v>
      </c>
      <c r="AP61" s="315">
        <v>100109</v>
      </c>
      <c r="AQ61" s="327">
        <v>4</v>
      </c>
      <c r="AR61" s="317">
        <v>-10</v>
      </c>
    </row>
    <row r="62" spans="1:44" x14ac:dyDescent="0.15">
      <c r="A62" s="247"/>
      <c r="AK62" s="318"/>
      <c r="AL62" s="319" t="s">
        <v>517</v>
      </c>
      <c r="AM62" s="320">
        <v>112883</v>
      </c>
      <c r="AN62" s="321">
        <v>8249</v>
      </c>
      <c r="AO62" s="322">
        <v>0.3</v>
      </c>
      <c r="AP62" s="323">
        <v>50716</v>
      </c>
      <c r="AQ62" s="324">
        <v>1.4</v>
      </c>
      <c r="AR62" s="325">
        <v>-1.1000000000000001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eu8Gcz8ezK6T4pdih5mYeCjuZN7eHuojG1ujwUBi5QlRneEAzSCLUDCnRHLsHwla2p4Y++jeBASsFbap3F1ig==" saltValue="S5xU3zStA/7CxzOJSarP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n7AKHBfeNolgiQO4BwA+LFBM5qvnIJss3yPNNEB+Rc+6wVBPALoPXeNPQSQ7Wu3EGVdcKmUKshb/43/ayJmDA==" saltValue="vM2D/CIRSQXBQuCW2G5O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ozE93hZNtJzXbE1vGQWgNrUSrY2pW1diKjRLUwlWllPFX8IcFGciuL69q8XNqqMF1iHBC00yZaDVBzJZnayhrw==" saltValue="mIzvFi0eZ5xpOS9/Wwvt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19.47</v>
      </c>
      <c r="G47" s="12">
        <v>20.100000000000001</v>
      </c>
      <c r="H47" s="12">
        <v>25.19</v>
      </c>
      <c r="I47" s="12">
        <v>29.41</v>
      </c>
      <c r="J47" s="13">
        <v>27.96</v>
      </c>
    </row>
    <row r="48" spans="2:10" ht="57.75" customHeight="1" x14ac:dyDescent="0.15">
      <c r="B48" s="14"/>
      <c r="C48" s="1128" t="s">
        <v>4</v>
      </c>
      <c r="D48" s="1128"/>
      <c r="E48" s="1129"/>
      <c r="F48" s="15">
        <v>4.5</v>
      </c>
      <c r="G48" s="16">
        <v>5.52</v>
      </c>
      <c r="H48" s="16">
        <v>8.7899999999999991</v>
      </c>
      <c r="I48" s="16">
        <v>6.02</v>
      </c>
      <c r="J48" s="17">
        <v>5.37</v>
      </c>
    </row>
    <row r="49" spans="2:10" ht="57.75" customHeight="1" thickBot="1" x14ac:dyDescent="0.2">
      <c r="B49" s="18"/>
      <c r="C49" s="1130" t="s">
        <v>5</v>
      </c>
      <c r="D49" s="1130"/>
      <c r="E49" s="1131"/>
      <c r="F49" s="19">
        <v>3.36</v>
      </c>
      <c r="G49" s="20">
        <v>3.05</v>
      </c>
      <c r="H49" s="20">
        <v>7.5</v>
      </c>
      <c r="I49" s="20">
        <v>1.67</v>
      </c>
      <c r="J49" s="21" t="s">
        <v>529</v>
      </c>
    </row>
    <row r="50" spans="2:10" x14ac:dyDescent="0.15"/>
  </sheetData>
  <sheetProtection algorithmName="SHA-512" hashValue="8u4C0FVt6o4dHdDJfNu4UMoWxI1Q4OPBbEML/4TMnvQnZeRo+JJUepK3jXlA7e3N+QtCObBFPy8mewaQ+BD1cw==" saltValue="WA+uKCW+2Pwj0FP6iHrP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2026-03-12T06:36:51Z</cp:lastPrinted>
  <dcterms:created xsi:type="dcterms:W3CDTF">2026-02-23T04:48:11Z</dcterms:created>
  <dcterms:modified xsi:type="dcterms:W3CDTF">2026-03-19T04:27:22Z</dcterms:modified>
  <cp:category/>
</cp:coreProperties>
</file>