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N:\個別（業務）\財政課\○財政係\37　財政状況資料集\R6決算分\3 疑義照会\3 県再提出\"/>
    </mc:Choice>
  </mc:AlternateContent>
  <xr:revisionPtr revIDLastSave="0" documentId="13_ncr:1_{77A5B8A6-6BE2-4CB2-8C1B-0FE7BC86DEDB}"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E36" i="10"/>
  <c r="AM36" i="10"/>
  <c r="C36" i="10"/>
  <c r="BE35" i="10"/>
  <c r="C35"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 r="BW34" i="10" l="1"/>
  <c r="BW35" i="10" s="1"/>
  <c r="BW36" i="10" s="1"/>
  <c r="BW37" i="10" s="1"/>
  <c r="BW38" i="10" s="1"/>
  <c r="BW39" i="10" s="1"/>
  <c r="CO34" i="10" l="1"/>
  <c r="CO35" i="10" s="1"/>
  <c r="CO36" i="10" s="1"/>
  <c r="CO37" i="10" s="1"/>
</calcChain>
</file>

<file path=xl/sharedStrings.xml><?xml version="1.0" encoding="utf-8"?>
<sst xmlns="http://schemas.openxmlformats.org/spreadsheetml/2006/main" count="1066" uniqueCount="561">
  <si>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</si>
  <si>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</si>
  <si>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</si>
  <si>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</si>
  <si>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</si>
  <si>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</si>
  <si>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</si>
  <si>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</si>
  <si>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</si>
  <si>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</si>
  <si>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</si>
  <si>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</si>
  <si>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</si>
  <si>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</si>
  <si>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</si>
  <si>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</si>
  <si>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</si>
  <si>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</si>
  <si>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</si>
  <si>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</si>
  <si>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</si>
  <si>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</si>
  <si>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</si>
  <si>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</si>
  <si>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</si>
  <si>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</si>
  <si>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</si>
  <si>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</si>
  <si>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</si>
  <si>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</si>
  <si>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</si>
  <si>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</si>
  <si>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</si>
  <si>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</si>
  <si>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</si>
  <si>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</si>
  <si>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</si>
  <si>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</si>
  <si>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</si>
  <si>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</si>
  <si>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</si>
  <si>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</si>
  <si>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</si>
  <si>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</si>
  <si>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</si>
  <si>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</si>
  <si>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</si>
  <si>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</si>
  <si>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</si>
  <si>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</si>
  <si>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</si>
  <si>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</si>
  <si>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</si>
  <si>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</si>
  <si>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</si>
  <si>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</si>
  <si>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</si>
  <si>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</si>
  <si>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</si>
  <si>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</si>
  <si>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</si>
  <si>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</si>
  <si>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</si>
  <si>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</si>
  <si>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</si>
  <si>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</si>
  <si>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</si>
  <si>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</si>
  <si>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</si>
  <si>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</si>
  <si>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</si>
  <si>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</si>
  <si>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</si>
  <si>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</si>
  <si>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</si>
  <si>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</si>
  <si>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</si>
  <si>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</si>
  <si>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</si>
  <si>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</si>
  <si>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</si>
  <si>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</si>
  <si>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</si>
  <si>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</si>
  <si>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</si>
  <si>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</si>
  <si>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</si>
  <si>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</si>
  <si>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</si>
  <si>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</si>
  <si>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</si>
  <si>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</si>
  <si>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</si>
  <si>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</si>
  <si>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上山市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</si>
  <si>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</si>
  <si>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</si>
  <si>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</si>
  <si>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</si>
  <si>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</si>
  <si>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</si>
  <si>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</si>
  <si>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</si>
  <si>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</si>
  <si>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</si>
  <si>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</si>
  <si>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</si>
  <si>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</si>
  <si>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</si>
  <si>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</si>
  <si>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</si>
  <si>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</si>
  <si>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</si>
  <si>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</si>
  <si>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</si>
  <si>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</si>
  <si>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</si>
  <si>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</si>
  <si>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</si>
  <si>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</si>
  <si>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</si>
  <si>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</si>
  <si>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</si>
  <si>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</si>
  <si>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</si>
  <si>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</si>
  <si>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</si>
  <si>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</si>
  <si>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</si>
  <si>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</si>
  <si>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</si>
  <si>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</si>
  <si>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</si>
  <si>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</si>
  <si>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</si>
  <si>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</si>
  <si>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</si>
  <si>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</si>
  <si>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</si>
  <si>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</si>
  <si>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</si>
  <si>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</si>
  <si>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</si>
  <si>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</si>
  <si>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</si>
  <si>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</si>
  <si>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</si>
  <si>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</si>
  <si>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</si>
  <si>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</si>
  <si>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</si>
  <si>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</si>
  <si>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</si>
  <si>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</si>
  <si>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</si>
  <si>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</si>
  <si>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</si>
  <si>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</si>
  <si>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</si>
  <si>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</si>
  <si>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</si>
  <si>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</si>
  <si>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</si>
  <si>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</si>
  <si>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</si>
  <si>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</si>
  <si>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</si>
  <si>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</si>
  <si>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</si>
  <si>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</si>
  <si>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</si>
  <si>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</si>
  <si>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</si>
  <si>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</si>
  <si>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</si>
  <si>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</si>
  <si>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</si>
  <si>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</si>
  <si>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</si>
  <si>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</si>
  <si>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</si>
  <si>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</si>
  <si>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</si>
  <si>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</si>
  <si>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</si>
  <si>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</si>
  <si>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</si>
  <si>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</si>
  <si>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</si>
  <si>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</si>
  <si>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</si>
  <si>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</si>
  <si>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</si>
  <si>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</si>
  <si>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</si>
  <si>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</si>
  <si>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</si>
  <si>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</si>
  <si>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</si>
  <si>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</si>
  <si>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</si>
  <si>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</si>
  <si>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</si>
  <si>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山形県上山市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</si>
  <si>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</si>
  <si>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</si>
  <si>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</si>
  <si>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</si>
  <si>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</si>
  <si>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</si>
  <si>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</si>
  <si>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</si>
  <si>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</si>
  <si>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</si>
  <si>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</si>
  <si>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</si>
  <si>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</si>
  <si>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</si>
  <si>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</si>
  <si>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</si>
  <si>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</si>
  <si>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</si>
  <si>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</si>
  <si>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</si>
  <si>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</si>
  <si>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</si>
  <si>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</si>
  <si>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</si>
  <si>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</si>
  <si>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</si>
  <si>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</si>
  <si>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</si>
  <si>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</si>
  <si>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</si>
  <si>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</si>
  <si>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</si>
  <si>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</si>
  <si>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</si>
  <si>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</si>
  <si>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</si>
  <si>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</si>
  <si>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</si>
  <si>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</si>
  <si>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</si>
  <si>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</si>
  <si>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</si>
  <si>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</si>
  <si>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</si>
  <si>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</si>
  <si>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</si>
  <si>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</si>
  <si>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</si>
  <si>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</si>
  <si>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</si>
  <si>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</si>
  <si>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</si>
  <si>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</si>
  <si>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</si>
  <si>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</si>
  <si>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</si>
  <si>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</si>
  <si>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</si>
  <si>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</si>
  <si>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</si>
  <si>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</si>
  <si>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</si>
  <si>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</si>
  <si>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</si>
  <si>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</si>
  <si>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</si>
  <si>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</si>
  <si>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</si>
  <si>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</si>
  <si>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</si>
  <si>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</si>
  <si>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</si>
  <si>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</si>
  <si>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</si>
  <si>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</si>
  <si>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</si>
  <si>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</si>
  <si>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</si>
  <si>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</si>
  <si>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</si>
  <si>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</si>
  <si>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</si>
  <si>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</si>
  <si>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</si>
  <si>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</si>
  <si>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</si>
  <si>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</si>
  <si>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</si>
  <si>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</si>
  <si>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</si>
  <si>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</si>
  <si>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</si>
  <si>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</si>
  <si>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</si>
  <si>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</si>
  <si>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</si>
  <si>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</si>
  <si>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</si>
  <si>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</si>
  <si>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</si>
  <si>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</si>
  <si>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</si>
  <si>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</si>
  <si>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</si>
  <si>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</si>
  <si>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</si>
  <si>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</si>
  <si>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</si>
  <si>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</si>
  <si>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</si>
  <si>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</si>
  <si>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</si>
  <si>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</si>
  <si>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</si>
  <si>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</si>
  <si>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</si>
  <si>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</si>
  <si>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</si>
  <si>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</si>
  <si>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</si>
  <si>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</si>
  <si>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</si>
  <si>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</si>
  <si>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</si>
  <si>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</si>
  <si>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</si>
  <si>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</si>
  <si>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</si>
  <si>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</si>
  <si>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</si>
  <si>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</si>
  <si>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</si>
  <si>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</si>
  <si>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</si>
  <si>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</si>
  <si>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</si>
  <si>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</si>
  <si>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</si>
  <si>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</si>
  <si>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</si>
  <si>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</si>
  <si>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</si>
  <si>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</si>
  <si>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</si>
  <si>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</si>
  <si>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</si>
  <si>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</si>
  <si>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</si>
  <si>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</si>
  <si>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</si>
  <si>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山形県上山市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</si>
  <si>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</si>
  <si>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</si>
  <si>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</si>
  <si>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</si>
  <si>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</si>
  <si>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</si>
  <si>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</si>
  <si>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</si>
  <si>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</si>
  <si>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</si>
  <si>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</si>
  <si>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</si>
  <si>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</si>
  <si>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</si>
  <si>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</si>
  <si>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</si>
  <si>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</si>
  <si>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</si>
  <si>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</si>
  <si>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</si>
  <si>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</si>
  <si>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</si>
  <si>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</si>
  <si>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</si>
  <si>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</si>
  <si>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</si>
  <si>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</si>
  <si>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</si>
  <si>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</si>
  <si>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</si>
  <si>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</si>
  <si>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</si>
  <si>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</si>
  <si>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</si>
  <si>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</si>
  <si>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</si>
  <si>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</si>
  <si>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</si>
  <si>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</si>
  <si>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産業団地整備事業特別会計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</si>
  <si>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</si>
  <si>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</si>
  <si>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</si>
  <si>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</si>
  <si>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</si>
  <si>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</si>
  <si>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</si>
  <si>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</si>
  <si>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</si>
  <si>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</si>
  <si>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</si>
  <si>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</si>
  <si>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</si>
  <si>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</si>
  <si>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</si>
  <si>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</si>
  <si>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</si>
  <si>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</si>
  <si>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</si>
  <si>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</si>
  <si>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</si>
  <si>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</si>
  <si>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</si>
  <si>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</si>
  <si>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</si>
  <si>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</si>
  <si>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</si>
  <si>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</si>
  <si>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</si>
  <si>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</si>
  <si>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</si>
  <si>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</si>
  <si>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</si>
  <si>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</si>
  <si>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</si>
  <si>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</si>
  <si>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</si>
  <si>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</si>
  <si>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</si>
  <si>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</si>
  <si>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</si>
  <si>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</si>
  <si>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</si>
  <si>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</si>
  <si>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</si>
  <si>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</si>
  <si>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</si>
  <si>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</si>
  <si>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</si>
  <si>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</si>
  <si>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</si>
  <si>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</si>
  <si>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</si>
  <si>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</si>
  <si>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</si>
  <si>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</si>
  <si>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</si>
  <si>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</si>
  <si>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</si>
  <si>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</si>
  <si>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</si>
  <si>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</si>
  <si>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</si>
  <si>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</si>
  <si>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</si>
  <si>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</si>
  <si>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</si>
  <si>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</si>
  <si>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</si>
  <si>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</si>
  <si>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</si>
  <si>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</si>
  <si>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</si>
  <si>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</si>
  <si>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</si>
  <si>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</si>
  <si>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</si>
  <si>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</si>
  <si>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</si>
  <si>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</si>
  <si>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</si>
  <si>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</si>
  <si>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</si>
  <si>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</si>
  <si>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</si>
  <si>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</si>
  <si>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</si>
  <si>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</si>
  <si>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</si>
  <si>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</si>
  <si>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</si>
  <si>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</si>
  <si>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</si>
  <si>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</si>
  <si>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</si>
  <si>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</si>
  <si>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</si>
  <si>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</si>
  <si>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</si>
  <si>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</si>
  <si>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</si>
  <si>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</si>
  <si>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</si>
  <si>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</si>
  <si>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</si>
  <si>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</si>
  <si>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</si>
  <si>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</si>
  <si>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</si>
  <si>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</si>
  <si>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</si>
  <si>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</si>
  <si>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</si>
  <si>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</si>
  <si>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</si>
  <si>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</si>
  <si>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</si>
  <si>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</si>
  <si>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</si>
  <si>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</si>
  <si>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</si>
  <si>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</si>
  <si>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</si>
  <si>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</si>
  <si>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</si>
  <si>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</si>
  <si>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</si>
  <si>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</si>
  <si>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</si>
  <si>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</si>
  <si>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</si>
  <si>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</si>
  <si>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</si>
  <si>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</si>
  <si>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</si>
  <si>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</si>
  <si>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</si>
  <si>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水道事業会計</t>
  </si>
  <si>
    <t>下水道事業会計</t>
  </si>
  <si>
    <t>国民健康保険特別会計</t>
  </si>
  <si>
    <t>介護保険特別会計</t>
  </si>
  <si>
    <t>後期高齢者医療特別会計</t>
  </si>
  <si>
    <t>産業団地整備事業特別会計</t>
  </si>
  <si>
    <t>その他会計（赤字）</t>
  </si>
  <si>
    <t>その他会計（黒字）</t>
  </si>
  <si>
    <t>R02</t>
    <phoneticPr fontId="5"/>
  </si>
  <si>
    <t>R03</t>
    <phoneticPr fontId="5"/>
  </si>
  <si>
    <t>R04</t>
    <phoneticPr fontId="5"/>
  </si>
  <si>
    <t>R05</t>
    <phoneticPr fontId="5"/>
  </si>
  <si>
    <t>R06</t>
    <phoneticPr fontId="5"/>
  </si>
  <si>
    <t>上山城郷土資料館</t>
    <rPh sb="0" eb="3">
      <t>カミノヤマシロ</t>
    </rPh>
    <rPh sb="3" eb="8">
      <t>キョウドシリョウカン</t>
    </rPh>
    <phoneticPr fontId="38"/>
  </si>
  <si>
    <t>ニュートラックかみのやま</t>
  </si>
  <si>
    <t>上山二日町再開発</t>
    <rPh sb="0" eb="2">
      <t>カミノヤマ</t>
    </rPh>
    <rPh sb="2" eb="5">
      <t>フツカマチ</t>
    </rPh>
    <rPh sb="5" eb="8">
      <t>サイカイハツ</t>
    </rPh>
    <phoneticPr fontId="38"/>
  </si>
  <si>
    <t>上山市土地開発公社</t>
    <rPh sb="0" eb="3">
      <t>カミノヤマシ</t>
    </rPh>
    <rPh sb="3" eb="5">
      <t>トチ</t>
    </rPh>
    <rPh sb="5" eb="7">
      <t>カイハツ</t>
    </rPh>
    <rPh sb="7" eb="9">
      <t>コウシャ</t>
    </rPh>
    <phoneticPr fontId="38"/>
  </si>
  <si>
    <t>○</t>
    <phoneticPr fontId="2"/>
  </si>
  <si>
    <t>ふるさと納税基金</t>
    <rPh sb="4" eb="6">
      <t>ノウゼイ</t>
    </rPh>
    <rPh sb="6" eb="8">
      <t>キキン</t>
    </rPh>
    <phoneticPr fontId="5"/>
  </si>
  <si>
    <t>公共施設等保全整備基金</t>
    <rPh sb="0" eb="5">
      <t>コウキョウシセツトウ</t>
    </rPh>
    <rPh sb="5" eb="9">
      <t>ホゼンセイビ</t>
    </rPh>
    <rPh sb="9" eb="11">
      <t>キキン</t>
    </rPh>
    <phoneticPr fontId="5"/>
  </si>
  <si>
    <t>企業立地促進基金</t>
    <rPh sb="0" eb="2">
      <t>キギョウ</t>
    </rPh>
    <rPh sb="2" eb="4">
      <t>リッチ</t>
    </rPh>
    <rPh sb="4" eb="6">
      <t>ソクシン</t>
    </rPh>
    <rPh sb="6" eb="8">
      <t>キキン</t>
    </rPh>
    <phoneticPr fontId="5"/>
  </si>
  <si>
    <t>森林環境譲与税基金</t>
    <rPh sb="0" eb="2">
      <t>シンリン</t>
    </rPh>
    <rPh sb="2" eb="7">
      <t>カンキョウジョウヨゼイ</t>
    </rPh>
    <rPh sb="7" eb="9">
      <t>キキン</t>
    </rPh>
    <phoneticPr fontId="5"/>
  </si>
  <si>
    <t>かみのやま教育ゆめ基金</t>
    <rPh sb="5" eb="7">
      <t>キョウイク</t>
    </rPh>
    <rPh sb="9" eb="11">
      <t>キキン</t>
    </rPh>
    <phoneticPr fontId="5"/>
  </si>
  <si>
    <t>山形県消防補償等組合</t>
    <rPh sb="0" eb="3">
      <t>ヤマガタケン</t>
    </rPh>
    <rPh sb="3" eb="5">
      <t>ショウボウ</t>
    </rPh>
    <rPh sb="5" eb="8">
      <t>ホショウトウ</t>
    </rPh>
    <rPh sb="8" eb="10">
      <t>クミアイ</t>
    </rPh>
    <phoneticPr fontId="2"/>
  </si>
  <si>
    <t>山形県自治会館管理組合</t>
    <rPh sb="0" eb="3">
      <t>ヤマガタケン</t>
    </rPh>
    <rPh sb="3" eb="7">
      <t>ジチカイカン</t>
    </rPh>
    <rPh sb="7" eb="9">
      <t>カンリ</t>
    </rPh>
    <rPh sb="9" eb="11">
      <t>クミアイ</t>
    </rPh>
    <phoneticPr fontId="2"/>
  </si>
  <si>
    <t>山形県市町村職員退職手当組合</t>
    <rPh sb="0" eb="3">
      <t>ヤマガタケン</t>
    </rPh>
    <rPh sb="3" eb="6">
      <t>シチョウソン</t>
    </rPh>
    <rPh sb="6" eb="8">
      <t>ショクイン</t>
    </rPh>
    <rPh sb="8" eb="10">
      <t>タイショク</t>
    </rPh>
    <rPh sb="10" eb="12">
      <t>テアテ</t>
    </rPh>
    <rPh sb="12" eb="14">
      <t>クミアイ</t>
    </rPh>
    <phoneticPr fontId="2"/>
  </si>
  <si>
    <t>山形広域環境事務組合</t>
    <rPh sb="0" eb="4">
      <t>ヤマガタコウイキ</t>
    </rPh>
    <rPh sb="4" eb="10">
      <t>カンキョウジムクミアイ</t>
    </rPh>
    <phoneticPr fontId="2"/>
  </si>
  <si>
    <t>山形県後期高齢者医療広域連合（普通会計分）</t>
    <rPh sb="0" eb="2">
      <t>ヤマガタ</t>
    </rPh>
    <rPh sb="2" eb="3">
      <t>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2"/>
  </si>
  <si>
    <t>山形県後期高齢者医療広域連合（事業会計分）</t>
    <rPh sb="0" eb="2">
      <t>ヤマガタ</t>
    </rPh>
    <rPh sb="2" eb="3">
      <t>ケン</t>
    </rPh>
    <rPh sb="3" eb="5">
      <t>コウキ</t>
    </rPh>
    <rPh sb="5" eb="8">
      <t>コウレイシャ</t>
    </rPh>
    <rPh sb="8" eb="10">
      <t>イリョウ</t>
    </rPh>
    <rPh sb="10" eb="12">
      <t>コウイキ</t>
    </rPh>
    <rPh sb="12" eb="14">
      <t>レンゴウ</t>
    </rPh>
    <rPh sb="15" eb="20">
      <t>ジギョウカイケイブン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</si>
</sst>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0BA8-4CCA-8FB8-AB4E1EF9BB9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38051</c:v>
                </c:pt>
                <c:pt idx="1">
                  <c:v>38964</c:v>
                </c:pt>
                <c:pt idx="2">
                  <c:v>32312</c:v>
                </c:pt>
                <c:pt idx="3">
                  <c:v>76079</c:v>
                </c:pt>
                <c:pt idx="4">
                  <c:v>69467</c:v>
                </c:pt>
              </c:numCache>
            </c:numRef>
          </c:val>
          <c:smooth val="0"/>
          <c:extLst>
            <c:ext xmlns:c16="http://schemas.microsoft.com/office/drawing/2014/chart" uri="{C3380CC4-5D6E-409C-BE32-E72D297353CC}">
              <c16:uniqueId val="{00000001-0BA8-4CCA-8FB8-AB4E1EF9BB9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11.75</c:v>
                </c:pt>
                <c:pt idx="1">
                  <c:v>11.03</c:v>
                </c:pt>
                <c:pt idx="2">
                  <c:v>15.83</c:v>
                </c:pt>
                <c:pt idx="3">
                  <c:v>12.14</c:v>
                </c:pt>
                <c:pt idx="4">
                  <c:v>11.55</c:v>
                </c:pt>
              </c:numCache>
            </c:numRef>
          </c:val>
          <c:extLst>
            <c:ext xmlns:c16="http://schemas.microsoft.com/office/drawing/2014/chart" uri="{C3380CC4-5D6E-409C-BE32-E72D297353CC}">
              <c16:uniqueId val="{00000000-7796-4677-9570-FE74FABD630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18.93</c:v>
                </c:pt>
                <c:pt idx="1">
                  <c:v>17.989999999999998</c:v>
                </c:pt>
                <c:pt idx="2">
                  <c:v>19.190000000000001</c:v>
                </c:pt>
                <c:pt idx="3">
                  <c:v>19.07</c:v>
                </c:pt>
                <c:pt idx="4">
                  <c:v>24.94</c:v>
                </c:pt>
              </c:numCache>
            </c:numRef>
          </c:val>
          <c:extLst>
            <c:ext xmlns:c16="http://schemas.microsoft.com/office/drawing/2014/chart" uri="{C3380CC4-5D6E-409C-BE32-E72D297353CC}">
              <c16:uniqueId val="{00000001-7796-4677-9570-FE74FABD630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6.72</c:v>
                </c:pt>
                <c:pt idx="1">
                  <c:v>9.65</c:v>
                </c:pt>
                <c:pt idx="2">
                  <c:v>16.690000000000001</c:v>
                </c:pt>
                <c:pt idx="3">
                  <c:v>12.81</c:v>
                </c:pt>
                <c:pt idx="4">
                  <c:v>5.7</c:v>
                </c:pt>
              </c:numCache>
            </c:numRef>
          </c:val>
          <c:smooth val="0"/>
          <c:extLst>
            <c:ext xmlns:c16="http://schemas.microsoft.com/office/drawing/2014/chart" uri="{C3380CC4-5D6E-409C-BE32-E72D297353CC}">
              <c16:uniqueId val="{00000002-7796-4677-9570-FE74FABD630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0.05</c:v>
                </c:pt>
                <c:pt idx="2">
                  <c:v>#N/A</c:v>
                </c:pt>
                <c:pt idx="3">
                  <c:v>0.01</c:v>
                </c:pt>
                <c:pt idx="4">
                  <c:v>#N/A</c:v>
                </c:pt>
                <c:pt idx="5">
                  <c:v>0.05</c:v>
                </c:pt>
                <c:pt idx="6">
                  <c:v>#N/A</c:v>
                </c:pt>
                <c:pt idx="7">
                  <c:v>0.22</c:v>
                </c:pt>
                <c:pt idx="8">
                  <c:v>0</c:v>
                </c:pt>
                <c:pt idx="9">
                  <c:v>0</c:v>
                </c:pt>
              </c:numCache>
            </c:numRef>
          </c:val>
          <c:extLst>
            <c:ext xmlns:c16="http://schemas.microsoft.com/office/drawing/2014/chart" uri="{C3380CC4-5D6E-409C-BE32-E72D297353CC}">
              <c16:uniqueId val="{00000000-B9ED-4779-B273-A526793BD94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9ED-4779-B273-A526793BD94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9ED-4779-B273-A526793BD940}"/>
            </c:ext>
          </c:extLst>
        </c:ser>
        <c:ser>
          <c:idx val="3"/>
          <c:order val="3"/>
          <c:tx>
            <c:strRef>
              <c:f>データシート!$A$30</c:f>
              <c:strCache>
                <c:ptCount val="1"/>
                <c:pt idx="0">
                  <c:v>産業団地整備事業特別会計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9ED-4779-B273-A526793BD94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0.02</c:v>
                </c:pt>
                <c:pt idx="4">
                  <c:v>#N/A</c:v>
                </c:pt>
                <c:pt idx="5">
                  <c:v>0.01</c:v>
                </c:pt>
                <c:pt idx="6">
                  <c:v>#N/A</c:v>
                </c:pt>
                <c:pt idx="7">
                  <c:v>0</c:v>
                </c:pt>
                <c:pt idx="8">
                  <c:v>#N/A</c:v>
                </c:pt>
                <c:pt idx="9">
                  <c:v>0.01</c:v>
                </c:pt>
              </c:numCache>
            </c:numRef>
          </c:val>
          <c:extLst>
            <c:ext xmlns:c16="http://schemas.microsoft.com/office/drawing/2014/chart" uri="{C3380CC4-5D6E-409C-BE32-E72D297353CC}">
              <c16:uniqueId val="{00000004-B9ED-4779-B273-A526793BD940}"/>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1.58</c:v>
                </c:pt>
                <c:pt idx="2">
                  <c:v>#N/A</c:v>
                </c:pt>
                <c:pt idx="3">
                  <c:v>1.97</c:v>
                </c:pt>
                <c:pt idx="4">
                  <c:v>#N/A</c:v>
                </c:pt>
                <c:pt idx="5">
                  <c:v>1.88</c:v>
                </c:pt>
                <c:pt idx="6">
                  <c:v>#N/A</c:v>
                </c:pt>
                <c:pt idx="7">
                  <c:v>1.1200000000000001</c:v>
                </c:pt>
                <c:pt idx="8">
                  <c:v>#N/A</c:v>
                </c:pt>
                <c:pt idx="9">
                  <c:v>0.44</c:v>
                </c:pt>
              </c:numCache>
            </c:numRef>
          </c:val>
          <c:extLst>
            <c:ext xmlns:c16="http://schemas.microsoft.com/office/drawing/2014/chart" uri="{C3380CC4-5D6E-409C-BE32-E72D297353CC}">
              <c16:uniqueId val="{00000005-B9ED-4779-B273-A526793BD940}"/>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1.32</c:v>
                </c:pt>
                <c:pt idx="2">
                  <c:v>#N/A</c:v>
                </c:pt>
                <c:pt idx="3">
                  <c:v>1.6</c:v>
                </c:pt>
                <c:pt idx="4">
                  <c:v>#N/A</c:v>
                </c:pt>
                <c:pt idx="5">
                  <c:v>0.72</c:v>
                </c:pt>
                <c:pt idx="6">
                  <c:v>#N/A</c:v>
                </c:pt>
                <c:pt idx="7">
                  <c:v>0.88</c:v>
                </c:pt>
                <c:pt idx="8">
                  <c:v>#N/A</c:v>
                </c:pt>
                <c:pt idx="9">
                  <c:v>0.61</c:v>
                </c:pt>
              </c:numCache>
            </c:numRef>
          </c:val>
          <c:extLst>
            <c:ext xmlns:c16="http://schemas.microsoft.com/office/drawing/2014/chart" uri="{C3380CC4-5D6E-409C-BE32-E72D297353CC}">
              <c16:uniqueId val="{00000006-B9ED-4779-B273-A526793BD94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0.46</c:v>
                </c:pt>
                <c:pt idx="2">
                  <c:v>#N/A</c:v>
                </c:pt>
                <c:pt idx="3">
                  <c:v>1.53</c:v>
                </c:pt>
                <c:pt idx="4">
                  <c:v>#N/A</c:v>
                </c:pt>
                <c:pt idx="5">
                  <c:v>2.02</c:v>
                </c:pt>
                <c:pt idx="6">
                  <c:v>#N/A</c:v>
                </c:pt>
                <c:pt idx="7">
                  <c:v>2.68</c:v>
                </c:pt>
                <c:pt idx="8">
                  <c:v>#N/A</c:v>
                </c:pt>
                <c:pt idx="9">
                  <c:v>3.82</c:v>
                </c:pt>
              </c:numCache>
            </c:numRef>
          </c:val>
          <c:extLst>
            <c:ext xmlns:c16="http://schemas.microsoft.com/office/drawing/2014/chart" uri="{C3380CC4-5D6E-409C-BE32-E72D297353CC}">
              <c16:uniqueId val="{00000007-B9ED-4779-B273-A526793BD94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7.7</c:v>
                </c:pt>
                <c:pt idx="2">
                  <c:v>#N/A</c:v>
                </c:pt>
                <c:pt idx="3">
                  <c:v>8.7200000000000006</c:v>
                </c:pt>
                <c:pt idx="4">
                  <c:v>#N/A</c:v>
                </c:pt>
                <c:pt idx="5">
                  <c:v>9.4700000000000006</c:v>
                </c:pt>
                <c:pt idx="6">
                  <c:v>#N/A</c:v>
                </c:pt>
                <c:pt idx="7">
                  <c:v>9.3000000000000007</c:v>
                </c:pt>
                <c:pt idx="8">
                  <c:v>#N/A</c:v>
                </c:pt>
                <c:pt idx="9">
                  <c:v>9.59</c:v>
                </c:pt>
              </c:numCache>
            </c:numRef>
          </c:val>
          <c:extLst>
            <c:ext xmlns:c16="http://schemas.microsoft.com/office/drawing/2014/chart" uri="{C3380CC4-5D6E-409C-BE32-E72D297353CC}">
              <c16:uniqueId val="{00000008-B9ED-4779-B273-A526793BD94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11.75</c:v>
                </c:pt>
                <c:pt idx="2">
                  <c:v>#N/A</c:v>
                </c:pt>
                <c:pt idx="3">
                  <c:v>11.02</c:v>
                </c:pt>
                <c:pt idx="4">
                  <c:v>#N/A</c:v>
                </c:pt>
                <c:pt idx="5">
                  <c:v>15.83</c:v>
                </c:pt>
                <c:pt idx="6">
                  <c:v>#N/A</c:v>
                </c:pt>
                <c:pt idx="7">
                  <c:v>12.14</c:v>
                </c:pt>
                <c:pt idx="8">
                  <c:v>#N/A</c:v>
                </c:pt>
                <c:pt idx="9">
                  <c:v>11.55</c:v>
                </c:pt>
              </c:numCache>
            </c:numRef>
          </c:val>
          <c:extLst>
            <c:ext xmlns:c16="http://schemas.microsoft.com/office/drawing/2014/chart" uri="{C3380CC4-5D6E-409C-BE32-E72D297353CC}">
              <c16:uniqueId val="{00000009-B9ED-4779-B273-A526793BD94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1184</c:v>
                </c:pt>
                <c:pt idx="5">
                  <c:v>1223</c:v>
                </c:pt>
                <c:pt idx="8">
                  <c:v>1261</c:v>
                </c:pt>
                <c:pt idx="11">
                  <c:v>1167</c:v>
                </c:pt>
                <c:pt idx="14">
                  <c:v>1165</c:v>
                </c:pt>
              </c:numCache>
            </c:numRef>
          </c:val>
          <c:extLst>
            <c:ext xmlns:c16="http://schemas.microsoft.com/office/drawing/2014/chart" uri="{C3380CC4-5D6E-409C-BE32-E72D297353CC}">
              <c16:uniqueId val="{00000000-4900-48B7-AC86-334C75C60F8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4900-48B7-AC86-334C75C60F8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47</c:v>
                </c:pt>
                <c:pt idx="3">
                  <c:v>47</c:v>
                </c:pt>
                <c:pt idx="6">
                  <c:v>47</c:v>
                </c:pt>
                <c:pt idx="9">
                  <c:v>46</c:v>
                </c:pt>
                <c:pt idx="12">
                  <c:v>46</c:v>
                </c:pt>
              </c:numCache>
            </c:numRef>
          </c:val>
          <c:extLst>
            <c:ext xmlns:c16="http://schemas.microsoft.com/office/drawing/2014/chart" uri="{C3380CC4-5D6E-409C-BE32-E72D297353CC}">
              <c16:uniqueId val="{00000002-4900-48B7-AC86-334C75C60F8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46</c:v>
                </c:pt>
                <c:pt idx="3">
                  <c:v>87</c:v>
                </c:pt>
                <c:pt idx="6">
                  <c:v>113</c:v>
                </c:pt>
                <c:pt idx="9">
                  <c:v>111</c:v>
                </c:pt>
                <c:pt idx="12">
                  <c:v>120</c:v>
                </c:pt>
              </c:numCache>
            </c:numRef>
          </c:val>
          <c:extLst>
            <c:ext xmlns:c16="http://schemas.microsoft.com/office/drawing/2014/chart" uri="{C3380CC4-5D6E-409C-BE32-E72D297353CC}">
              <c16:uniqueId val="{00000003-4900-48B7-AC86-334C75C60F8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305</c:v>
                </c:pt>
                <c:pt idx="3">
                  <c:v>333</c:v>
                </c:pt>
                <c:pt idx="6">
                  <c:v>344</c:v>
                </c:pt>
                <c:pt idx="9">
                  <c:v>352</c:v>
                </c:pt>
                <c:pt idx="12">
                  <c:v>334</c:v>
                </c:pt>
              </c:numCache>
            </c:numRef>
          </c:val>
          <c:extLst>
            <c:ext xmlns:c16="http://schemas.microsoft.com/office/drawing/2014/chart" uri="{C3380CC4-5D6E-409C-BE32-E72D297353CC}">
              <c16:uniqueId val="{00000004-4900-48B7-AC86-334C75C60F8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900-48B7-AC86-334C75C60F8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900-48B7-AC86-334C75C60F8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1314</c:v>
                </c:pt>
                <c:pt idx="3">
                  <c:v>1275</c:v>
                </c:pt>
                <c:pt idx="6">
                  <c:v>1149</c:v>
                </c:pt>
                <c:pt idx="9">
                  <c:v>1101</c:v>
                </c:pt>
                <c:pt idx="12">
                  <c:v>1050</c:v>
                </c:pt>
              </c:numCache>
            </c:numRef>
          </c:val>
          <c:extLst>
            <c:ext xmlns:c16="http://schemas.microsoft.com/office/drawing/2014/chart" uri="{C3380CC4-5D6E-409C-BE32-E72D297353CC}">
              <c16:uniqueId val="{00000007-4900-48B7-AC86-334C75C60F8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528</c:v>
                </c:pt>
                <c:pt idx="2">
                  <c:v>#N/A</c:v>
                </c:pt>
                <c:pt idx="3">
                  <c:v>#N/A</c:v>
                </c:pt>
                <c:pt idx="4">
                  <c:v>519</c:v>
                </c:pt>
                <c:pt idx="5">
                  <c:v>#N/A</c:v>
                </c:pt>
                <c:pt idx="6">
                  <c:v>#N/A</c:v>
                </c:pt>
                <c:pt idx="7">
                  <c:v>392</c:v>
                </c:pt>
                <c:pt idx="8">
                  <c:v>#N/A</c:v>
                </c:pt>
                <c:pt idx="9">
                  <c:v>#N/A</c:v>
                </c:pt>
                <c:pt idx="10">
                  <c:v>443</c:v>
                </c:pt>
                <c:pt idx="11">
                  <c:v>#N/A</c:v>
                </c:pt>
                <c:pt idx="12">
                  <c:v>#N/A</c:v>
                </c:pt>
                <c:pt idx="13">
                  <c:v>386</c:v>
                </c:pt>
                <c:pt idx="14">
                  <c:v>#N/A</c:v>
                </c:pt>
              </c:numCache>
            </c:numRef>
          </c:val>
          <c:smooth val="0"/>
          <c:extLst>
            <c:ext xmlns:c16="http://schemas.microsoft.com/office/drawing/2014/chart" uri="{C3380CC4-5D6E-409C-BE32-E72D297353CC}">
              <c16:uniqueId val="{00000008-4900-48B7-AC86-334C75C60F8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11885</c:v>
                </c:pt>
                <c:pt idx="5">
                  <c:v>11462</c:v>
                </c:pt>
                <c:pt idx="8">
                  <c:v>11041</c:v>
                </c:pt>
                <c:pt idx="11">
                  <c:v>11392</c:v>
                </c:pt>
                <c:pt idx="14">
                  <c:v>11280</c:v>
                </c:pt>
              </c:numCache>
            </c:numRef>
          </c:val>
          <c:extLst>
            <c:ext xmlns:c16="http://schemas.microsoft.com/office/drawing/2014/chart" uri="{C3380CC4-5D6E-409C-BE32-E72D297353CC}">
              <c16:uniqueId val="{00000000-CFD0-41D6-8B5A-19378FB5A24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2988</c:v>
                </c:pt>
                <c:pt idx="5">
                  <c:v>2907</c:v>
                </c:pt>
                <c:pt idx="8">
                  <c:v>2488</c:v>
                </c:pt>
                <c:pt idx="11">
                  <c:v>1774</c:v>
                </c:pt>
                <c:pt idx="14">
                  <c:v>1693</c:v>
                </c:pt>
              </c:numCache>
            </c:numRef>
          </c:val>
          <c:extLst>
            <c:ext xmlns:c16="http://schemas.microsoft.com/office/drawing/2014/chart" uri="{C3380CC4-5D6E-409C-BE32-E72D297353CC}">
              <c16:uniqueId val="{00000001-CFD0-41D6-8B5A-19378FB5A24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4526</c:v>
                </c:pt>
                <c:pt idx="5">
                  <c:v>4997</c:v>
                </c:pt>
                <c:pt idx="8">
                  <c:v>4906</c:v>
                </c:pt>
                <c:pt idx="11">
                  <c:v>5210</c:v>
                </c:pt>
                <c:pt idx="14">
                  <c:v>5728</c:v>
                </c:pt>
              </c:numCache>
            </c:numRef>
          </c:val>
          <c:extLst>
            <c:ext xmlns:c16="http://schemas.microsoft.com/office/drawing/2014/chart" uri="{C3380CC4-5D6E-409C-BE32-E72D297353CC}">
              <c16:uniqueId val="{00000002-CFD0-41D6-8B5A-19378FB5A24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FD0-41D6-8B5A-19378FB5A24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FD0-41D6-8B5A-19378FB5A24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FD0-41D6-8B5A-19378FB5A24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2258</c:v>
                </c:pt>
                <c:pt idx="3">
                  <c:v>2084</c:v>
                </c:pt>
                <c:pt idx="6">
                  <c:v>2071</c:v>
                </c:pt>
                <c:pt idx="9">
                  <c:v>2000</c:v>
                </c:pt>
                <c:pt idx="12">
                  <c:v>1988</c:v>
                </c:pt>
              </c:numCache>
            </c:numRef>
          </c:val>
          <c:extLst>
            <c:ext xmlns:c16="http://schemas.microsoft.com/office/drawing/2014/chart" uri="{C3380CC4-5D6E-409C-BE32-E72D297353CC}">
              <c16:uniqueId val="{00000006-CFD0-41D6-8B5A-19378FB5A24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1265</c:v>
                </c:pt>
                <c:pt idx="3">
                  <c:v>1138</c:v>
                </c:pt>
                <c:pt idx="6">
                  <c:v>1067</c:v>
                </c:pt>
                <c:pt idx="9">
                  <c:v>1049</c:v>
                </c:pt>
                <c:pt idx="12">
                  <c:v>1030</c:v>
                </c:pt>
              </c:numCache>
            </c:numRef>
          </c:val>
          <c:extLst>
            <c:ext xmlns:c16="http://schemas.microsoft.com/office/drawing/2014/chart" uri="{C3380CC4-5D6E-409C-BE32-E72D297353CC}">
              <c16:uniqueId val="{00000007-CFD0-41D6-8B5A-19378FB5A24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4000</c:v>
                </c:pt>
                <c:pt idx="3">
                  <c:v>4376</c:v>
                </c:pt>
                <c:pt idx="6">
                  <c:v>4393</c:v>
                </c:pt>
                <c:pt idx="9">
                  <c:v>4439</c:v>
                </c:pt>
                <c:pt idx="12">
                  <c:v>4289</c:v>
                </c:pt>
              </c:numCache>
            </c:numRef>
          </c:val>
          <c:extLst>
            <c:ext xmlns:c16="http://schemas.microsoft.com/office/drawing/2014/chart" uri="{C3380CC4-5D6E-409C-BE32-E72D297353CC}">
              <c16:uniqueId val="{00000008-CFD0-41D6-8B5A-19378FB5A24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281</c:v>
                </c:pt>
                <c:pt idx="3">
                  <c:v>209</c:v>
                </c:pt>
                <c:pt idx="6">
                  <c:v>135</c:v>
                </c:pt>
                <c:pt idx="9">
                  <c:v>89</c:v>
                </c:pt>
                <c:pt idx="12">
                  <c:v>44</c:v>
                </c:pt>
              </c:numCache>
            </c:numRef>
          </c:val>
          <c:extLst>
            <c:ext xmlns:c16="http://schemas.microsoft.com/office/drawing/2014/chart" uri="{C3380CC4-5D6E-409C-BE32-E72D297353CC}">
              <c16:uniqueId val="{00000009-CFD0-41D6-8B5A-19378FB5A24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16426</c:v>
                </c:pt>
                <c:pt idx="3">
                  <c:v>14922</c:v>
                </c:pt>
                <c:pt idx="6">
                  <c:v>13432</c:v>
                </c:pt>
                <c:pt idx="9">
                  <c:v>12299</c:v>
                </c:pt>
                <c:pt idx="12">
                  <c:v>12202</c:v>
                </c:pt>
              </c:numCache>
            </c:numRef>
          </c:val>
          <c:extLst>
            <c:ext xmlns:c16="http://schemas.microsoft.com/office/drawing/2014/chart" uri="{C3380CC4-5D6E-409C-BE32-E72D297353CC}">
              <c16:uniqueId val="{0000000A-CFD0-41D6-8B5A-19378FB5A24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4832</c:v>
                </c:pt>
                <c:pt idx="2">
                  <c:v>#N/A</c:v>
                </c:pt>
                <c:pt idx="3">
                  <c:v>#N/A</c:v>
                </c:pt>
                <c:pt idx="4">
                  <c:v>3361</c:v>
                </c:pt>
                <c:pt idx="5">
                  <c:v>#N/A</c:v>
                </c:pt>
                <c:pt idx="6">
                  <c:v>#N/A</c:v>
                </c:pt>
                <c:pt idx="7">
                  <c:v>2662</c:v>
                </c:pt>
                <c:pt idx="8">
                  <c:v>#N/A</c:v>
                </c:pt>
                <c:pt idx="9">
                  <c:v>#N/A</c:v>
                </c:pt>
                <c:pt idx="10">
                  <c:v>1500</c:v>
                </c:pt>
                <c:pt idx="11">
                  <c:v>#N/A</c:v>
                </c:pt>
                <c:pt idx="12">
                  <c:v>#N/A</c:v>
                </c:pt>
                <c:pt idx="13">
                  <c:v>852</c:v>
                </c:pt>
                <c:pt idx="14">
                  <c:v>#N/A</c:v>
                </c:pt>
              </c:numCache>
            </c:numRef>
          </c:val>
          <c:smooth val="0"/>
          <c:extLst>
            <c:ext xmlns:c16="http://schemas.microsoft.com/office/drawing/2014/chart" uri="{C3380CC4-5D6E-409C-BE32-E72D297353CC}">
              <c16:uniqueId val="{0000000B-CFD0-41D6-8B5A-19378FB5A24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1610</c:v>
                </c:pt>
                <c:pt idx="1">
                  <c:v>1610</c:v>
                </c:pt>
                <c:pt idx="2">
                  <c:v>2132</c:v>
                </c:pt>
              </c:numCache>
            </c:numRef>
          </c:val>
          <c:extLst>
            <c:ext xmlns:c16="http://schemas.microsoft.com/office/drawing/2014/chart" uri="{C3380CC4-5D6E-409C-BE32-E72D297353CC}">
              <c16:uniqueId val="{00000000-7886-4C07-A44F-8F896FBE95B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178</c:v>
                </c:pt>
                <c:pt idx="1">
                  <c:v>128</c:v>
                </c:pt>
                <c:pt idx="2">
                  <c:v>166</c:v>
                </c:pt>
              </c:numCache>
            </c:numRef>
          </c:val>
          <c:extLst>
            <c:ext xmlns:c16="http://schemas.microsoft.com/office/drawing/2014/chart" uri="{C3380CC4-5D6E-409C-BE32-E72D297353CC}">
              <c16:uniqueId val="{00000001-7886-4C07-A44F-8F896FBE95B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1460</c:v>
                </c:pt>
                <c:pt idx="1">
                  <c:v>1691</c:v>
                </c:pt>
                <c:pt idx="2">
                  <c:v>1593</c:v>
                </c:pt>
              </c:numCache>
            </c:numRef>
          </c:val>
          <c:extLst>
            <c:ext xmlns:c16="http://schemas.microsoft.com/office/drawing/2014/chart" uri="{C3380CC4-5D6E-409C-BE32-E72D297353CC}">
              <c16:uniqueId val="{00000002-7886-4C07-A44F-8F896FBE95B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山形県上山市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年度の実質公債費比率は前年度より</a:t>
          </a:r>
          <a:r>
            <a:rPr kumimoji="1" lang="en-US" altLang="ja-JP" sz="1400">
              <a:latin typeface="ＭＳ ゴシック" pitchFamily="49" charset="-128"/>
              <a:ea typeface="ＭＳ ゴシック" pitchFamily="49" charset="-128"/>
            </a:rPr>
            <a:t>0.5</a:t>
          </a:r>
          <a:r>
            <a:rPr kumimoji="1" lang="ja-JP" altLang="en-US" sz="1400">
              <a:latin typeface="ＭＳ ゴシック" pitchFamily="49" charset="-128"/>
              <a:ea typeface="ＭＳ ゴシック" pitchFamily="49" charset="-128"/>
            </a:rPr>
            <a:t>ポイント改善し、</a:t>
          </a:r>
          <a:r>
            <a:rPr kumimoji="1" lang="en-US" altLang="ja-JP" sz="1400">
              <a:latin typeface="ＭＳ ゴシック" pitchFamily="49" charset="-128"/>
              <a:ea typeface="ＭＳ ゴシック" pitchFamily="49" charset="-128"/>
            </a:rPr>
            <a:t>5.4</a:t>
          </a:r>
          <a:r>
            <a:rPr kumimoji="1" lang="ja-JP" altLang="en-US" sz="1400">
              <a:latin typeface="ＭＳ ゴシック" pitchFamily="49" charset="-128"/>
              <a:ea typeface="ＭＳ ゴシック" pitchFamily="49" charset="-128"/>
            </a:rPr>
            <a:t>％となった（令和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年度の比率は令和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ヵ年平均で算定）。令和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以降、庁舎耐震化工事に係る元金償還が本格化しているが、元利償還金が急激に増加しないよう、計画的な市債の発行と繰上償還等により抑制に努めており、今後も市債の発行と償還のバランスに留意し、実質公債費比率の改善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満期一括償還地方債の借入に係る積立は行っていない。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山形県上山市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市債の計画的な発行と繰上償還の実施等により地方債が減少（▲</a:t>
          </a:r>
          <a:r>
            <a:rPr kumimoji="1" lang="en-US" altLang="ja-JP" sz="1400">
              <a:latin typeface="ＭＳ ゴシック" pitchFamily="49" charset="-128"/>
              <a:ea typeface="ＭＳ ゴシック" pitchFamily="49" charset="-128"/>
            </a:rPr>
            <a:t>97</a:t>
          </a:r>
          <a:r>
            <a:rPr kumimoji="1" lang="ja-JP" altLang="en-US" sz="1400">
              <a:latin typeface="ＭＳ ゴシック" pitchFamily="49" charset="-128"/>
              <a:ea typeface="ＭＳ ゴシック" pitchFamily="49" charset="-128"/>
            </a:rPr>
            <a:t>百万円）したことに加え、充当可能基金残高が剰余金処分などにより増加（＋</a:t>
          </a:r>
          <a:r>
            <a:rPr kumimoji="1" lang="en-US" altLang="ja-JP" sz="1400">
              <a:latin typeface="ＭＳ ゴシック" pitchFamily="49" charset="-128"/>
              <a:ea typeface="ＭＳ ゴシック" pitchFamily="49" charset="-128"/>
            </a:rPr>
            <a:t>518</a:t>
          </a:r>
          <a:r>
            <a:rPr kumimoji="1" lang="ja-JP" altLang="en-US" sz="1400">
              <a:latin typeface="ＭＳ ゴシック" pitchFamily="49" charset="-128"/>
              <a:ea typeface="ＭＳ ゴシック" pitchFamily="49" charset="-128"/>
            </a:rPr>
            <a:t>百万円）したことで、将来負担比率の分子は前年度との比較で▲</a:t>
          </a:r>
          <a:r>
            <a:rPr kumimoji="1" lang="en-US" altLang="ja-JP" sz="1400">
              <a:latin typeface="ＭＳ ゴシック" pitchFamily="49" charset="-128"/>
              <a:ea typeface="ＭＳ ゴシック" pitchFamily="49" charset="-128"/>
            </a:rPr>
            <a:t>648</a:t>
          </a:r>
          <a:r>
            <a:rPr kumimoji="1" lang="ja-JP" altLang="en-US" sz="1400">
              <a:latin typeface="ＭＳ ゴシック" pitchFamily="49" charset="-128"/>
              <a:ea typeface="ＭＳ ゴシック" pitchFamily="49" charset="-128"/>
            </a:rPr>
            <a:t>百万円となった。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山形県上山市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魅力あるまちづくりの推進や廃止施設の解体事業などへの活用により、ふるさと納税基金及び公共施設等保全整備基金などについては前年度より減少したものの、主に剰余金処分による財政調整基金への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百万円）により、基金全体では前年度と比較して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今後も各基金の使途に応じた取り崩しを行うが、財政調整基金については安定した財政基盤を確立するとともに、災害等に対応できるよう、標準財政規模の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億円以上）の残高を確保する。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ふるさと納税基金：ふるさと納税制度により、本市を応援するため寄せられた寄附金を活用して魅力あるまちづくりを推進する。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公共施設等保全整備基金：公共施設等の長寿命化に関する事業の推進及び計画的な更新等を図る。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企業立地促進基金：企業立地を促進し、産業の振興を図る。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森林環境譲与税基金：間伐や人材育成、担い手の確保、木材利用の促進や普及啓発等の森林整備及びその促進を図る。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かみのやま教育ゆめ基金：教育の振興及び充実を図る。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ふるさと納税基金：魅力あるまちづくりの推進に活用するため、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公共施設等保全整備基金：一般財源から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かみのやま教育ゆめ基金：教育の振興及び充実を図るため令和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年に設置し、一般財源のほか教育の振興に係る指定寄附金を財源として、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ふるさと納税基金：今後の魅力あるまちづくりを推進する際に活用する。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公共施設等保全整備基金：公共施設等の計画的な解体や長寿命化等に活用する。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かみのやま教育ゆめ基金：教育の振興及び充実を図る際に活用する。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剰余金処分による積立（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百万円）などを行った一方、取り崩しがなかったため、令和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年度末残高との比較で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安定した財政基盤を確立するとともに、災害等に対応できるよう、標準財政規模の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億円以上）の残高を確保する。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剰余金処分による積立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百万円を含め、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百万円を積み立てた一方で、繰上償還の財源として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年度末残高との比較で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各年度の決算状況を見ながら、その年度に予定している繰上償還相当額を積み立てる。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山形県上山市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27,584
27,322
240.93
18,672,056
17,664,330
987,541
8,546,954
12,202,312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年度は類似団体内平均値との比較で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ポイント上回った。今後も本市の最重要課題である人口減少対策等に継続的に取り組むことができるよう、市税などの自主財源の確保に努め、持続可能な財政運営の基盤確立に努める。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3810</xdr:rowOff>
    </xdr:from>
    <xdr:to>
      <xdr:col>23</xdr:col>
      <xdr:colOff>133350</xdr:colOff>
      <xdr:row>41</xdr:row>
      <xdr:rowOff>3810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0332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3810</xdr:rowOff>
    </xdr:from>
    <xdr:to>
      <xdr:col>19</xdr:col>
      <xdr:colOff>133350</xdr:colOff>
      <xdr:row>41</xdr:row>
      <xdr:rowOff>3810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033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3810</xdr:rowOff>
    </xdr:from>
    <xdr:to>
      <xdr:col>15</xdr:col>
      <xdr:colOff>82550</xdr:colOff>
      <xdr:row>41</xdr:row>
      <xdr:rowOff>3810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033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41</xdr:row>
      <xdr:rowOff>3810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9850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124460</xdr:rowOff>
    </xdr:from>
    <xdr:to>
      <xdr:col>23</xdr:col>
      <xdr:colOff>184150</xdr:colOff>
      <xdr:row>41</xdr:row>
      <xdr:rowOff>54610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140987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124460</xdr:rowOff>
    </xdr:from>
    <xdr:to>
      <xdr:col>19</xdr:col>
      <xdr:colOff>184150</xdr:colOff>
      <xdr:row>41</xdr:row>
      <xdr:rowOff>54610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64787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124460</xdr:rowOff>
    </xdr:from>
    <xdr:to>
      <xdr:col>15</xdr:col>
      <xdr:colOff>133350</xdr:colOff>
      <xdr:row>41</xdr:row>
      <xdr:rowOff>54610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64787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124460</xdr:rowOff>
    </xdr:from>
    <xdr:to>
      <xdr:col>11</xdr:col>
      <xdr:colOff>82550</xdr:colOff>
      <xdr:row>41</xdr:row>
      <xdr:rowOff>54610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64787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ポイント改善し、類似団体内平均値との比較でも</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下回った。今後、人口減少等による市税・普通交付税の減等が見込まれる一方で、職員の定年延長や会計年度任用職員を含めた処遇改善等による人件費の増、金利上昇による公債費の増など、義務的経費の増が見込まれることから、財政構造の弾力性を保つため、不断に業務改善等の取組を進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114119</xdr:rowOff>
    </xdr:from>
    <xdr:to>
      <xdr:col>23</xdr:col>
      <xdr:colOff>133350</xdr:colOff>
      <xdr:row>59</xdr:row>
      <xdr:rowOff>152037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229669"/>
          <a:ext cx="8382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152037</xdr:rowOff>
    </xdr:from>
    <xdr:to>
      <xdr:col>19</xdr:col>
      <xdr:colOff>133350</xdr:colOff>
      <xdr:row>59</xdr:row>
      <xdr:rowOff>155484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267587"/>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155484</xdr:rowOff>
    </xdr:from>
    <xdr:to>
      <xdr:col>15</xdr:col>
      <xdr:colOff>82550</xdr:colOff>
      <xdr:row>60</xdr:row>
      <xdr:rowOff>11612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271034"/>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11612</xdr:rowOff>
    </xdr:from>
    <xdr:to>
      <xdr:col>11</xdr:col>
      <xdr:colOff>31750</xdr:colOff>
      <xdr:row>60</xdr:row>
      <xdr:rowOff>104684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98612"/>
          <a:ext cx="8890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63319</xdr:rowOff>
    </xdr:from>
    <xdr:to>
      <xdr:col>23</xdr:col>
      <xdr:colOff>184150</xdr:colOff>
      <xdr:row>59</xdr:row>
      <xdr:rowOff>164919</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79846</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2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101237</xdr:rowOff>
    </xdr:from>
    <xdr:to>
      <xdr:col>19</xdr:col>
      <xdr:colOff>184150</xdr:colOff>
      <xdr:row>60</xdr:row>
      <xdr:rowOff>31387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41564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985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104684</xdr:rowOff>
    </xdr:from>
    <xdr:to>
      <xdr:col>15</xdr:col>
      <xdr:colOff>133350</xdr:colOff>
      <xdr:row>60</xdr:row>
      <xdr:rowOff>34834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2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45011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8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132262</xdr:rowOff>
    </xdr:from>
    <xdr:to>
      <xdr:col>11</xdr:col>
      <xdr:colOff>82550</xdr:colOff>
      <xdr:row>60</xdr:row>
      <xdr:rowOff>62412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47189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34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53884</xdr:rowOff>
    </xdr:from>
    <xdr:to>
      <xdr:col>7</xdr:col>
      <xdr:colOff>31750</xdr:colOff>
      <xdr:row>60</xdr:row>
      <xdr:rowOff>155484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4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140261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2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[250,523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と比べ会計年度任用職員の報酬等、人件費が増となった一方で、ふるさと納税寄附金の減に伴い、ふるさと納税業務委託料が減となったほか、廃止施設（元クリーンセンター）の解体経費の減など、物件費が減となったことにより、人口一人あたりの決算額は前年度より</a:t>
          </a:r>
          <a:r>
            <a:rPr kumimoji="1" lang="en-US" altLang="ja-JP" sz="1300">
              <a:latin typeface="ＭＳ Ｐゴシック" panose="020B0600070205080204" pitchFamily="50" charset="-128"/>
              <a:ea typeface="ＭＳ Ｐゴシック" panose="020B0600070205080204" pitchFamily="50" charset="-128"/>
            </a:rPr>
            <a:t>15,672</a:t>
          </a:r>
          <a:r>
            <a:rPr kumimoji="1" lang="ja-JP" altLang="en-US" sz="1300">
              <a:latin typeface="ＭＳ Ｐゴシック" panose="020B0600070205080204" pitchFamily="50" charset="-128"/>
              <a:ea typeface="ＭＳ Ｐゴシック" panose="020B0600070205080204" pitchFamily="50" charset="-128"/>
            </a:rPr>
            <a:t>円減少したが、類似団体内平均値を</a:t>
          </a:r>
          <a:r>
            <a:rPr kumimoji="1" lang="en-US" altLang="ja-JP" sz="1300">
              <a:latin typeface="ＭＳ Ｐゴシック" panose="020B0600070205080204" pitchFamily="50" charset="-128"/>
              <a:ea typeface="ＭＳ Ｐゴシック" panose="020B0600070205080204" pitchFamily="50" charset="-128"/>
            </a:rPr>
            <a:t>16,322</a:t>
          </a:r>
          <a:r>
            <a:rPr kumimoji="1" lang="ja-JP" altLang="en-US" sz="1300">
              <a:latin typeface="ＭＳ Ｐゴシック" panose="020B0600070205080204" pitchFamily="50" charset="-128"/>
              <a:ea typeface="ＭＳ Ｐゴシック" panose="020B0600070205080204" pitchFamily="50" charset="-128"/>
            </a:rPr>
            <a:t>円上回った。</a:t>
          </a:r>
        </a:p>
        <a:p>
          <a:r>
            <a:rPr kumimoji="1" lang="ja-JP" altLang="en-US" sz="1300">
              <a:latin typeface="ＭＳ Ｐゴシック" panose="020B0600070205080204" pitchFamily="50" charset="-128"/>
              <a:ea typeface="ＭＳ Ｐゴシック" panose="020B0600070205080204" pitchFamily="50" charset="-128"/>
            </a:rPr>
            <a:t>今後も職員の定年延長や物価高騰などにより、人件費や物件費については上昇することが見込まれており、事務事業の見直しや効率化等を進めることで人件費・物件費の抑制に努めていく必要がある。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54101</xdr:rowOff>
    </xdr:from>
    <xdr:to>
      <xdr:col>23</xdr:col>
      <xdr:colOff>133350</xdr:colOff>
      <xdr:row>81</xdr:row>
      <xdr:rowOff>57883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114800" y="13941551"/>
          <a:ext cx="838200" cy="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57883</xdr:rowOff>
    </xdr:from>
    <xdr:to>
      <xdr:col>19</xdr:col>
      <xdr:colOff>133350</xdr:colOff>
      <xdr:row>81</xdr:row>
      <xdr:rowOff>58207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225800" y="13945333"/>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47765</xdr:rowOff>
    </xdr:from>
    <xdr:to>
      <xdr:col>15</xdr:col>
      <xdr:colOff>82550</xdr:colOff>
      <xdr:row>81</xdr:row>
      <xdr:rowOff>58207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35215"/>
          <a:ext cx="889000" cy="1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41949</xdr:rowOff>
    </xdr:from>
    <xdr:to>
      <xdr:col>11</xdr:col>
      <xdr:colOff>31750</xdr:colOff>
      <xdr:row>81</xdr:row>
      <xdr:rowOff>47765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29399"/>
          <a:ext cx="889000" cy="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3301</xdr:rowOff>
    </xdr:from>
    <xdr:to>
      <xdr:col>23</xdr:col>
      <xdr:colOff>184150</xdr:colOff>
      <xdr:row>81</xdr:row>
      <xdr:rowOff>104901</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9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51578</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39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7083</xdr:rowOff>
    </xdr:from>
    <xdr:to>
      <xdr:col>19</xdr:col>
      <xdr:colOff>184150</xdr:colOff>
      <xdr:row>81</xdr:row>
      <xdr:rowOff>108683</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9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93460</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8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7407</xdr:rowOff>
    </xdr:from>
    <xdr:to>
      <xdr:col>15</xdr:col>
      <xdr:colOff>133350</xdr:colOff>
      <xdr:row>81</xdr:row>
      <xdr:rowOff>109007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9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93784</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8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168415</xdr:rowOff>
    </xdr:from>
    <xdr:to>
      <xdr:col>11</xdr:col>
      <xdr:colOff>82550</xdr:colOff>
      <xdr:row>81</xdr:row>
      <xdr:rowOff>98565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8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83342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7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162599</xdr:rowOff>
    </xdr:from>
    <xdr:to>
      <xdr:col>7</xdr:col>
      <xdr:colOff>31750</xdr:colOff>
      <xdr:row>81</xdr:row>
      <xdr:rowOff>92749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7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77526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64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年度のラスパイレス指数は前年度との比較で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ポイント改善し、類似団体内平均値との比較では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48986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60500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48986</xdr:rowOff>
    </xdr:from>
    <xdr:to>
      <xdr:col>77</xdr:col>
      <xdr:colOff>44450</xdr:colOff>
      <xdr:row>85</xdr:row>
      <xdr:rowOff>135164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62223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135164</xdr:rowOff>
    </xdr:from>
    <xdr:to>
      <xdr:col>72</xdr:col>
      <xdr:colOff>203200</xdr:colOff>
      <xdr:row>85</xdr:row>
      <xdr:rowOff>169636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7084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169636</xdr:rowOff>
    </xdr:from>
    <xdr:to>
      <xdr:col>68</xdr:col>
      <xdr:colOff>152400</xdr:colOff>
      <xdr:row>86</xdr:row>
      <xdr:rowOff>101600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74288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169636</xdr:rowOff>
    </xdr:from>
    <xdr:to>
      <xdr:col>77</xdr:col>
      <xdr:colOff>95250</xdr:colOff>
      <xdr:row>85</xdr:row>
      <xdr:rowOff>99786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118836</xdr:rowOff>
    </xdr:from>
    <xdr:to>
      <xdr:col>68</xdr:col>
      <xdr:colOff>203200</xdr:colOff>
      <xdr:row>86</xdr:row>
      <xdr:rowOff>48986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人あたり</a:t>
          </a:r>
          <a:r>
            <a:rPr kumimoji="1" lang="en-US" altLang="ja-JP" sz="1300">
              <a:latin typeface="ＭＳ Ｐゴシック" panose="020B0600070205080204" pitchFamily="50" charset="-128"/>
              <a:ea typeface="ＭＳ Ｐゴシック" panose="020B0600070205080204" pitchFamily="50" charset="-128"/>
            </a:rPr>
            <a:t>10.62</a:t>
          </a:r>
          <a:r>
            <a:rPr kumimoji="1" lang="ja-JP" altLang="en-US" sz="1300">
              <a:latin typeface="ＭＳ Ｐゴシック" panose="020B0600070205080204" pitchFamily="50" charset="-128"/>
              <a:ea typeface="ＭＳ Ｐゴシック" panose="020B0600070205080204" pitchFamily="50" charset="-128"/>
            </a:rPr>
            <a:t>人となり、前年度から</a:t>
          </a:r>
          <a:r>
            <a:rPr kumimoji="1" lang="en-US" altLang="ja-JP" sz="1300">
              <a:latin typeface="ＭＳ Ｐゴシック" panose="020B0600070205080204" pitchFamily="50" charset="-128"/>
              <a:ea typeface="ＭＳ Ｐゴシック" panose="020B0600070205080204" pitchFamily="50" charset="-128"/>
            </a:rPr>
            <a:t>0.33</a:t>
          </a:r>
          <a:r>
            <a:rPr kumimoji="1" lang="ja-JP" altLang="en-US" sz="1300">
              <a:latin typeface="ＭＳ Ｐゴシック" panose="020B0600070205080204" pitchFamily="50" charset="-128"/>
              <a:ea typeface="ＭＳ Ｐゴシック" panose="020B0600070205080204" pitchFamily="50" charset="-128"/>
            </a:rPr>
            <a:t>人増加したが、類似団体内平均値との比較では</a:t>
          </a:r>
          <a:r>
            <a:rPr kumimoji="1" lang="en-US" altLang="ja-JP" sz="1300">
              <a:latin typeface="ＭＳ Ｐゴシック" panose="020B0600070205080204" pitchFamily="50" charset="-128"/>
              <a:ea typeface="ＭＳ Ｐゴシック" panose="020B0600070205080204" pitchFamily="50" charset="-128"/>
            </a:rPr>
            <a:t>0.45</a:t>
          </a:r>
          <a:r>
            <a:rPr kumimoji="1" lang="ja-JP" altLang="en-US" sz="1300">
              <a:latin typeface="ＭＳ Ｐゴシック" panose="020B0600070205080204" pitchFamily="50" charset="-128"/>
              <a:ea typeface="ＭＳ Ｐゴシック" panose="020B0600070205080204" pitchFamily="50" charset="-128"/>
            </a:rPr>
            <a:t>人下回っている。今後も定員適正化計画を基に、効率的な人員の配置に努める。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129159</xdr:rowOff>
    </xdr:from>
    <xdr:to>
      <xdr:col>81</xdr:col>
      <xdr:colOff>44450</xdr:colOff>
      <xdr:row>60</xdr:row>
      <xdr:rowOff>155702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416159"/>
          <a:ext cx="8382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129159</xdr:rowOff>
    </xdr:from>
    <xdr:to>
      <xdr:col>77</xdr:col>
      <xdr:colOff>44450</xdr:colOff>
      <xdr:row>60</xdr:row>
      <xdr:rowOff>129159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41615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111464</xdr:rowOff>
    </xdr:from>
    <xdr:to>
      <xdr:col>72</xdr:col>
      <xdr:colOff>203200</xdr:colOff>
      <xdr:row>60</xdr:row>
      <xdr:rowOff>129159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398464"/>
          <a:ext cx="8890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98594</xdr:rowOff>
    </xdr:from>
    <xdr:to>
      <xdr:col>68</xdr:col>
      <xdr:colOff>152400</xdr:colOff>
      <xdr:row>60</xdr:row>
      <xdr:rowOff>111464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385594"/>
          <a:ext cx="8890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104902</xdr:rowOff>
    </xdr:from>
    <xdr:to>
      <xdr:col>81</xdr:col>
      <xdr:colOff>95250</xdr:colOff>
      <xdr:row>61</xdr:row>
      <xdr:rowOff>35052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3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121429</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236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78359</xdr:rowOff>
    </xdr:from>
    <xdr:to>
      <xdr:col>77</xdr:col>
      <xdr:colOff>95250</xdr:colOff>
      <xdr:row>61</xdr:row>
      <xdr:rowOff>8509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36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18686</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134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78359</xdr:rowOff>
    </xdr:from>
    <xdr:to>
      <xdr:col>73</xdr:col>
      <xdr:colOff>44450</xdr:colOff>
      <xdr:row>61</xdr:row>
      <xdr:rowOff>8509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6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18686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134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60664</xdr:rowOff>
    </xdr:from>
    <xdr:to>
      <xdr:col>68</xdr:col>
      <xdr:colOff>203200</xdr:colOff>
      <xdr:row>60</xdr:row>
      <xdr:rowOff>162264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3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991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116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47794</xdr:rowOff>
    </xdr:from>
    <xdr:to>
      <xdr:col>64</xdr:col>
      <xdr:colOff>152400</xdr:colOff>
      <xdr:row>60</xdr:row>
      <xdr:rowOff>149394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3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159571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10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年度は、類似団体内平均値を</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ポイント下回った。今後も計画的な繰上償還の実施などを通して、公債費負担の抑制に努める。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117052</xdr:rowOff>
    </xdr:from>
    <xdr:to>
      <xdr:col>81</xdr:col>
      <xdr:colOff>44450</xdr:colOff>
      <xdr:row>36</xdr:row>
      <xdr:rowOff>127106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289252"/>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127106</xdr:rowOff>
    </xdr:from>
    <xdr:to>
      <xdr:col>77</xdr:col>
      <xdr:colOff>44450</xdr:colOff>
      <xdr:row>36</xdr:row>
      <xdr:rowOff>137160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29930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137160</xdr:rowOff>
    </xdr:from>
    <xdr:to>
      <xdr:col>72</xdr:col>
      <xdr:colOff>203200</xdr:colOff>
      <xdr:row>36</xdr:row>
      <xdr:rowOff>145203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30936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145203</xdr:rowOff>
    </xdr:from>
    <xdr:to>
      <xdr:col>68</xdr:col>
      <xdr:colOff>152400</xdr:colOff>
      <xdr:row>36</xdr:row>
      <xdr:rowOff>145203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174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66252</xdr:rowOff>
    </xdr:from>
    <xdr:to>
      <xdr:col>81</xdr:col>
      <xdr:colOff>95250</xdr:colOff>
      <xdr:row>36</xdr:row>
      <xdr:rowOff>167852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3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82779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08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76306</xdr:rowOff>
    </xdr:from>
    <xdr:to>
      <xdr:col>77</xdr:col>
      <xdr:colOff>95250</xdr:colOff>
      <xdr:row>37</xdr:row>
      <xdr:rowOff>6456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4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16633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17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86360</xdr:rowOff>
    </xdr:from>
    <xdr:to>
      <xdr:col>73</xdr:col>
      <xdr:colOff>44450</xdr:colOff>
      <xdr:row>37</xdr:row>
      <xdr:rowOff>16510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26687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2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94403</xdr:rowOff>
    </xdr:from>
    <xdr:to>
      <xdr:col>68</xdr:col>
      <xdr:colOff>203200</xdr:colOff>
      <xdr:row>37</xdr:row>
      <xdr:rowOff>24553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34730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3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94403</xdr:rowOff>
    </xdr:from>
    <xdr:to>
      <xdr:col>64</xdr:col>
      <xdr:colOff>152400</xdr:colOff>
      <xdr:row>37</xdr:row>
      <xdr:rowOff>24553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34730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3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市債の計画的な発行と償還、剰余金等を活用した繰上償還等によって市債残高が前年度より減少（▲</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百万円）し、前年度との比較で</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ポイント改善したが、類似団体内平均値との比較では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ポイント上回っていることから、引き続き、基金への積立・市債残高の縮減等による将来負担の軽減に努める。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120509</xdr:rowOff>
    </xdr:from>
    <xdr:to>
      <xdr:col>81</xdr:col>
      <xdr:colOff>44450</xdr:colOff>
      <xdr:row>15</xdr:row>
      <xdr:rowOff>67028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520809"/>
          <a:ext cx="838200" cy="11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67028</xdr:rowOff>
    </xdr:from>
    <xdr:to>
      <xdr:col>77</xdr:col>
      <xdr:colOff>44450</xdr:colOff>
      <xdr:row>16</xdr:row>
      <xdr:rowOff>110067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638778"/>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110067</xdr:rowOff>
    </xdr:from>
    <xdr:to>
      <xdr:col>72</xdr:col>
      <xdr:colOff>203200</xdr:colOff>
      <xdr:row>17</xdr:row>
      <xdr:rowOff>44521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853267"/>
          <a:ext cx="889000" cy="10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44521</xdr:rowOff>
    </xdr:from>
    <xdr:to>
      <xdr:col>68</xdr:col>
      <xdr:colOff>152400</xdr:colOff>
      <xdr:row>19</xdr:row>
      <xdr:rowOff>8608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959171"/>
          <a:ext cx="889000" cy="30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47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41786</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44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16228</xdr:rowOff>
    </xdr:from>
    <xdr:to>
      <xdr:col>77</xdr:col>
      <xdr:colOff>95250</xdr:colOff>
      <xdr:row>15</xdr:row>
      <xdr:rowOff>117828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58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102605</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674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59267</xdr:rowOff>
    </xdr:from>
    <xdr:to>
      <xdr:col>73</xdr:col>
      <xdr:colOff>44450</xdr:colOff>
      <xdr:row>16</xdr:row>
      <xdr:rowOff>160867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80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145644</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88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165171</xdr:rowOff>
    </xdr:from>
    <xdr:to>
      <xdr:col>68</xdr:col>
      <xdr:colOff>203200</xdr:colOff>
      <xdr:row>17</xdr:row>
      <xdr:rowOff>95321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90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80098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99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129258</xdr:rowOff>
    </xdr:from>
    <xdr:to>
      <xdr:col>64</xdr:col>
      <xdr:colOff>152400</xdr:colOff>
      <xdr:row>19</xdr:row>
      <xdr:rowOff>59408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21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44185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30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山形県上山市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27,584
27,322
240.93
18,672,056
17,664,330
987,541
8,546,954
12,202,312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年度の人件費に係る経常収支比率は、前年度と比較して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ポイント上昇し、類似団体内平均値との比較では</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ポイント上回った。類似団体との比較で高い状態が続いているが、広域の事務組合等によらず、市単独で消防組織を有していることが主な要因である。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161290</xdr:rowOff>
    </xdr:from>
    <xdr:to>
      <xdr:col>24</xdr:col>
      <xdr:colOff>25400</xdr:colOff>
      <xdr:row>38</xdr:row>
      <xdr:rowOff>12700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049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38</xdr:row>
      <xdr:rowOff>3556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049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xdr:rowOff>
    </xdr:from>
    <xdr:to>
      <xdr:col>15</xdr:col>
      <xdr:colOff>98425</xdr:colOff>
      <xdr:row>38</xdr:row>
      <xdr:rowOff>58420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186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58420</xdr:rowOff>
    </xdr:from>
    <xdr:to>
      <xdr:col>11</xdr:col>
      <xdr:colOff>9525</xdr:colOff>
      <xdr:row>38</xdr:row>
      <xdr:rowOff>127000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735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124206</xdr:rowOff>
    </xdr:from>
    <xdr:to>
      <xdr:col>15</xdr:col>
      <xdr:colOff>149225</xdr:colOff>
      <xdr:row>38</xdr:row>
      <xdr:rowOff>54356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39133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xdr:rowOff>
    </xdr:from>
    <xdr:to>
      <xdr:col>11</xdr:col>
      <xdr:colOff>60325</xdr:colOff>
      <xdr:row>38</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93997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年度の物件費に係る経常収支比率は、各種予防接種業務委託料や市立放課後児童クラブ運営業務委託料の増などにより、前年度との比較で</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ポイント増加し、類似団体内平均値との比較で</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ポイント上回った。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123190</xdr:rowOff>
    </xdr:from>
    <xdr:to>
      <xdr:col>82</xdr:col>
      <xdr:colOff>107950</xdr:colOff>
      <xdr:row>18</xdr:row>
      <xdr:rowOff>5080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378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107950</xdr:rowOff>
    </xdr:from>
    <xdr:to>
      <xdr:col>78</xdr:col>
      <xdr:colOff>69850</xdr:colOff>
      <xdr:row>17</xdr:row>
      <xdr:rowOff>123190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022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1270</xdr:rowOff>
    </xdr:from>
    <xdr:to>
      <xdr:col>73</xdr:col>
      <xdr:colOff>180975</xdr:colOff>
      <xdr:row>17</xdr:row>
      <xdr:rowOff>107950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159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1270</xdr:rowOff>
    </xdr:from>
    <xdr:to>
      <xdr:col>69</xdr:col>
      <xdr:colOff>92075</xdr:colOff>
      <xdr:row>17</xdr:row>
      <xdr:rowOff>24130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15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125730</xdr:rowOff>
    </xdr:from>
    <xdr:to>
      <xdr:col>82</xdr:col>
      <xdr:colOff>158750</xdr:colOff>
      <xdr:row>18</xdr:row>
      <xdr:rowOff>55880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97807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72390</xdr:rowOff>
    </xdr:from>
    <xdr:to>
      <xdr:col>78</xdr:col>
      <xdr:colOff>120650</xdr:colOff>
      <xdr:row>18</xdr:row>
      <xdr:rowOff>2540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158767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7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57150</xdr:rowOff>
    </xdr:from>
    <xdr:to>
      <xdr:col>74</xdr:col>
      <xdr:colOff>31750</xdr:colOff>
      <xdr:row>17</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143527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121920</xdr:rowOff>
    </xdr:from>
    <xdr:to>
      <xdr:col>69</xdr:col>
      <xdr:colOff>142875</xdr:colOff>
      <xdr:row>17</xdr:row>
      <xdr:rowOff>52070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年度の扶助費に係る経常収支比率は、前年度から変わらず</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ポイントとなり、類似団体内平均値との比較では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ポイント下回った。高齢化率が高いことから、今後も高齢者福祉費等の増加に伴う比率の上昇が見込まれる。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13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162378</xdr:rowOff>
    </xdr:from>
    <xdr:to>
      <xdr:col>19</xdr:col>
      <xdr:colOff>187325</xdr:colOff>
      <xdr:row>56</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921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140607</xdr:rowOff>
    </xdr:from>
    <xdr:to>
      <xdr:col>15</xdr:col>
      <xdr:colOff>98425</xdr:colOff>
      <xdr:row>55</xdr:row>
      <xdr:rowOff>162378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703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55</xdr:row>
      <xdr:rowOff>140607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5485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111578</xdr:rowOff>
    </xdr:from>
    <xdr:to>
      <xdr:col>15</xdr:col>
      <xdr:colOff>149225</xdr:colOff>
      <xdr:row>56</xdr:row>
      <xdr:rowOff>41728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89807</xdr:rowOff>
    </xdr:from>
    <xdr:to>
      <xdr:col>11</xdr:col>
      <xdr:colOff>60325</xdr:colOff>
      <xdr:row>56</xdr:row>
      <xdr:rowOff>19957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4734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年度のその他に係る経常収支比率は、農業集落排水事業及び浄化槽事業特別会計の法適化に伴い、両特別会計への繰出金が皆減（補助費等に計上）したことなどにより、前年度との比較で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ポイント減少したが、類似団体内平均値との比較では</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ポイント上回っており、高い傾向が続いている。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107950</xdr:rowOff>
    </xdr:from>
    <xdr:to>
      <xdr:col>82</xdr:col>
      <xdr:colOff>107950</xdr:colOff>
      <xdr:row>60</xdr:row>
      <xdr:rowOff>12700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223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0</xdr:rowOff>
    </xdr:from>
    <xdr:to>
      <xdr:col>78</xdr:col>
      <xdr:colOff>69850</xdr:colOff>
      <xdr:row>60</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287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0</xdr:rowOff>
    </xdr:from>
    <xdr:to>
      <xdr:col>73</xdr:col>
      <xdr:colOff>180975</xdr:colOff>
      <xdr:row>60</xdr:row>
      <xdr:rowOff>25400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10287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25400</xdr:rowOff>
    </xdr:from>
    <xdr:to>
      <xdr:col>69</xdr:col>
      <xdr:colOff>92075</xdr:colOff>
      <xdr:row>60</xdr:row>
      <xdr:rowOff>101600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312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57150</xdr:rowOff>
    </xdr:from>
    <xdr:to>
      <xdr:col>82</xdr:col>
      <xdr:colOff>158750</xdr:colOff>
      <xdr:row>59</xdr:row>
      <xdr:rowOff>158750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29227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133350</xdr:rowOff>
    </xdr:from>
    <xdr:to>
      <xdr:col>78</xdr:col>
      <xdr:colOff>120650</xdr:colOff>
      <xdr:row>60</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48277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120650</xdr:rowOff>
    </xdr:from>
    <xdr:to>
      <xdr:col>74</xdr:col>
      <xdr:colOff>31750</xdr:colOff>
      <xdr:row>60</xdr:row>
      <xdr:rowOff>50800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35577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146050</xdr:rowOff>
    </xdr:from>
    <xdr:to>
      <xdr:col>69</xdr:col>
      <xdr:colOff>142875</xdr:colOff>
      <xdr:row>60</xdr:row>
      <xdr:rowOff>76200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60977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50800</xdr:rowOff>
    </xdr:from>
    <xdr:to>
      <xdr:col>65</xdr:col>
      <xdr:colOff>53975</xdr:colOff>
      <xdr:row>60</xdr:row>
      <xdr:rowOff>152400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137177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年度の補助費等に係る経常収支比率は、山形広域環境事務組合負担金の減などにより、前年度との比較で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ポイント減少し、類似団体内平均値との比較では</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ポイント下回った。これは、市単独で消防組織を有するなど、一部事務組合への負担金が類似団体と比較して少ないことが要因と考えられる。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170434</xdr:rowOff>
    </xdr:from>
    <xdr:to>
      <xdr:col>82</xdr:col>
      <xdr:colOff>107950</xdr:colOff>
      <xdr:row>36</xdr:row>
      <xdr:rowOff>44704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17118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44704</xdr:rowOff>
    </xdr:from>
    <xdr:to>
      <xdr:col>78</xdr:col>
      <xdr:colOff>69850</xdr:colOff>
      <xdr:row>36</xdr:row>
      <xdr:rowOff>49276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216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21844</xdr:rowOff>
    </xdr:from>
    <xdr:to>
      <xdr:col>73</xdr:col>
      <xdr:colOff>180975</xdr:colOff>
      <xdr:row>36</xdr:row>
      <xdr:rowOff>49276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1940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152146</xdr:rowOff>
    </xdr:from>
    <xdr:to>
      <xdr:col>69</xdr:col>
      <xdr:colOff>92075</xdr:colOff>
      <xdr:row>36</xdr:row>
      <xdr:rowOff>21844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1528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119634</xdr:rowOff>
    </xdr:from>
    <xdr:to>
      <xdr:col>82</xdr:col>
      <xdr:colOff>158750</xdr:colOff>
      <xdr:row>36</xdr:row>
      <xdr:rowOff>49784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136161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6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165354</xdr:rowOff>
    </xdr:from>
    <xdr:to>
      <xdr:col>78</xdr:col>
      <xdr:colOff>120650</xdr:colOff>
      <xdr:row>36</xdr:row>
      <xdr:rowOff>95504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105681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169926</xdr:rowOff>
    </xdr:from>
    <xdr:to>
      <xdr:col>74</xdr:col>
      <xdr:colOff>31750</xdr:colOff>
      <xdr:row>36</xdr:row>
      <xdr:rowOff>100076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142494</xdr:rowOff>
    </xdr:from>
    <xdr:to>
      <xdr:col>69</xdr:col>
      <xdr:colOff>142875</xdr:colOff>
      <xdr:row>36</xdr:row>
      <xdr:rowOff>72644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82821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41673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年度の公債費に係る経常収支比率は、償還元金の減などにより、前年度との比較では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ポイント減少し、類似団体内平均値との比較では</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引き続き、投資的事業の厳選や借入額と返済額のバランスを考慮した財政運営に努めることで、比率の抑制を図る。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43180</xdr:rowOff>
    </xdr:from>
    <xdr:to>
      <xdr:col>24</xdr:col>
      <xdr:colOff>25400</xdr:colOff>
      <xdr:row>74</xdr:row>
      <xdr:rowOff>56515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73048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97807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785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56515</xdr:rowOff>
    </xdr:from>
    <xdr:to>
      <xdr:col>19</xdr:col>
      <xdr:colOff>187325</xdr:colOff>
      <xdr:row>74</xdr:row>
      <xdr:rowOff>60325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74381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60325</xdr:rowOff>
    </xdr:from>
    <xdr:to>
      <xdr:col>15</xdr:col>
      <xdr:colOff>98425</xdr:colOff>
      <xdr:row>74</xdr:row>
      <xdr:rowOff>90805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27476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90805</xdr:rowOff>
    </xdr:from>
    <xdr:to>
      <xdr:col>11</xdr:col>
      <xdr:colOff>9525</xdr:colOff>
      <xdr:row>74</xdr:row>
      <xdr:rowOff>117475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77810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163830</xdr:rowOff>
    </xdr:from>
    <xdr:to>
      <xdr:col>24</xdr:col>
      <xdr:colOff>76200</xdr:colOff>
      <xdr:row>74</xdr:row>
      <xdr:rowOff>93980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72407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58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5715</xdr:rowOff>
    </xdr:from>
    <xdr:to>
      <xdr:col>20</xdr:col>
      <xdr:colOff>38100</xdr:colOff>
      <xdr:row>74</xdr:row>
      <xdr:rowOff>107315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69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117492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461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9525</xdr:rowOff>
    </xdr:from>
    <xdr:to>
      <xdr:col>15</xdr:col>
      <xdr:colOff>149225</xdr:colOff>
      <xdr:row>74</xdr:row>
      <xdr:rowOff>111125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69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121302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46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40005</xdr:rowOff>
    </xdr:from>
    <xdr:to>
      <xdr:col>11</xdr:col>
      <xdr:colOff>60325</xdr:colOff>
      <xdr:row>74</xdr:row>
      <xdr:rowOff>141605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2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151782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49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66675</xdr:rowOff>
    </xdr:from>
    <xdr:to>
      <xdr:col>6</xdr:col>
      <xdr:colOff>171450</xdr:colOff>
      <xdr:row>74</xdr:row>
      <xdr:rowOff>168275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5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7002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年度の公債費以外の経常収支比率は、前年度との比較で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ポイント減少したが、類似団体内平均値を</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ポイント上回った。人件費・物件費をはじめ、経常経費の見直しを進め、比率の改善を進める必要がある。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161289</xdr:rowOff>
    </xdr:from>
    <xdr:to>
      <xdr:col>82</xdr:col>
      <xdr:colOff>107950</xdr:colOff>
      <xdr:row>78</xdr:row>
      <xdr:rowOff>8128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362939"/>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3556</xdr:rowOff>
    </xdr:from>
    <xdr:to>
      <xdr:col>78</xdr:col>
      <xdr:colOff>69850</xdr:colOff>
      <xdr:row>78</xdr:row>
      <xdr:rowOff>8128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3766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138430</xdr:rowOff>
    </xdr:from>
    <xdr:to>
      <xdr:col>73</xdr:col>
      <xdr:colOff>180975</xdr:colOff>
      <xdr:row>78</xdr:row>
      <xdr:rowOff>3556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3400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138430</xdr:rowOff>
    </xdr:from>
    <xdr:to>
      <xdr:col>69</xdr:col>
      <xdr:colOff>92075</xdr:colOff>
      <xdr:row>78</xdr:row>
      <xdr:rowOff>26415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340080"/>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82566</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128778</xdr:rowOff>
    </xdr:from>
    <xdr:to>
      <xdr:col>78</xdr:col>
      <xdr:colOff>120650</xdr:colOff>
      <xdr:row>78</xdr:row>
      <xdr:rowOff>58928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43705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124206</xdr:rowOff>
    </xdr:from>
    <xdr:to>
      <xdr:col>74</xdr:col>
      <xdr:colOff>31750</xdr:colOff>
      <xdr:row>78</xdr:row>
      <xdr:rowOff>54356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39133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87630</xdr:rowOff>
    </xdr:from>
    <xdr:to>
      <xdr:col>69</xdr:col>
      <xdr:colOff>142875</xdr:colOff>
      <xdr:row>78</xdr:row>
      <xdr:rowOff>17780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2557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147065</xdr:rowOff>
    </xdr:from>
    <xdr:to>
      <xdr:col>65</xdr:col>
      <xdr:colOff>53975</xdr:colOff>
      <xdr:row>78</xdr:row>
      <xdr:rowOff>77215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61992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山形県上山市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103616</xdr:rowOff>
    </xdr:from>
    <xdr:to>
      <xdr:col>29</xdr:col>
      <xdr:colOff>127000</xdr:colOff>
      <xdr:row>19</xdr:row>
      <xdr:rowOff>15529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237341"/>
          <a:ext cx="647700" cy="83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165146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4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15529</xdr:rowOff>
    </xdr:from>
    <xdr:to>
      <xdr:col>26</xdr:col>
      <xdr:colOff>50800</xdr:colOff>
      <xdr:row>19</xdr:row>
      <xdr:rowOff>44790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320704"/>
          <a:ext cx="698500" cy="292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44790</xdr:rowOff>
    </xdr:from>
    <xdr:to>
      <xdr:col>22</xdr:col>
      <xdr:colOff>114300</xdr:colOff>
      <xdr:row>19</xdr:row>
      <xdr:rowOff>67802</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349965"/>
          <a:ext cx="698500" cy="23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64878</xdr:rowOff>
    </xdr:from>
    <xdr:to>
      <xdr:col>18</xdr:col>
      <xdr:colOff>177800</xdr:colOff>
      <xdr:row>19</xdr:row>
      <xdr:rowOff>67802</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3370053"/>
          <a:ext cx="698500" cy="2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99509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89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52816</xdr:rowOff>
    </xdr:from>
    <xdr:to>
      <xdr:col>29</xdr:col>
      <xdr:colOff>177800</xdr:colOff>
      <xdr:row>18</xdr:row>
      <xdr:rowOff>154416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186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24893</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158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136179</xdr:rowOff>
    </xdr:from>
    <xdr:to>
      <xdr:col>26</xdr:col>
      <xdr:colOff>101600</xdr:colOff>
      <xdr:row>19</xdr:row>
      <xdr:rowOff>66329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269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51106</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356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165440</xdr:rowOff>
    </xdr:from>
    <xdr:to>
      <xdr:col>22</xdr:col>
      <xdr:colOff>165100</xdr:colOff>
      <xdr:row>19</xdr:row>
      <xdr:rowOff>95590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299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80367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385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17002</xdr:rowOff>
    </xdr:from>
    <xdr:to>
      <xdr:col>19</xdr:col>
      <xdr:colOff>38100</xdr:colOff>
      <xdr:row>19</xdr:row>
      <xdr:rowOff>118602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322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103379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40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14078</xdr:rowOff>
    </xdr:from>
    <xdr:to>
      <xdr:col>15</xdr:col>
      <xdr:colOff>101600</xdr:colOff>
      <xdr:row>19</xdr:row>
      <xdr:rowOff>115678</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319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100455</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40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91796</xdr:rowOff>
    </xdr:from>
    <xdr:to>
      <xdr:col>29</xdr:col>
      <xdr:colOff>127000</xdr:colOff>
      <xdr:row>38</xdr:row>
      <xdr:rowOff>97606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559396"/>
          <a:ext cx="647700" cy="5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91796</xdr:rowOff>
    </xdr:from>
    <xdr:to>
      <xdr:col>26</xdr:col>
      <xdr:colOff>50800</xdr:colOff>
      <xdr:row>38</xdr:row>
      <xdr:rowOff>98565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559396"/>
          <a:ext cx="698500" cy="6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85189</xdr:rowOff>
    </xdr:from>
    <xdr:to>
      <xdr:col>22</xdr:col>
      <xdr:colOff>114300</xdr:colOff>
      <xdr:row>38</xdr:row>
      <xdr:rowOff>98565</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3606800" y="7552789"/>
          <a:ext cx="698500" cy="13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84899</xdr:rowOff>
    </xdr:from>
    <xdr:to>
      <xdr:col>18</xdr:col>
      <xdr:colOff>177800</xdr:colOff>
      <xdr:row>38</xdr:row>
      <xdr:rowOff>85189</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7552499"/>
          <a:ext cx="698500" cy="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122476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46806</xdr:rowOff>
    </xdr:from>
    <xdr:to>
      <xdr:col>29</xdr:col>
      <xdr:colOff>177800</xdr:colOff>
      <xdr:row>38</xdr:row>
      <xdr:rowOff>148406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514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305038</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29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40996</xdr:rowOff>
    </xdr:from>
    <xdr:to>
      <xdr:col>26</xdr:col>
      <xdr:colOff>101600</xdr:colOff>
      <xdr:row>38</xdr:row>
      <xdr:rowOff>142596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508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127373</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594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47765</xdr:rowOff>
    </xdr:from>
    <xdr:to>
      <xdr:col>22</xdr:col>
      <xdr:colOff>165100</xdr:colOff>
      <xdr:row>38</xdr:row>
      <xdr:rowOff>149365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515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134142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601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34389</xdr:rowOff>
    </xdr:from>
    <xdr:to>
      <xdr:col>19</xdr:col>
      <xdr:colOff>38100</xdr:colOff>
      <xdr:row>38</xdr:row>
      <xdr:rowOff>135989</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501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120766</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588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34099</xdr:rowOff>
    </xdr:from>
    <xdr:to>
      <xdr:col>15</xdr:col>
      <xdr:colOff>101600</xdr:colOff>
      <xdr:row>38</xdr:row>
      <xdr:rowOff>135699</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501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120476</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588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山形県上山市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27,584
27,322
240.93
18,672,056
17,664,330
987,541
8,546,954
12,202,312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104300</xdr:rowOff>
    </xdr:from>
    <xdr:to>
      <xdr:col>24</xdr:col>
      <xdr:colOff>63500</xdr:colOff>
      <xdr:row>37</xdr:row>
      <xdr:rowOff>19424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76500"/>
          <a:ext cx="838200" cy="8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19424</xdr:rowOff>
    </xdr:from>
    <xdr:to>
      <xdr:col>19</xdr:col>
      <xdr:colOff>177800</xdr:colOff>
      <xdr:row>37</xdr:row>
      <xdr:rowOff>45952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63074"/>
          <a:ext cx="889000" cy="2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45952</xdr:rowOff>
    </xdr:from>
    <xdr:to>
      <xdr:col>15</xdr:col>
      <xdr:colOff>50800</xdr:colOff>
      <xdr:row>37</xdr:row>
      <xdr:rowOff>74342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89602"/>
          <a:ext cx="889000" cy="2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65492</xdr:rowOff>
    </xdr:from>
    <xdr:to>
      <xdr:col>10</xdr:col>
      <xdr:colOff>114300</xdr:colOff>
      <xdr:row>37</xdr:row>
      <xdr:rowOff>74342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09142"/>
          <a:ext cx="889000" cy="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71750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53500</xdr:rowOff>
    </xdr:from>
    <xdr:to>
      <xdr:col>24</xdr:col>
      <xdr:colOff>114300</xdr:colOff>
      <xdr:row>36</xdr:row>
      <xdr:rowOff>155100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2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31927</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04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140074</xdr:rowOff>
    </xdr:from>
    <xdr:to>
      <xdr:col>20</xdr:col>
      <xdr:colOff>38100</xdr:colOff>
      <xdr:row>37</xdr:row>
      <xdr:rowOff>70224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1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61351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0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166602</xdr:rowOff>
    </xdr:from>
    <xdr:to>
      <xdr:col>15</xdr:col>
      <xdr:colOff>101600</xdr:colOff>
      <xdr:row>37</xdr:row>
      <xdr:rowOff>96752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3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87879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3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23542</xdr:rowOff>
    </xdr:from>
    <xdr:to>
      <xdr:col>10</xdr:col>
      <xdr:colOff>165100</xdr:colOff>
      <xdr:row>37</xdr:row>
      <xdr:rowOff>125142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6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116269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5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14692</xdr:rowOff>
    </xdr:from>
    <xdr:to>
      <xdr:col>6</xdr:col>
      <xdr:colOff>38100</xdr:colOff>
      <xdr:row>37</xdr:row>
      <xdr:rowOff>116292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5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107419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5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101473</xdr:rowOff>
    </xdr:from>
    <xdr:to>
      <xdr:col>24</xdr:col>
      <xdr:colOff>63500</xdr:colOff>
      <xdr:row>58</xdr:row>
      <xdr:rowOff>108371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45573"/>
          <a:ext cx="838200" cy="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100633</xdr:rowOff>
    </xdr:from>
    <xdr:to>
      <xdr:col>19</xdr:col>
      <xdr:colOff>177800</xdr:colOff>
      <xdr:row>58</xdr:row>
      <xdr:rowOff>101473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44733"/>
          <a:ext cx="889000" cy="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100633</xdr:rowOff>
    </xdr:from>
    <xdr:to>
      <xdr:col>15</xdr:col>
      <xdr:colOff>50800</xdr:colOff>
      <xdr:row>58</xdr:row>
      <xdr:rowOff>111422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44733"/>
          <a:ext cx="889000" cy="1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111422</xdr:rowOff>
    </xdr:from>
    <xdr:to>
      <xdr:col>10</xdr:col>
      <xdr:colOff>114300</xdr:colOff>
      <xdr:row>58</xdr:row>
      <xdr:rowOff>115800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55522"/>
          <a:ext cx="889000" cy="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57571</xdr:rowOff>
    </xdr:from>
    <xdr:to>
      <xdr:col>24</xdr:col>
      <xdr:colOff>114300</xdr:colOff>
      <xdr:row>58</xdr:row>
      <xdr:rowOff>159171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16948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8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50673</xdr:rowOff>
    </xdr:from>
    <xdr:to>
      <xdr:col>20</xdr:col>
      <xdr:colOff>38100</xdr:colOff>
      <xdr:row>58</xdr:row>
      <xdr:rowOff>152273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9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168800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7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49833</xdr:rowOff>
    </xdr:from>
    <xdr:to>
      <xdr:col>15</xdr:col>
      <xdr:colOff>101600</xdr:colOff>
      <xdr:row>58</xdr:row>
      <xdr:rowOff>151433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9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167960</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6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60622</xdr:rowOff>
    </xdr:from>
    <xdr:to>
      <xdr:col>10</xdr:col>
      <xdr:colOff>165100</xdr:colOff>
      <xdr:row>58</xdr:row>
      <xdr:rowOff>162222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7299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7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65000</xdr:rowOff>
    </xdr:from>
    <xdr:to>
      <xdr:col>6</xdr:col>
      <xdr:colOff>38100</xdr:colOff>
      <xdr:row>58</xdr:row>
      <xdr:rowOff>166600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11677</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84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42951</xdr:rowOff>
    </xdr:from>
    <xdr:to>
      <xdr:col>24</xdr:col>
      <xdr:colOff>63500</xdr:colOff>
      <xdr:row>78</xdr:row>
      <xdr:rowOff>117069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16051"/>
          <a:ext cx="838200" cy="7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355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111531</xdr:rowOff>
    </xdr:from>
    <xdr:to>
      <xdr:col>19</xdr:col>
      <xdr:colOff>177800</xdr:colOff>
      <xdr:row>78</xdr:row>
      <xdr:rowOff>117069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84631"/>
          <a:ext cx="889000" cy="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31305</xdr:rowOff>
    </xdr:from>
    <xdr:to>
      <xdr:col>15</xdr:col>
      <xdr:colOff>50800</xdr:colOff>
      <xdr:row>78</xdr:row>
      <xdr:rowOff>111531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04405"/>
          <a:ext cx="889000" cy="8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31305</xdr:rowOff>
    </xdr:from>
    <xdr:to>
      <xdr:col>10</xdr:col>
      <xdr:colOff>114300</xdr:colOff>
      <xdr:row>78</xdr:row>
      <xdr:rowOff>98146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04405"/>
          <a:ext cx="889000" cy="6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119346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4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163601</xdr:rowOff>
    </xdr:from>
    <xdr:to>
      <xdr:col>24</xdr:col>
      <xdr:colOff>114300</xdr:colOff>
      <xdr:row>78</xdr:row>
      <xdr:rowOff>93751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6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15028</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1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66269</xdr:rowOff>
    </xdr:from>
    <xdr:to>
      <xdr:col>20</xdr:col>
      <xdr:colOff>38100</xdr:colOff>
      <xdr:row>78</xdr:row>
      <xdr:rowOff>167869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3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158996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3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60731</xdr:rowOff>
    </xdr:from>
    <xdr:to>
      <xdr:col>15</xdr:col>
      <xdr:colOff>101600</xdr:colOff>
      <xdr:row>78</xdr:row>
      <xdr:rowOff>162331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3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153458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2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151955</xdr:rowOff>
    </xdr:from>
    <xdr:to>
      <xdr:col>10</xdr:col>
      <xdr:colOff>165100</xdr:colOff>
      <xdr:row>78</xdr:row>
      <xdr:rowOff>82105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5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98632</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12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47346</xdr:rowOff>
    </xdr:from>
    <xdr:to>
      <xdr:col>6</xdr:col>
      <xdr:colOff>38100</xdr:colOff>
      <xdr:row>78</xdr:row>
      <xdr:rowOff>148946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2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140073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1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129519</xdr:rowOff>
    </xdr:from>
    <xdr:to>
      <xdr:col>24</xdr:col>
      <xdr:colOff>63500</xdr:colOff>
      <xdr:row>97</xdr:row>
      <xdr:rowOff>9398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88719"/>
          <a:ext cx="838200" cy="5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9398</xdr:rowOff>
    </xdr:from>
    <xdr:to>
      <xdr:col>19</xdr:col>
      <xdr:colOff>177800</xdr:colOff>
      <xdr:row>97</xdr:row>
      <xdr:rowOff>90269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40048"/>
          <a:ext cx="889000" cy="8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18695</xdr:rowOff>
    </xdr:from>
    <xdr:to>
      <xdr:col>15</xdr:col>
      <xdr:colOff>50800</xdr:colOff>
      <xdr:row>97</xdr:row>
      <xdr:rowOff>90269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649345"/>
          <a:ext cx="889000" cy="7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18695</xdr:rowOff>
    </xdr:from>
    <xdr:to>
      <xdr:col>10</xdr:col>
      <xdr:colOff>114300</xdr:colOff>
      <xdr:row>98</xdr:row>
      <xdr:rowOff>22916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649345"/>
          <a:ext cx="889000" cy="17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78719</xdr:rowOff>
    </xdr:from>
    <xdr:to>
      <xdr:col>24</xdr:col>
      <xdr:colOff>114300</xdr:colOff>
      <xdr:row>97</xdr:row>
      <xdr:rowOff>8869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3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57146</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16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130048</xdr:rowOff>
    </xdr:from>
    <xdr:to>
      <xdr:col>20</xdr:col>
      <xdr:colOff>38100</xdr:colOff>
      <xdr:row>97</xdr:row>
      <xdr:rowOff>60198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8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51325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68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39469</xdr:rowOff>
    </xdr:from>
    <xdr:to>
      <xdr:col>15</xdr:col>
      <xdr:colOff>101600</xdr:colOff>
      <xdr:row>97</xdr:row>
      <xdr:rowOff>141069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7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132196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6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139345</xdr:rowOff>
    </xdr:from>
    <xdr:to>
      <xdr:col>10</xdr:col>
      <xdr:colOff>165100</xdr:colOff>
      <xdr:row>97</xdr:row>
      <xdr:rowOff>69495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9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60622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69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143566</xdr:rowOff>
    </xdr:from>
    <xdr:to>
      <xdr:col>6</xdr:col>
      <xdr:colOff>38100</xdr:colOff>
      <xdr:row>98</xdr:row>
      <xdr:rowOff>73716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7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64843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6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42692</xdr:rowOff>
    </xdr:from>
    <xdr:to>
      <xdr:col>55</xdr:col>
      <xdr:colOff>0</xdr:colOff>
      <xdr:row>38</xdr:row>
      <xdr:rowOff>66846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557792"/>
          <a:ext cx="838200" cy="2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42692</xdr:rowOff>
    </xdr:from>
    <xdr:to>
      <xdr:col>50</xdr:col>
      <xdr:colOff>114300</xdr:colOff>
      <xdr:row>38</xdr:row>
      <xdr:rowOff>80000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557792"/>
          <a:ext cx="889000" cy="3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75989</xdr:rowOff>
    </xdr:from>
    <xdr:to>
      <xdr:col>45</xdr:col>
      <xdr:colOff>177800</xdr:colOff>
      <xdr:row>38</xdr:row>
      <xdr:rowOff>80000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591089"/>
          <a:ext cx="889000" cy="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99725</xdr:rowOff>
    </xdr:from>
    <xdr:to>
      <xdr:col>41</xdr:col>
      <xdr:colOff>50800</xdr:colOff>
      <xdr:row>38</xdr:row>
      <xdr:rowOff>75989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271925"/>
          <a:ext cx="889000" cy="31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16046</xdr:rowOff>
    </xdr:from>
    <xdr:to>
      <xdr:col>55</xdr:col>
      <xdr:colOff>50800</xdr:colOff>
      <xdr:row>38</xdr:row>
      <xdr:rowOff>117646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53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165923</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50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163342</xdr:rowOff>
    </xdr:from>
    <xdr:to>
      <xdr:col>50</xdr:col>
      <xdr:colOff>165100</xdr:colOff>
      <xdr:row>38</xdr:row>
      <xdr:rowOff>93492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50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84619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9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29200</xdr:rowOff>
    </xdr:from>
    <xdr:to>
      <xdr:col>46</xdr:col>
      <xdr:colOff>38100</xdr:colOff>
      <xdr:row>38</xdr:row>
      <xdr:rowOff>130800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54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121927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6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25189</xdr:rowOff>
    </xdr:from>
    <xdr:to>
      <xdr:col>41</xdr:col>
      <xdr:colOff>101600</xdr:colOff>
      <xdr:row>38</xdr:row>
      <xdr:rowOff>126789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54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117916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63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48925</xdr:rowOff>
    </xdr:from>
    <xdr:to>
      <xdr:col>36</xdr:col>
      <xdr:colOff>165100</xdr:colOff>
      <xdr:row>36</xdr:row>
      <xdr:rowOff>150525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2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141652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31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134767</xdr:rowOff>
    </xdr:from>
    <xdr:to>
      <xdr:col>55</xdr:col>
      <xdr:colOff>0</xdr:colOff>
      <xdr:row>56</xdr:row>
      <xdr:rowOff>164997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735967"/>
          <a:ext cx="838200" cy="3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134767</xdr:rowOff>
    </xdr:from>
    <xdr:to>
      <xdr:col>50</xdr:col>
      <xdr:colOff>114300</xdr:colOff>
      <xdr:row>57</xdr:row>
      <xdr:rowOff>163419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35967"/>
          <a:ext cx="889000" cy="20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133007</xdr:rowOff>
    </xdr:from>
    <xdr:to>
      <xdr:col>45</xdr:col>
      <xdr:colOff>177800</xdr:colOff>
      <xdr:row>57</xdr:row>
      <xdr:rowOff>163419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905657"/>
          <a:ext cx="889000" cy="3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133007</xdr:rowOff>
    </xdr:from>
    <xdr:to>
      <xdr:col>41</xdr:col>
      <xdr:colOff>50800</xdr:colOff>
      <xdr:row>57</xdr:row>
      <xdr:rowOff>137181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905657"/>
          <a:ext cx="889000" cy="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114197</xdr:rowOff>
    </xdr:from>
    <xdr:to>
      <xdr:col>55</xdr:col>
      <xdr:colOff>50800</xdr:colOff>
      <xdr:row>57</xdr:row>
      <xdr:rowOff>44347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1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92624</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9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83967</xdr:rowOff>
    </xdr:from>
    <xdr:to>
      <xdr:col>50</xdr:col>
      <xdr:colOff>165100</xdr:colOff>
      <xdr:row>57</xdr:row>
      <xdr:rowOff>14117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8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5244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77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112619</xdr:rowOff>
    </xdr:from>
    <xdr:to>
      <xdr:col>46</xdr:col>
      <xdr:colOff>38100</xdr:colOff>
      <xdr:row>58</xdr:row>
      <xdr:rowOff>42769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8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33896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7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82207</xdr:rowOff>
    </xdr:from>
    <xdr:to>
      <xdr:col>41</xdr:col>
      <xdr:colOff>101600</xdr:colOff>
      <xdr:row>58</xdr:row>
      <xdr:rowOff>12357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5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3484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4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86381</xdr:rowOff>
    </xdr:from>
    <xdr:to>
      <xdr:col>36</xdr:col>
      <xdr:colOff>165100</xdr:colOff>
      <xdr:row>58</xdr:row>
      <xdr:rowOff>16531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5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7658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95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102166</xdr:rowOff>
    </xdr:from>
    <xdr:to>
      <xdr:col>55</xdr:col>
      <xdr:colOff>0</xdr:colOff>
      <xdr:row>79</xdr:row>
      <xdr:rowOff>56141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475266"/>
          <a:ext cx="838200" cy="12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56141</xdr:rowOff>
    </xdr:from>
    <xdr:to>
      <xdr:col>50</xdr:col>
      <xdr:colOff>114300</xdr:colOff>
      <xdr:row>79</xdr:row>
      <xdr:rowOff>73918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600691"/>
          <a:ext cx="889000" cy="1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38202</xdr:rowOff>
    </xdr:from>
    <xdr:to>
      <xdr:col>45</xdr:col>
      <xdr:colOff>177800</xdr:colOff>
      <xdr:row>79</xdr:row>
      <xdr:rowOff>73918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82752"/>
          <a:ext cx="889000" cy="3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38202</xdr:rowOff>
    </xdr:from>
    <xdr:to>
      <xdr:col>41</xdr:col>
      <xdr:colOff>50800</xdr:colOff>
      <xdr:row>79</xdr:row>
      <xdr:rowOff>51265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582752"/>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51366</xdr:rowOff>
    </xdr:from>
    <xdr:to>
      <xdr:col>55</xdr:col>
      <xdr:colOff>50800</xdr:colOff>
      <xdr:row>78</xdr:row>
      <xdr:rowOff>152966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2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29793</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0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5341</xdr:rowOff>
    </xdr:from>
    <xdr:to>
      <xdr:col>50</xdr:col>
      <xdr:colOff>165100</xdr:colOff>
      <xdr:row>79</xdr:row>
      <xdr:rowOff>106941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4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98068</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42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23118</xdr:rowOff>
    </xdr:from>
    <xdr:to>
      <xdr:col>46</xdr:col>
      <xdr:colOff>38100</xdr:colOff>
      <xdr:row>79</xdr:row>
      <xdr:rowOff>124718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6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115845</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6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158852</xdr:rowOff>
    </xdr:from>
    <xdr:to>
      <xdr:col>41</xdr:col>
      <xdr:colOff>101600</xdr:colOff>
      <xdr:row>79</xdr:row>
      <xdr:rowOff>89002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3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80129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62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465</xdr:rowOff>
    </xdr:from>
    <xdr:to>
      <xdr:col>36</xdr:col>
      <xdr:colOff>165100</xdr:colOff>
      <xdr:row>79</xdr:row>
      <xdr:rowOff>102065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4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93192</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63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158789</xdr:rowOff>
    </xdr:from>
    <xdr:to>
      <xdr:col>55</xdr:col>
      <xdr:colOff>0</xdr:colOff>
      <xdr:row>96</xdr:row>
      <xdr:rowOff>93049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446539"/>
          <a:ext cx="838200" cy="10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158789</xdr:rowOff>
    </xdr:from>
    <xdr:to>
      <xdr:col>50</xdr:col>
      <xdr:colOff>114300</xdr:colOff>
      <xdr:row>97</xdr:row>
      <xdr:rowOff>58119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446539"/>
          <a:ext cx="889000" cy="24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35961</xdr:rowOff>
    </xdr:from>
    <xdr:to>
      <xdr:col>45</xdr:col>
      <xdr:colOff>177800</xdr:colOff>
      <xdr:row>97</xdr:row>
      <xdr:rowOff>58119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666611"/>
          <a:ext cx="889000" cy="2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35961</xdr:rowOff>
    </xdr:from>
    <xdr:to>
      <xdr:col>41</xdr:col>
      <xdr:colOff>50800</xdr:colOff>
      <xdr:row>97</xdr:row>
      <xdr:rowOff>42704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666611"/>
          <a:ext cx="889000" cy="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42249</xdr:rowOff>
    </xdr:from>
    <xdr:to>
      <xdr:col>55</xdr:col>
      <xdr:colOff>50800</xdr:colOff>
      <xdr:row>96</xdr:row>
      <xdr:rowOff>143849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0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20676</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7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107989</xdr:rowOff>
    </xdr:from>
    <xdr:to>
      <xdr:col>50</xdr:col>
      <xdr:colOff>165100</xdr:colOff>
      <xdr:row>96</xdr:row>
      <xdr:rowOff>38139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39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54666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17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7319</xdr:rowOff>
    </xdr:from>
    <xdr:to>
      <xdr:col>46</xdr:col>
      <xdr:colOff>38100</xdr:colOff>
      <xdr:row>97</xdr:row>
      <xdr:rowOff>108919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3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100046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3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156611</xdr:rowOff>
    </xdr:from>
    <xdr:to>
      <xdr:col>41</xdr:col>
      <xdr:colOff>101600</xdr:colOff>
      <xdr:row>97</xdr:row>
      <xdr:rowOff>86761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1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77888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70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163354</xdr:rowOff>
    </xdr:from>
    <xdr:to>
      <xdr:col>36</xdr:col>
      <xdr:colOff>165100</xdr:colOff>
      <xdr:row>97</xdr:row>
      <xdr:rowOff>93504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2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84631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71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96939</xdr:rowOff>
    </xdr:from>
    <xdr:to>
      <xdr:col>85</xdr:col>
      <xdr:colOff>127000</xdr:colOff>
      <xdr:row>39</xdr:row>
      <xdr:rowOff>96994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83489"/>
          <a:ext cx="838200" cy="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96479</xdr:rowOff>
    </xdr:from>
    <xdr:to>
      <xdr:col>81</xdr:col>
      <xdr:colOff>50800</xdr:colOff>
      <xdr:row>39</xdr:row>
      <xdr:rowOff>96939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83029"/>
          <a:ext cx="889000" cy="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96479</xdr:rowOff>
    </xdr:from>
    <xdr:to>
      <xdr:col>76</xdr:col>
      <xdr:colOff>114300</xdr:colOff>
      <xdr:row>39</xdr:row>
      <xdr:rowOff>96514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83029"/>
          <a:ext cx="889000" cy="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82870</xdr:rowOff>
    </xdr:from>
    <xdr:to>
      <xdr:col>71</xdr:col>
      <xdr:colOff>177800</xdr:colOff>
      <xdr:row>39</xdr:row>
      <xdr:rowOff>96514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69420"/>
          <a:ext cx="889000" cy="1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46194</xdr:rowOff>
    </xdr:from>
    <xdr:to>
      <xdr:col>85</xdr:col>
      <xdr:colOff>177800</xdr:colOff>
      <xdr:row>39</xdr:row>
      <xdr:rowOff>147794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3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4824</xdr:rowOff>
    </xdr:from>
    <xdr:ext cx="378565"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46139</xdr:rowOff>
    </xdr:from>
    <xdr:to>
      <xdr:col>81</xdr:col>
      <xdr:colOff>101600</xdr:colOff>
      <xdr:row>39</xdr:row>
      <xdr:rowOff>147739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3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138866</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2017" y="6825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45679</xdr:rowOff>
    </xdr:from>
    <xdr:to>
      <xdr:col>76</xdr:col>
      <xdr:colOff>165100</xdr:colOff>
      <xdr:row>39</xdr:row>
      <xdr:rowOff>147279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3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138406</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17" y="6824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45714</xdr:rowOff>
    </xdr:from>
    <xdr:to>
      <xdr:col>72</xdr:col>
      <xdr:colOff>38100</xdr:colOff>
      <xdr:row>39</xdr:row>
      <xdr:rowOff>147314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138441</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824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32070</xdr:rowOff>
    </xdr:from>
    <xdr:to>
      <xdr:col>67</xdr:col>
      <xdr:colOff>101600</xdr:colOff>
      <xdr:row>39</xdr:row>
      <xdr:rowOff>133670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1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124797</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81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108787</xdr:rowOff>
    </xdr:from>
    <xdr:to>
      <xdr:col>85</xdr:col>
      <xdr:colOff>127000</xdr:colOff>
      <xdr:row>78</xdr:row>
      <xdr:rowOff>10875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10437"/>
          <a:ext cx="838200" cy="7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108787</xdr:rowOff>
    </xdr:from>
    <xdr:to>
      <xdr:col>81</xdr:col>
      <xdr:colOff>50800</xdr:colOff>
      <xdr:row>77</xdr:row>
      <xdr:rowOff>141655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10437"/>
          <a:ext cx="889000" cy="3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141655</xdr:rowOff>
    </xdr:from>
    <xdr:to>
      <xdr:col>76</xdr:col>
      <xdr:colOff>114300</xdr:colOff>
      <xdr:row>77</xdr:row>
      <xdr:rowOff>144421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43305"/>
          <a:ext cx="889000" cy="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144421</xdr:rowOff>
    </xdr:from>
    <xdr:to>
      <xdr:col>71</xdr:col>
      <xdr:colOff>177800</xdr:colOff>
      <xdr:row>78</xdr:row>
      <xdr:rowOff>12413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46071"/>
          <a:ext cx="889000" cy="39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45832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131525</xdr:rowOff>
    </xdr:from>
    <xdr:to>
      <xdr:col>85</xdr:col>
      <xdr:colOff>177800</xdr:colOff>
      <xdr:row>78</xdr:row>
      <xdr:rowOff>61675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3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62627</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57987</xdr:rowOff>
    </xdr:from>
    <xdr:to>
      <xdr:col>81</xdr:col>
      <xdr:colOff>101600</xdr:colOff>
      <xdr:row>77</xdr:row>
      <xdr:rowOff>159587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5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4664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03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90855</xdr:rowOff>
    </xdr:from>
    <xdr:to>
      <xdr:col>76</xdr:col>
      <xdr:colOff>165100</xdr:colOff>
      <xdr:row>78</xdr:row>
      <xdr:rowOff>21005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9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12132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8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93621</xdr:rowOff>
    </xdr:from>
    <xdr:to>
      <xdr:col>72</xdr:col>
      <xdr:colOff>38100</xdr:colOff>
      <xdr:row>78</xdr:row>
      <xdr:rowOff>23771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9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14898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8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133063</xdr:rowOff>
    </xdr:from>
    <xdr:to>
      <xdr:col>67</xdr:col>
      <xdr:colOff>101600</xdr:colOff>
      <xdr:row>78</xdr:row>
      <xdr:rowOff>63213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3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54340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2453</xdr:rowOff>
    </xdr:from>
    <xdr:to>
      <xdr:col>85</xdr:col>
      <xdr:colOff>127000</xdr:colOff>
      <xdr:row>99</xdr:row>
      <xdr:rowOff>30152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76003"/>
          <a:ext cx="838200" cy="2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2453</xdr:rowOff>
    </xdr:from>
    <xdr:to>
      <xdr:col>81</xdr:col>
      <xdr:colOff>50800</xdr:colOff>
      <xdr:row>99</xdr:row>
      <xdr:rowOff>21087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76003"/>
          <a:ext cx="889000" cy="1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4761</xdr:rowOff>
    </xdr:from>
    <xdr:to>
      <xdr:col>76</xdr:col>
      <xdr:colOff>114300</xdr:colOff>
      <xdr:row>99</xdr:row>
      <xdr:rowOff>21087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78311"/>
          <a:ext cx="889000" cy="1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4761</xdr:rowOff>
    </xdr:from>
    <xdr:to>
      <xdr:col>71</xdr:col>
      <xdr:colOff>177800</xdr:colOff>
      <xdr:row>99</xdr:row>
      <xdr:rowOff>15450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78311"/>
          <a:ext cx="889000" cy="1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150802</xdr:rowOff>
    </xdr:from>
    <xdr:to>
      <xdr:col>85</xdr:col>
      <xdr:colOff>177800</xdr:colOff>
      <xdr:row>99</xdr:row>
      <xdr:rowOff>80952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5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65729</xdr:rowOff>
    </xdr:from>
    <xdr:ext cx="469744"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6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123103</xdr:rowOff>
    </xdr:from>
    <xdr:to>
      <xdr:col>81</xdr:col>
      <xdr:colOff>101600</xdr:colOff>
      <xdr:row>99</xdr:row>
      <xdr:rowOff>53253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2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44380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1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141737</xdr:rowOff>
    </xdr:from>
    <xdr:to>
      <xdr:col>76</xdr:col>
      <xdr:colOff>165100</xdr:colOff>
      <xdr:row>99</xdr:row>
      <xdr:rowOff>71887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4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63014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3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125411</xdr:rowOff>
    </xdr:from>
    <xdr:to>
      <xdr:col>72</xdr:col>
      <xdr:colOff>38100</xdr:colOff>
      <xdr:row>99</xdr:row>
      <xdr:rowOff>55561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2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46688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2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136100</xdr:rowOff>
    </xdr:from>
    <xdr:to>
      <xdr:col>67</xdr:col>
      <xdr:colOff>101600</xdr:colOff>
      <xdr:row>99</xdr:row>
      <xdr:rowOff>66250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57377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3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6640</xdr:rowOff>
    </xdr:from>
    <xdr:to>
      <xdr:col>116</xdr:col>
      <xdr:colOff>63500</xdr:colOff>
      <xdr:row>58</xdr:row>
      <xdr:rowOff>18466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9950740"/>
          <a:ext cx="838200" cy="1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84731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10028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3218</xdr:rowOff>
    </xdr:from>
    <xdr:to>
      <xdr:col>111</xdr:col>
      <xdr:colOff>177800</xdr:colOff>
      <xdr:row>58</xdr:row>
      <xdr:rowOff>6640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9947318"/>
          <a:ext cx="889000" cy="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40467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5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150833</xdr:rowOff>
    </xdr:from>
    <xdr:to>
      <xdr:col>107</xdr:col>
      <xdr:colOff>50800</xdr:colOff>
      <xdr:row>58</xdr:row>
      <xdr:rowOff>3218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9923483"/>
          <a:ext cx="889000" cy="2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41274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5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150833</xdr:rowOff>
    </xdr:from>
    <xdr:to>
      <xdr:col>102</xdr:col>
      <xdr:colOff>114300</xdr:colOff>
      <xdr:row>58</xdr:row>
      <xdr:rowOff>384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9923483"/>
          <a:ext cx="889000" cy="2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43621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38462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5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139116</xdr:rowOff>
    </xdr:from>
    <xdr:to>
      <xdr:col>116</xdr:col>
      <xdr:colOff>114300</xdr:colOff>
      <xdr:row>58</xdr:row>
      <xdr:rowOff>69266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91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161993</xdr:rowOff>
    </xdr:from>
    <xdr:ext cx="534377"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76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127290</xdr:rowOff>
    </xdr:from>
    <xdr:to>
      <xdr:col>112</xdr:col>
      <xdr:colOff>38100</xdr:colOff>
      <xdr:row>58</xdr:row>
      <xdr:rowOff>57440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89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73967</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56111" y="967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123868</xdr:rowOff>
    </xdr:from>
    <xdr:to>
      <xdr:col>107</xdr:col>
      <xdr:colOff>101600</xdr:colOff>
      <xdr:row>58</xdr:row>
      <xdr:rowOff>54018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89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70545</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967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100033</xdr:rowOff>
    </xdr:from>
    <xdr:to>
      <xdr:col>102</xdr:col>
      <xdr:colOff>165100</xdr:colOff>
      <xdr:row>58</xdr:row>
      <xdr:rowOff>30183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87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46710</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278111" y="964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121034</xdr:rowOff>
    </xdr:from>
    <xdr:to>
      <xdr:col>98</xdr:col>
      <xdr:colOff>38100</xdr:colOff>
      <xdr:row>58</xdr:row>
      <xdr:rowOff>51184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89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67711</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89111" y="966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72892</xdr:rowOff>
    </xdr:from>
    <xdr:to>
      <xdr:col>116</xdr:col>
      <xdr:colOff>63500</xdr:colOff>
      <xdr:row>75</xdr:row>
      <xdr:rowOff>89789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931642"/>
          <a:ext cx="838200" cy="1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89789</xdr:rowOff>
    </xdr:from>
    <xdr:to>
      <xdr:col>111</xdr:col>
      <xdr:colOff>177800</xdr:colOff>
      <xdr:row>75</xdr:row>
      <xdr:rowOff>121755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948539"/>
          <a:ext cx="889000" cy="3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121755</xdr:rowOff>
    </xdr:from>
    <xdr:to>
      <xdr:col>107</xdr:col>
      <xdr:colOff>50800</xdr:colOff>
      <xdr:row>75</xdr:row>
      <xdr:rowOff>148025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980505"/>
          <a:ext cx="889000" cy="2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140748</xdr:rowOff>
    </xdr:from>
    <xdr:to>
      <xdr:col>102</xdr:col>
      <xdr:colOff>114300</xdr:colOff>
      <xdr:row>75</xdr:row>
      <xdr:rowOff>148025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999498"/>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22092</xdr:rowOff>
    </xdr:from>
    <xdr:to>
      <xdr:col>116</xdr:col>
      <xdr:colOff>114300</xdr:colOff>
      <xdr:row>75</xdr:row>
      <xdr:rowOff>123692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88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519</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85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38989</xdr:rowOff>
    </xdr:from>
    <xdr:to>
      <xdr:col>112</xdr:col>
      <xdr:colOff>38100</xdr:colOff>
      <xdr:row>75</xdr:row>
      <xdr:rowOff>140589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89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131715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99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70955</xdr:rowOff>
    </xdr:from>
    <xdr:to>
      <xdr:col>107</xdr:col>
      <xdr:colOff>101600</xdr:colOff>
      <xdr:row>76</xdr:row>
      <xdr:rowOff>1104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92970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163682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02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97225</xdr:rowOff>
    </xdr:from>
    <xdr:to>
      <xdr:col>102</xdr:col>
      <xdr:colOff>165100</xdr:colOff>
      <xdr:row>76</xdr:row>
      <xdr:rowOff>27375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95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18502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04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89948</xdr:rowOff>
    </xdr:from>
    <xdr:to>
      <xdr:col>98</xdr:col>
      <xdr:colOff>38100</xdr:colOff>
      <xdr:row>76</xdr:row>
      <xdr:rowOff>20098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94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11225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04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137,047</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30,176</a:t>
          </a:r>
          <a:r>
            <a:rPr kumimoji="1" lang="ja-JP" altLang="en-US" sz="1300">
              <a:latin typeface="ＭＳ Ｐゴシック" panose="020B0600070205080204" pitchFamily="50" charset="-128"/>
              <a:ea typeface="ＭＳ Ｐゴシック" panose="020B0600070205080204" pitchFamily="50" charset="-128"/>
            </a:rPr>
            <a:t>円減少し、類似団体内平均値との比較では</a:t>
          </a:r>
          <a:r>
            <a:rPr kumimoji="1" lang="en-US" altLang="ja-JP" sz="1300">
              <a:latin typeface="ＭＳ Ｐゴシック" panose="020B0600070205080204" pitchFamily="50" charset="-128"/>
              <a:ea typeface="ＭＳ Ｐゴシック" panose="020B0600070205080204" pitchFamily="50" charset="-128"/>
            </a:rPr>
            <a:t>28,165</a:t>
          </a:r>
          <a:r>
            <a:rPr kumimoji="1" lang="ja-JP" altLang="en-US" sz="1300">
              <a:latin typeface="ＭＳ Ｐゴシック" panose="020B0600070205080204" pitchFamily="50" charset="-128"/>
              <a:ea typeface="ＭＳ Ｐゴシック" panose="020B0600070205080204" pitchFamily="50" charset="-128"/>
            </a:rPr>
            <a:t>円上回っている。前年度から減少した主な要因は、ふるさと納税寄附金の減に伴い、ふるさと納税業務委託料に係る経費が減少（対前年度▲</a:t>
          </a:r>
          <a:r>
            <a:rPr kumimoji="1" lang="en-US" altLang="ja-JP" sz="1300">
              <a:latin typeface="ＭＳ Ｐゴシック" panose="020B0600070205080204" pitchFamily="50" charset="-128"/>
              <a:ea typeface="ＭＳ Ｐゴシック" panose="020B0600070205080204" pitchFamily="50" charset="-128"/>
            </a:rPr>
            <a:t>490</a:t>
          </a:r>
          <a:r>
            <a:rPr kumimoji="1" lang="ja-JP" altLang="en-US" sz="1300">
              <a:latin typeface="ＭＳ Ｐゴシック" panose="020B0600070205080204" pitchFamily="50" charset="-128"/>
              <a:ea typeface="ＭＳ Ｐゴシック" panose="020B0600070205080204" pitchFamily="50" charset="-128"/>
            </a:rPr>
            <a:t>百万円）したことなどである。</a:t>
          </a:r>
        </a:p>
        <a:p>
          <a:r>
            <a:rPr kumimoji="1" lang="ja-JP" altLang="en-US" sz="1300">
              <a:latin typeface="ＭＳ Ｐゴシック" panose="020B0600070205080204" pitchFamily="50" charset="-128"/>
              <a:ea typeface="ＭＳ Ｐゴシック" panose="020B0600070205080204" pitchFamily="50" charset="-128"/>
            </a:rPr>
            <a:t>補助費等は、住民一人当たり</a:t>
          </a:r>
          <a:r>
            <a:rPr kumimoji="1" lang="en-US" altLang="ja-JP" sz="1300">
              <a:latin typeface="ＭＳ Ｐゴシック" panose="020B0600070205080204" pitchFamily="50" charset="-128"/>
              <a:ea typeface="ＭＳ Ｐゴシック" panose="020B0600070205080204" pitchFamily="50" charset="-128"/>
            </a:rPr>
            <a:t>62,309</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7,396</a:t>
          </a:r>
          <a:r>
            <a:rPr kumimoji="1" lang="ja-JP" altLang="en-US" sz="1300">
              <a:latin typeface="ＭＳ Ｐゴシック" panose="020B0600070205080204" pitchFamily="50" charset="-128"/>
              <a:ea typeface="ＭＳ Ｐゴシック" panose="020B0600070205080204" pitchFamily="50" charset="-128"/>
            </a:rPr>
            <a:t>円減少し、類似団体内平均値との比較では</a:t>
          </a:r>
          <a:r>
            <a:rPr kumimoji="1" lang="en-US" altLang="ja-JP" sz="1300">
              <a:latin typeface="ＭＳ Ｐゴシック" panose="020B0600070205080204" pitchFamily="50" charset="-128"/>
              <a:ea typeface="ＭＳ Ｐゴシック" panose="020B0600070205080204" pitchFamily="50" charset="-128"/>
            </a:rPr>
            <a:t>42,865</a:t>
          </a:r>
          <a:r>
            <a:rPr kumimoji="1" lang="ja-JP" altLang="en-US" sz="1300">
              <a:latin typeface="ＭＳ Ｐゴシック" panose="020B0600070205080204" pitchFamily="50" charset="-128"/>
              <a:ea typeface="ＭＳ Ｐゴシック" panose="020B0600070205080204" pitchFamily="50" charset="-128"/>
            </a:rPr>
            <a:t>円下回っている。前年度から減少した主な要因は、山形広域環境事務組合負担金が減少（対前年度▲</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百万円）したことなどである。</a:t>
          </a:r>
        </a:p>
        <a:p>
          <a:r>
            <a:rPr kumimoji="1" lang="ja-JP" altLang="en-US" sz="1300">
              <a:latin typeface="ＭＳ Ｐゴシック" panose="020B0600070205080204" pitchFamily="50" charset="-128"/>
              <a:ea typeface="ＭＳ Ｐゴシック" panose="020B0600070205080204" pitchFamily="50" charset="-128"/>
            </a:rPr>
            <a:t>普通建設事業費（うち新規整備）は、住民一人当たり</a:t>
          </a:r>
          <a:r>
            <a:rPr kumimoji="1" lang="en-US" altLang="ja-JP" sz="1300">
              <a:latin typeface="ＭＳ Ｐゴシック" panose="020B0600070205080204" pitchFamily="50" charset="-128"/>
              <a:ea typeface="ＭＳ Ｐゴシック" panose="020B0600070205080204" pitchFamily="50" charset="-128"/>
            </a:rPr>
            <a:t>15,448</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11,522</a:t>
          </a:r>
          <a:r>
            <a:rPr kumimoji="1" lang="ja-JP" altLang="en-US" sz="1300">
              <a:latin typeface="ＭＳ Ｐゴシック" panose="020B0600070205080204" pitchFamily="50" charset="-128"/>
              <a:ea typeface="ＭＳ Ｐゴシック" panose="020B0600070205080204" pitchFamily="50" charset="-128"/>
            </a:rPr>
            <a:t>円増加し、類似団体内平均値との比較では</a:t>
          </a:r>
          <a:r>
            <a:rPr kumimoji="1" lang="en-US" altLang="ja-JP" sz="1300">
              <a:latin typeface="ＭＳ Ｐゴシック" panose="020B0600070205080204" pitchFamily="50" charset="-128"/>
              <a:ea typeface="ＭＳ Ｐゴシック" panose="020B0600070205080204" pitchFamily="50" charset="-128"/>
            </a:rPr>
            <a:t>8,037</a:t>
          </a:r>
          <a:r>
            <a:rPr kumimoji="1" lang="ja-JP" altLang="en-US" sz="1300">
              <a:latin typeface="ＭＳ Ｐゴシック" panose="020B0600070205080204" pitchFamily="50" charset="-128"/>
              <a:ea typeface="ＭＳ Ｐゴシック" panose="020B0600070205080204" pitchFamily="50" charset="-128"/>
            </a:rPr>
            <a:t>円下回っている。前年度から増加した主な要因は、高機能消防指令センター更新工事費が皆増（対前年度＋</a:t>
          </a:r>
          <a:r>
            <a:rPr kumimoji="1" lang="en-US" altLang="ja-JP" sz="1300">
              <a:latin typeface="ＭＳ Ｐゴシック" panose="020B0600070205080204" pitchFamily="50" charset="-128"/>
              <a:ea typeface="ＭＳ Ｐゴシック" panose="020B0600070205080204" pitchFamily="50" charset="-128"/>
            </a:rPr>
            <a:t>539</a:t>
          </a:r>
          <a:r>
            <a:rPr kumimoji="1" lang="ja-JP" altLang="en-US" sz="1300">
              <a:latin typeface="ＭＳ Ｐゴシック" panose="020B0600070205080204" pitchFamily="50" charset="-128"/>
              <a:ea typeface="ＭＳ Ｐゴシック" panose="020B0600070205080204" pitchFamily="50" charset="-128"/>
            </a:rPr>
            <a:t>百万円）したことなどである。</a:t>
          </a:r>
        </a:p>
        <a:p>
          <a:r>
            <a:rPr kumimoji="1" lang="ja-JP" altLang="en-US" sz="1300">
              <a:latin typeface="ＭＳ Ｐゴシック" panose="020B0600070205080204" pitchFamily="50" charset="-128"/>
              <a:ea typeface="ＭＳ Ｐゴシック" panose="020B0600070205080204" pitchFamily="50" charset="-128"/>
            </a:rPr>
            <a:t>普通建設事業費（うち更新整備）は、住民一人当たり</a:t>
          </a:r>
          <a:r>
            <a:rPr kumimoji="1" lang="en-US" altLang="ja-JP" sz="1300">
              <a:latin typeface="ＭＳ Ｐゴシック" panose="020B0600070205080204" pitchFamily="50" charset="-128"/>
              <a:ea typeface="ＭＳ Ｐゴシック" panose="020B0600070205080204" pitchFamily="50" charset="-128"/>
            </a:rPr>
            <a:t>48,163</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18,497</a:t>
          </a:r>
          <a:r>
            <a:rPr kumimoji="1" lang="ja-JP" altLang="en-US" sz="1300">
              <a:latin typeface="ＭＳ Ｐゴシック" panose="020B0600070205080204" pitchFamily="50" charset="-128"/>
              <a:ea typeface="ＭＳ Ｐゴシック" panose="020B0600070205080204" pitchFamily="50" charset="-128"/>
            </a:rPr>
            <a:t>円減少し、類似団体内平均値との比較では</a:t>
          </a:r>
          <a:r>
            <a:rPr kumimoji="1" lang="en-US" altLang="ja-JP" sz="1300">
              <a:latin typeface="ＭＳ Ｐゴシック" panose="020B0600070205080204" pitchFamily="50" charset="-128"/>
              <a:ea typeface="ＭＳ Ｐゴシック" panose="020B0600070205080204" pitchFamily="50" charset="-128"/>
            </a:rPr>
            <a:t>13,309</a:t>
          </a:r>
          <a:r>
            <a:rPr kumimoji="1" lang="ja-JP" altLang="en-US" sz="1300">
              <a:latin typeface="ＭＳ Ｐゴシック" panose="020B0600070205080204" pitchFamily="50" charset="-128"/>
              <a:ea typeface="ＭＳ Ｐゴシック" panose="020B0600070205080204" pitchFamily="50" charset="-128"/>
            </a:rPr>
            <a:t>円下回っている。前年度から減少した主な要因は、体育文化センター</a:t>
          </a:r>
          <a:r>
            <a:rPr kumimoji="1" lang="en-US" altLang="ja-JP" sz="1300">
              <a:latin typeface="ＭＳ Ｐゴシック" panose="020B0600070205080204" pitchFamily="50" charset="-128"/>
              <a:ea typeface="ＭＳ Ｐゴシック" panose="020B0600070205080204" pitchFamily="50" charset="-128"/>
            </a:rPr>
            <a:t>ZEB</a:t>
          </a:r>
          <a:r>
            <a:rPr kumimoji="1" lang="ja-JP" altLang="en-US" sz="1300">
              <a:latin typeface="ＭＳ Ｐゴシック" panose="020B0600070205080204" pitchFamily="50" charset="-128"/>
              <a:ea typeface="ＭＳ Ｐゴシック" panose="020B0600070205080204" pitchFamily="50" charset="-128"/>
            </a:rPr>
            <a:t>化事業費の皆減（対前年度▲</a:t>
          </a:r>
          <a:r>
            <a:rPr kumimoji="1" lang="en-US" altLang="ja-JP" sz="1300">
              <a:latin typeface="ＭＳ Ｐゴシック" panose="020B0600070205080204" pitchFamily="50" charset="-128"/>
              <a:ea typeface="ＭＳ Ｐゴシック" panose="020B0600070205080204" pitchFamily="50" charset="-128"/>
            </a:rPr>
            <a:t>604</a:t>
          </a:r>
          <a:r>
            <a:rPr kumimoji="1" lang="ja-JP" altLang="en-US" sz="1300">
              <a:latin typeface="ＭＳ Ｐゴシック" panose="020B0600070205080204" pitchFamily="50" charset="-128"/>
              <a:ea typeface="ＭＳ Ｐゴシック" panose="020B0600070205080204" pitchFamily="50" charset="-128"/>
            </a:rPr>
            <a:t>百万円）及び南小学校</a:t>
          </a:r>
          <a:r>
            <a:rPr kumimoji="1" lang="en-US" altLang="ja-JP" sz="1300">
              <a:latin typeface="ＭＳ Ｐゴシック" panose="020B0600070205080204" pitchFamily="50" charset="-128"/>
              <a:ea typeface="ＭＳ Ｐゴシック" panose="020B0600070205080204" pitchFamily="50" charset="-128"/>
            </a:rPr>
            <a:t>ZEB</a:t>
          </a:r>
          <a:r>
            <a:rPr kumimoji="1" lang="ja-JP" altLang="en-US" sz="1300">
              <a:latin typeface="ＭＳ Ｐゴシック" panose="020B0600070205080204" pitchFamily="50" charset="-128"/>
              <a:ea typeface="ＭＳ Ｐゴシック" panose="020B0600070205080204" pitchFamily="50" charset="-128"/>
            </a:rPr>
            <a:t>化事業費の皆減（対前年度▲</a:t>
          </a:r>
          <a:r>
            <a:rPr kumimoji="1" lang="en-US" altLang="ja-JP" sz="1300">
              <a:latin typeface="ＭＳ Ｐゴシック" panose="020B0600070205080204" pitchFamily="50" charset="-128"/>
              <a:ea typeface="ＭＳ Ｐゴシック" panose="020B0600070205080204" pitchFamily="50" charset="-128"/>
            </a:rPr>
            <a:t>476</a:t>
          </a:r>
          <a:r>
            <a:rPr kumimoji="1" lang="ja-JP" altLang="en-US" sz="1300">
              <a:latin typeface="ＭＳ Ｐゴシック" panose="020B0600070205080204" pitchFamily="50" charset="-128"/>
              <a:ea typeface="ＭＳ Ｐゴシック" panose="020B0600070205080204" pitchFamily="50" charset="-128"/>
            </a:rPr>
            <a:t>百万円）などである。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56,354</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32,169</a:t>
          </a:r>
          <a:r>
            <a:rPr kumimoji="1" lang="ja-JP" altLang="en-US" sz="1300">
              <a:latin typeface="ＭＳ Ｐゴシック" panose="020B0600070205080204" pitchFamily="50" charset="-128"/>
              <a:ea typeface="ＭＳ Ｐゴシック" panose="020B0600070205080204" pitchFamily="50" charset="-128"/>
            </a:rPr>
            <a:t>円減少し、類似団体内平均値との比較では</a:t>
          </a:r>
          <a:r>
            <a:rPr kumimoji="1" lang="en-US" altLang="ja-JP" sz="1300">
              <a:latin typeface="ＭＳ Ｐゴシック" panose="020B0600070205080204" pitchFamily="50" charset="-128"/>
              <a:ea typeface="ＭＳ Ｐゴシック" panose="020B0600070205080204" pitchFamily="50" charset="-128"/>
            </a:rPr>
            <a:t>20,702</a:t>
          </a:r>
          <a:r>
            <a:rPr kumimoji="1" lang="ja-JP" altLang="en-US" sz="1300">
              <a:latin typeface="ＭＳ Ｐゴシック" panose="020B0600070205080204" pitchFamily="50" charset="-128"/>
              <a:ea typeface="ＭＳ Ｐゴシック" panose="020B0600070205080204" pitchFamily="50" charset="-128"/>
            </a:rPr>
            <a:t>円下回っている。前年度から減少した要因は、繰上償還元金の減（対前年度▲</a:t>
          </a:r>
          <a:r>
            <a:rPr kumimoji="1" lang="en-US" altLang="ja-JP" sz="1300">
              <a:latin typeface="ＭＳ Ｐゴシック" panose="020B0600070205080204" pitchFamily="50" charset="-128"/>
              <a:ea typeface="ＭＳ Ｐゴシック" panose="020B0600070205080204" pitchFamily="50" charset="-128"/>
            </a:rPr>
            <a:t>881</a:t>
          </a:r>
          <a:r>
            <a:rPr kumimoji="1" lang="ja-JP" altLang="en-US" sz="1300">
              <a:latin typeface="ＭＳ Ｐゴシック" panose="020B0600070205080204" pitchFamily="50" charset="-128"/>
              <a:ea typeface="ＭＳ Ｐゴシック" panose="020B0600070205080204" pitchFamily="50" charset="-128"/>
            </a:rPr>
            <a:t>百万円）である。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山形県上山市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27,584
27,322
240.93
18,672,056
17,664,330
987,541
8,546,954
12,202,312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70929</xdr:rowOff>
    </xdr:from>
    <xdr:to>
      <xdr:col>24</xdr:col>
      <xdr:colOff>63500</xdr:colOff>
      <xdr:row>37</xdr:row>
      <xdr:rowOff>113602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14579"/>
          <a:ext cx="838200" cy="4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113602</xdr:rowOff>
    </xdr:from>
    <xdr:to>
      <xdr:col>19</xdr:col>
      <xdr:colOff>177800</xdr:colOff>
      <xdr:row>37</xdr:row>
      <xdr:rowOff>138747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57252"/>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138747</xdr:rowOff>
    </xdr:from>
    <xdr:to>
      <xdr:col>15</xdr:col>
      <xdr:colOff>50800</xdr:colOff>
      <xdr:row>38</xdr:row>
      <xdr:rowOff>635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82397"/>
          <a:ext cx="889000" cy="3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635</xdr:rowOff>
    </xdr:from>
    <xdr:to>
      <xdr:col>10</xdr:col>
      <xdr:colOff>114300</xdr:colOff>
      <xdr:row>38</xdr:row>
      <xdr:rowOff>16446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515735"/>
          <a:ext cx="889000" cy="1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20129</xdr:rowOff>
    </xdr:from>
    <xdr:to>
      <xdr:col>24</xdr:col>
      <xdr:colOff>114300</xdr:colOff>
      <xdr:row>37</xdr:row>
      <xdr:rowOff>121729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6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43006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15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62802</xdr:rowOff>
    </xdr:from>
    <xdr:to>
      <xdr:col>20</xdr:col>
      <xdr:colOff>38100</xdr:colOff>
      <xdr:row>37</xdr:row>
      <xdr:rowOff>164402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0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9479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8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87947</xdr:rowOff>
    </xdr:from>
    <xdr:to>
      <xdr:col>15</xdr:col>
      <xdr:colOff>101600</xdr:colOff>
      <xdr:row>38</xdr:row>
      <xdr:rowOff>18097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3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34624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0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121285</xdr:rowOff>
    </xdr:from>
    <xdr:to>
      <xdr:col>10</xdr:col>
      <xdr:colOff>165100</xdr:colOff>
      <xdr:row>38</xdr:row>
      <xdr:rowOff>51435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6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67962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4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137097</xdr:rowOff>
    </xdr:from>
    <xdr:to>
      <xdr:col>6</xdr:col>
      <xdr:colOff>38100</xdr:colOff>
      <xdr:row>38</xdr:row>
      <xdr:rowOff>67247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8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83774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55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38289</xdr:rowOff>
    </xdr:from>
    <xdr:to>
      <xdr:col>24</xdr:col>
      <xdr:colOff>63500</xdr:colOff>
      <xdr:row>58</xdr:row>
      <xdr:rowOff>81120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82389"/>
          <a:ext cx="838200" cy="4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38289</xdr:rowOff>
    </xdr:from>
    <xdr:to>
      <xdr:col>19</xdr:col>
      <xdr:colOff>177800</xdr:colOff>
      <xdr:row>58</xdr:row>
      <xdr:rowOff>54483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82389"/>
          <a:ext cx="889000" cy="1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54483</xdr:rowOff>
    </xdr:from>
    <xdr:to>
      <xdr:col>15</xdr:col>
      <xdr:colOff>50800</xdr:colOff>
      <xdr:row>58</xdr:row>
      <xdr:rowOff>78871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98583"/>
          <a:ext cx="889000" cy="2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142571</xdr:rowOff>
    </xdr:from>
    <xdr:to>
      <xdr:col>10</xdr:col>
      <xdr:colOff>114300</xdr:colOff>
      <xdr:row>58</xdr:row>
      <xdr:rowOff>78871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15221"/>
          <a:ext cx="889000" cy="10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30320</xdr:rowOff>
    </xdr:from>
    <xdr:to>
      <xdr:col>24</xdr:col>
      <xdr:colOff>114300</xdr:colOff>
      <xdr:row>58</xdr:row>
      <xdr:rowOff>131920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7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136871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158939</xdr:rowOff>
    </xdr:from>
    <xdr:to>
      <xdr:col>20</xdr:col>
      <xdr:colOff>38100</xdr:colOff>
      <xdr:row>58</xdr:row>
      <xdr:rowOff>89089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3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105616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706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3683</xdr:rowOff>
    </xdr:from>
    <xdr:to>
      <xdr:col>15</xdr:col>
      <xdr:colOff>101600</xdr:colOff>
      <xdr:row>58</xdr:row>
      <xdr:rowOff>105283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4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96410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40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28071</xdr:rowOff>
    </xdr:from>
    <xdr:to>
      <xdr:col>10</xdr:col>
      <xdr:colOff>165100</xdr:colOff>
      <xdr:row>58</xdr:row>
      <xdr:rowOff>129671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7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120798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64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91771</xdr:rowOff>
    </xdr:from>
    <xdr:to>
      <xdr:col>6</xdr:col>
      <xdr:colOff>38100</xdr:colOff>
      <xdr:row>58</xdr:row>
      <xdr:rowOff>21921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6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13048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57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142264</xdr:rowOff>
    </xdr:from>
    <xdr:to>
      <xdr:col>24</xdr:col>
      <xdr:colOff>63500</xdr:colOff>
      <xdr:row>78</xdr:row>
      <xdr:rowOff>10499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43914"/>
          <a:ext cx="838200" cy="3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10499</xdr:rowOff>
    </xdr:from>
    <xdr:to>
      <xdr:col>19</xdr:col>
      <xdr:colOff>177800</xdr:colOff>
      <xdr:row>78</xdr:row>
      <xdr:rowOff>43900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83599"/>
          <a:ext cx="889000" cy="3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26970</xdr:rowOff>
    </xdr:from>
    <xdr:to>
      <xdr:col>15</xdr:col>
      <xdr:colOff>50800</xdr:colOff>
      <xdr:row>78</xdr:row>
      <xdr:rowOff>43900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400070"/>
          <a:ext cx="889000" cy="1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26970</xdr:rowOff>
    </xdr:from>
    <xdr:to>
      <xdr:col>10</xdr:col>
      <xdr:colOff>114300</xdr:colOff>
      <xdr:row>78</xdr:row>
      <xdr:rowOff>94303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00070"/>
          <a:ext cx="889000" cy="6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91464</xdr:rowOff>
    </xdr:from>
    <xdr:to>
      <xdr:col>24</xdr:col>
      <xdr:colOff>114300</xdr:colOff>
      <xdr:row>78</xdr:row>
      <xdr:rowOff>21614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9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6391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08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131149</xdr:rowOff>
    </xdr:from>
    <xdr:to>
      <xdr:col>20</xdr:col>
      <xdr:colOff>38100</xdr:colOff>
      <xdr:row>78</xdr:row>
      <xdr:rowOff>61299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3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52426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2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164550</xdr:rowOff>
    </xdr:from>
    <xdr:to>
      <xdr:col>15</xdr:col>
      <xdr:colOff>101600</xdr:colOff>
      <xdr:row>78</xdr:row>
      <xdr:rowOff>94700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6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85827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5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147620</xdr:rowOff>
    </xdr:from>
    <xdr:to>
      <xdr:col>10</xdr:col>
      <xdr:colOff>165100</xdr:colOff>
      <xdr:row>78</xdr:row>
      <xdr:rowOff>77770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4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68897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4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43503</xdr:rowOff>
    </xdr:from>
    <xdr:to>
      <xdr:col>6</xdr:col>
      <xdr:colOff>38100</xdr:colOff>
      <xdr:row>78</xdr:row>
      <xdr:rowOff>145103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1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136230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0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80465</xdr:rowOff>
    </xdr:from>
    <xdr:to>
      <xdr:col>24</xdr:col>
      <xdr:colOff>63500</xdr:colOff>
      <xdr:row>99</xdr:row>
      <xdr:rowOff>87740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54015"/>
          <a:ext cx="838200" cy="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80465</xdr:rowOff>
    </xdr:from>
    <xdr:to>
      <xdr:col>19</xdr:col>
      <xdr:colOff>177800</xdr:colOff>
      <xdr:row>99</xdr:row>
      <xdr:rowOff>82725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54015"/>
          <a:ext cx="889000" cy="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82725</xdr:rowOff>
    </xdr:from>
    <xdr:to>
      <xdr:col>15</xdr:col>
      <xdr:colOff>50800</xdr:colOff>
      <xdr:row>99</xdr:row>
      <xdr:rowOff>83272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56275"/>
          <a:ext cx="889000" cy="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83272</xdr:rowOff>
    </xdr:from>
    <xdr:to>
      <xdr:col>10</xdr:col>
      <xdr:colOff>114300</xdr:colOff>
      <xdr:row>99</xdr:row>
      <xdr:rowOff>90649</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6822"/>
          <a:ext cx="889000" cy="7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36940</xdr:rowOff>
    </xdr:from>
    <xdr:to>
      <xdr:col>24</xdr:col>
      <xdr:colOff>114300</xdr:colOff>
      <xdr:row>99</xdr:row>
      <xdr:rowOff>138540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1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3771</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29665</xdr:rowOff>
    </xdr:from>
    <xdr:to>
      <xdr:col>20</xdr:col>
      <xdr:colOff>38100</xdr:colOff>
      <xdr:row>99</xdr:row>
      <xdr:rowOff>131265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122392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31925</xdr:rowOff>
    </xdr:from>
    <xdr:to>
      <xdr:col>15</xdr:col>
      <xdr:colOff>101600</xdr:colOff>
      <xdr:row>99</xdr:row>
      <xdr:rowOff>133525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124652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09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32472</xdr:rowOff>
    </xdr:from>
    <xdr:to>
      <xdr:col>10</xdr:col>
      <xdr:colOff>165100</xdr:colOff>
      <xdr:row>99</xdr:row>
      <xdr:rowOff>134072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125199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9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39849</xdr:rowOff>
    </xdr:from>
    <xdr:to>
      <xdr:col>6</xdr:col>
      <xdr:colOff>38100</xdr:colOff>
      <xdr:row>99</xdr:row>
      <xdr:rowOff>141449</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1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132576</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10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103451</xdr:rowOff>
    </xdr:from>
    <xdr:to>
      <xdr:col>55</xdr:col>
      <xdr:colOff>0</xdr:colOff>
      <xdr:row>36</xdr:row>
      <xdr:rowOff>138720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275651"/>
          <a:ext cx="838200" cy="3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82676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426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138720</xdr:rowOff>
    </xdr:from>
    <xdr:to>
      <xdr:col>50</xdr:col>
      <xdr:colOff>114300</xdr:colOff>
      <xdr:row>37</xdr:row>
      <xdr:rowOff>15929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310920"/>
          <a:ext cx="889000" cy="4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53284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568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7439</xdr:rowOff>
    </xdr:from>
    <xdr:to>
      <xdr:col>45</xdr:col>
      <xdr:colOff>177800</xdr:colOff>
      <xdr:row>37</xdr:row>
      <xdr:rowOff>15929</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351089"/>
          <a:ext cx="889000" cy="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40548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53158</xdr:rowOff>
    </xdr:from>
    <xdr:to>
      <xdr:col>41</xdr:col>
      <xdr:colOff>50800</xdr:colOff>
      <xdr:row>37</xdr:row>
      <xdr:rowOff>7439</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225358"/>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54264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79410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52651</xdr:rowOff>
    </xdr:from>
    <xdr:to>
      <xdr:col>55</xdr:col>
      <xdr:colOff>50800</xdr:colOff>
      <xdr:row>36</xdr:row>
      <xdr:rowOff>154251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22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75528</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07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87920</xdr:rowOff>
    </xdr:from>
    <xdr:to>
      <xdr:col>50</xdr:col>
      <xdr:colOff>165100</xdr:colOff>
      <xdr:row>37</xdr:row>
      <xdr:rowOff>18070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26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34597</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04428" y="603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136579</xdr:rowOff>
    </xdr:from>
    <xdr:to>
      <xdr:col>46</xdr:col>
      <xdr:colOff>38100</xdr:colOff>
      <xdr:row>37</xdr:row>
      <xdr:rowOff>66729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30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83256</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608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128089</xdr:rowOff>
    </xdr:from>
    <xdr:to>
      <xdr:col>41</xdr:col>
      <xdr:colOff>101600</xdr:colOff>
      <xdr:row>37</xdr:row>
      <xdr:rowOff>58239</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30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74766</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26428" y="6075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2358</xdr:rowOff>
    </xdr:from>
    <xdr:to>
      <xdr:col>36</xdr:col>
      <xdr:colOff>165100</xdr:colOff>
      <xdr:row>36</xdr:row>
      <xdr:rowOff>103958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17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120485</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594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128448</xdr:rowOff>
    </xdr:from>
    <xdr:to>
      <xdr:col>55</xdr:col>
      <xdr:colOff>0</xdr:colOff>
      <xdr:row>57</xdr:row>
      <xdr:rowOff>146736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90109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133388</xdr:rowOff>
    </xdr:from>
    <xdr:to>
      <xdr:col>50</xdr:col>
      <xdr:colOff>114300</xdr:colOff>
      <xdr:row>57</xdr:row>
      <xdr:rowOff>146736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906038"/>
          <a:ext cx="889000" cy="1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133388</xdr:rowOff>
    </xdr:from>
    <xdr:to>
      <xdr:col>45</xdr:col>
      <xdr:colOff>177800</xdr:colOff>
      <xdr:row>57</xdr:row>
      <xdr:rowOff>148069</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906038"/>
          <a:ext cx="889000" cy="1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148069</xdr:rowOff>
    </xdr:from>
    <xdr:to>
      <xdr:col>41</xdr:col>
      <xdr:colOff>50800</xdr:colOff>
      <xdr:row>57</xdr:row>
      <xdr:rowOff>167399</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920719"/>
          <a:ext cx="889000" cy="1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77648</xdr:rowOff>
    </xdr:from>
    <xdr:to>
      <xdr:col>55</xdr:col>
      <xdr:colOff>50800</xdr:colOff>
      <xdr:row>58</xdr:row>
      <xdr:rowOff>7798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85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56075</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82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95936</xdr:rowOff>
    </xdr:from>
    <xdr:to>
      <xdr:col>50</xdr:col>
      <xdr:colOff>165100</xdr:colOff>
      <xdr:row>58</xdr:row>
      <xdr:rowOff>26086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86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17213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96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82588</xdr:rowOff>
    </xdr:from>
    <xdr:to>
      <xdr:col>46</xdr:col>
      <xdr:colOff>38100</xdr:colOff>
      <xdr:row>58</xdr:row>
      <xdr:rowOff>12738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85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3865</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94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97269</xdr:rowOff>
    </xdr:from>
    <xdr:to>
      <xdr:col>41</xdr:col>
      <xdr:colOff>101600</xdr:colOff>
      <xdr:row>58</xdr:row>
      <xdr:rowOff>27419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8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18546</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96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116599</xdr:rowOff>
    </xdr:from>
    <xdr:to>
      <xdr:col>36</xdr:col>
      <xdr:colOff>165100</xdr:colOff>
      <xdr:row>58</xdr:row>
      <xdr:rowOff>46749</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88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37876</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98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57043</xdr:rowOff>
    </xdr:from>
    <xdr:to>
      <xdr:col>55</xdr:col>
      <xdr:colOff>0</xdr:colOff>
      <xdr:row>77</xdr:row>
      <xdr:rowOff>75039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258693"/>
          <a:ext cx="838200" cy="1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31933</xdr:rowOff>
    </xdr:from>
    <xdr:to>
      <xdr:col>50</xdr:col>
      <xdr:colOff>114300</xdr:colOff>
      <xdr:row>77</xdr:row>
      <xdr:rowOff>57043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233583"/>
          <a:ext cx="889000" cy="2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31933</xdr:rowOff>
    </xdr:from>
    <xdr:to>
      <xdr:col>45</xdr:col>
      <xdr:colOff>177800</xdr:colOff>
      <xdr:row>77</xdr:row>
      <xdr:rowOff>71220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233583"/>
          <a:ext cx="889000" cy="3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51118</xdr:rowOff>
    </xdr:from>
    <xdr:to>
      <xdr:col>41</xdr:col>
      <xdr:colOff>50800</xdr:colOff>
      <xdr:row>77</xdr:row>
      <xdr:rowOff>71220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252768"/>
          <a:ext cx="889000" cy="2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24239</xdr:rowOff>
    </xdr:from>
    <xdr:to>
      <xdr:col>55</xdr:col>
      <xdr:colOff>50800</xdr:colOff>
      <xdr:row>77</xdr:row>
      <xdr:rowOff>125839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2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47116</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07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6243</xdr:rowOff>
    </xdr:from>
    <xdr:to>
      <xdr:col>50</xdr:col>
      <xdr:colOff>165100</xdr:colOff>
      <xdr:row>77</xdr:row>
      <xdr:rowOff>107843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0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124370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98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152583</xdr:rowOff>
    </xdr:from>
    <xdr:to>
      <xdr:col>46</xdr:col>
      <xdr:colOff>38100</xdr:colOff>
      <xdr:row>77</xdr:row>
      <xdr:rowOff>82733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18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99261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95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20420</xdr:rowOff>
    </xdr:from>
    <xdr:to>
      <xdr:col>41</xdr:col>
      <xdr:colOff>101600</xdr:colOff>
      <xdr:row>77</xdr:row>
      <xdr:rowOff>122020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2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138547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99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318</xdr:rowOff>
    </xdr:from>
    <xdr:to>
      <xdr:col>36</xdr:col>
      <xdr:colOff>165100</xdr:colOff>
      <xdr:row>77</xdr:row>
      <xdr:rowOff>101918</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0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118445</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97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64529</xdr:rowOff>
    </xdr:from>
    <xdr:to>
      <xdr:col>55</xdr:col>
      <xdr:colOff>0</xdr:colOff>
      <xdr:row>97</xdr:row>
      <xdr:rowOff>34483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523729"/>
          <a:ext cx="838200" cy="14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34483</xdr:rowOff>
    </xdr:from>
    <xdr:to>
      <xdr:col>50</xdr:col>
      <xdr:colOff>114300</xdr:colOff>
      <xdr:row>97</xdr:row>
      <xdr:rowOff>102530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665133"/>
          <a:ext cx="889000" cy="6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24150</xdr:rowOff>
    </xdr:from>
    <xdr:to>
      <xdr:col>45</xdr:col>
      <xdr:colOff>177800</xdr:colOff>
      <xdr:row>97</xdr:row>
      <xdr:rowOff>102530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654800"/>
          <a:ext cx="889000" cy="7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24150</xdr:rowOff>
    </xdr:from>
    <xdr:to>
      <xdr:col>41</xdr:col>
      <xdr:colOff>50800</xdr:colOff>
      <xdr:row>97</xdr:row>
      <xdr:rowOff>62661</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654800"/>
          <a:ext cx="889000" cy="3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13729</xdr:rowOff>
    </xdr:from>
    <xdr:to>
      <xdr:col>55</xdr:col>
      <xdr:colOff>50800</xdr:colOff>
      <xdr:row>96</xdr:row>
      <xdr:rowOff>115329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47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163606</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45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155133</xdr:rowOff>
    </xdr:from>
    <xdr:to>
      <xdr:col>50</xdr:col>
      <xdr:colOff>165100</xdr:colOff>
      <xdr:row>97</xdr:row>
      <xdr:rowOff>85283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1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76410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0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51730</xdr:rowOff>
    </xdr:from>
    <xdr:to>
      <xdr:col>46</xdr:col>
      <xdr:colOff>38100</xdr:colOff>
      <xdr:row>97</xdr:row>
      <xdr:rowOff>153330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8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144457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7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144800</xdr:rowOff>
    </xdr:from>
    <xdr:to>
      <xdr:col>41</xdr:col>
      <xdr:colOff>101600</xdr:colOff>
      <xdr:row>97</xdr:row>
      <xdr:rowOff>74950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66077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69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11861</xdr:rowOff>
    </xdr:from>
    <xdr:to>
      <xdr:col>36</xdr:col>
      <xdr:colOff>165100</xdr:colOff>
      <xdr:row>97</xdr:row>
      <xdr:rowOff>113461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4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104588</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3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56218</xdr:rowOff>
    </xdr:from>
    <xdr:to>
      <xdr:col>85</xdr:col>
      <xdr:colOff>127000</xdr:colOff>
      <xdr:row>38</xdr:row>
      <xdr:rowOff>43674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228418"/>
          <a:ext cx="838200" cy="33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43674</xdr:rowOff>
    </xdr:from>
    <xdr:to>
      <xdr:col>81</xdr:col>
      <xdr:colOff>50800</xdr:colOff>
      <xdr:row>38</xdr:row>
      <xdr:rowOff>62176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558774"/>
          <a:ext cx="889000" cy="1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16770</xdr:rowOff>
    </xdr:from>
    <xdr:to>
      <xdr:col>76</xdr:col>
      <xdr:colOff>114300</xdr:colOff>
      <xdr:row>38</xdr:row>
      <xdr:rowOff>62176</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531870"/>
          <a:ext cx="889000" cy="4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16770</xdr:rowOff>
    </xdr:from>
    <xdr:to>
      <xdr:col>71</xdr:col>
      <xdr:colOff>177800</xdr:colOff>
      <xdr:row>38</xdr:row>
      <xdr:rowOff>34401</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531870"/>
          <a:ext cx="889000" cy="1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5418</xdr:rowOff>
    </xdr:from>
    <xdr:to>
      <xdr:col>85</xdr:col>
      <xdr:colOff>177800</xdr:colOff>
      <xdr:row>36</xdr:row>
      <xdr:rowOff>107018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17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28295</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02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164324</xdr:rowOff>
    </xdr:from>
    <xdr:to>
      <xdr:col>81</xdr:col>
      <xdr:colOff>101600</xdr:colOff>
      <xdr:row>38</xdr:row>
      <xdr:rowOff>94474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50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85601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60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11376</xdr:rowOff>
    </xdr:from>
    <xdr:to>
      <xdr:col>76</xdr:col>
      <xdr:colOff>165100</xdr:colOff>
      <xdr:row>38</xdr:row>
      <xdr:rowOff>112976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2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104103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61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137420</xdr:rowOff>
    </xdr:from>
    <xdr:to>
      <xdr:col>72</xdr:col>
      <xdr:colOff>38100</xdr:colOff>
      <xdr:row>38</xdr:row>
      <xdr:rowOff>67570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8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58697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7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155051</xdr:rowOff>
    </xdr:from>
    <xdr:to>
      <xdr:col>67</xdr:col>
      <xdr:colOff>101600</xdr:colOff>
      <xdr:row>38</xdr:row>
      <xdr:rowOff>85201</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9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76328</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9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139853</xdr:rowOff>
    </xdr:from>
    <xdr:to>
      <xdr:col>85</xdr:col>
      <xdr:colOff>127000</xdr:colOff>
      <xdr:row>56</xdr:row>
      <xdr:rowOff>59324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398153"/>
          <a:ext cx="838200" cy="26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139853</xdr:rowOff>
    </xdr:from>
    <xdr:to>
      <xdr:col>81</xdr:col>
      <xdr:colOff>50800</xdr:colOff>
      <xdr:row>56</xdr:row>
      <xdr:rowOff>111475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398153"/>
          <a:ext cx="889000" cy="31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111475</xdr:rowOff>
    </xdr:from>
    <xdr:to>
      <xdr:col>76</xdr:col>
      <xdr:colOff>114300</xdr:colOff>
      <xdr:row>56</xdr:row>
      <xdr:rowOff>140957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712675"/>
          <a:ext cx="889000"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111658</xdr:rowOff>
    </xdr:from>
    <xdr:to>
      <xdr:col>71</xdr:col>
      <xdr:colOff>177800</xdr:colOff>
      <xdr:row>56</xdr:row>
      <xdr:rowOff>140957</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712858"/>
          <a:ext cx="889000" cy="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8524</xdr:rowOff>
    </xdr:from>
    <xdr:to>
      <xdr:col>85</xdr:col>
      <xdr:colOff>177800</xdr:colOff>
      <xdr:row>56</xdr:row>
      <xdr:rowOff>110124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0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158401</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58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89053</xdr:rowOff>
    </xdr:from>
    <xdr:to>
      <xdr:col>81</xdr:col>
      <xdr:colOff>101600</xdr:colOff>
      <xdr:row>55</xdr:row>
      <xdr:rowOff>19203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34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35730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12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60675</xdr:rowOff>
    </xdr:from>
    <xdr:to>
      <xdr:col>76</xdr:col>
      <xdr:colOff>165100</xdr:colOff>
      <xdr:row>56</xdr:row>
      <xdr:rowOff>162275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66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153402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75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90157</xdr:rowOff>
    </xdr:from>
    <xdr:to>
      <xdr:col>72</xdr:col>
      <xdr:colOff>38100</xdr:colOff>
      <xdr:row>57</xdr:row>
      <xdr:rowOff>20307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9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11434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78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60858</xdr:rowOff>
    </xdr:from>
    <xdr:to>
      <xdr:col>67</xdr:col>
      <xdr:colOff>101600</xdr:colOff>
      <xdr:row>56</xdr:row>
      <xdr:rowOff>162458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6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153585</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75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96938</xdr:rowOff>
    </xdr:from>
    <xdr:to>
      <xdr:col>85</xdr:col>
      <xdr:colOff>127000</xdr:colOff>
      <xdr:row>79</xdr:row>
      <xdr:rowOff>96994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41488"/>
          <a:ext cx="838200" cy="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96478</xdr:rowOff>
    </xdr:from>
    <xdr:to>
      <xdr:col>81</xdr:col>
      <xdr:colOff>50800</xdr:colOff>
      <xdr:row>79</xdr:row>
      <xdr:rowOff>96938</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41028"/>
          <a:ext cx="889000" cy="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96478</xdr:rowOff>
    </xdr:from>
    <xdr:to>
      <xdr:col>76</xdr:col>
      <xdr:colOff>114300</xdr:colOff>
      <xdr:row>79</xdr:row>
      <xdr:rowOff>96513</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641028"/>
          <a:ext cx="889000" cy="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82869</xdr:rowOff>
    </xdr:from>
    <xdr:to>
      <xdr:col>71</xdr:col>
      <xdr:colOff>177800</xdr:colOff>
      <xdr:row>79</xdr:row>
      <xdr:rowOff>96513</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27419"/>
          <a:ext cx="889000" cy="1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46194</xdr:rowOff>
    </xdr:from>
    <xdr:to>
      <xdr:col>85</xdr:col>
      <xdr:colOff>177800</xdr:colOff>
      <xdr:row>79</xdr:row>
      <xdr:rowOff>147794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4811</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46138</xdr:rowOff>
    </xdr:from>
    <xdr:to>
      <xdr:col>81</xdr:col>
      <xdr:colOff>101600</xdr:colOff>
      <xdr:row>79</xdr:row>
      <xdr:rowOff>147738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138865</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683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45678</xdr:rowOff>
    </xdr:from>
    <xdr:to>
      <xdr:col>76</xdr:col>
      <xdr:colOff>165100</xdr:colOff>
      <xdr:row>79</xdr:row>
      <xdr:rowOff>147278</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138405</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682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45713</xdr:rowOff>
    </xdr:from>
    <xdr:to>
      <xdr:col>72</xdr:col>
      <xdr:colOff>38100</xdr:colOff>
      <xdr:row>79</xdr:row>
      <xdr:rowOff>147313</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138440</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682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32069</xdr:rowOff>
    </xdr:from>
    <xdr:to>
      <xdr:col>67</xdr:col>
      <xdr:colOff>101600</xdr:colOff>
      <xdr:row>79</xdr:row>
      <xdr:rowOff>133669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7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124796</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6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108573</xdr:rowOff>
    </xdr:from>
    <xdr:to>
      <xdr:col>85</xdr:col>
      <xdr:colOff>127000</xdr:colOff>
      <xdr:row>98</xdr:row>
      <xdr:rowOff>10875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739223"/>
          <a:ext cx="838200" cy="7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108573</xdr:rowOff>
    </xdr:from>
    <xdr:to>
      <xdr:col>81</xdr:col>
      <xdr:colOff>50800</xdr:colOff>
      <xdr:row>97</xdr:row>
      <xdr:rowOff>141458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39223"/>
          <a:ext cx="889000" cy="3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141458</xdr:rowOff>
    </xdr:from>
    <xdr:to>
      <xdr:col>76</xdr:col>
      <xdr:colOff>114300</xdr:colOff>
      <xdr:row>97</xdr:row>
      <xdr:rowOff>143982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72108"/>
          <a:ext cx="889000" cy="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143982</xdr:rowOff>
    </xdr:from>
    <xdr:to>
      <xdr:col>71</xdr:col>
      <xdr:colOff>177800</xdr:colOff>
      <xdr:row>98</xdr:row>
      <xdr:rowOff>12413</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74632"/>
          <a:ext cx="889000" cy="3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45823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131525</xdr:rowOff>
    </xdr:from>
    <xdr:to>
      <xdr:col>85</xdr:col>
      <xdr:colOff>177800</xdr:colOff>
      <xdr:row>98</xdr:row>
      <xdr:rowOff>61675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6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62627</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9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57773</xdr:rowOff>
    </xdr:from>
    <xdr:to>
      <xdr:col>81</xdr:col>
      <xdr:colOff>101600</xdr:colOff>
      <xdr:row>97</xdr:row>
      <xdr:rowOff>159373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8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4450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46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90658</xdr:rowOff>
    </xdr:from>
    <xdr:to>
      <xdr:col>76</xdr:col>
      <xdr:colOff>165100</xdr:colOff>
      <xdr:row>98</xdr:row>
      <xdr:rowOff>20808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2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11935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1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93182</xdr:rowOff>
    </xdr:from>
    <xdr:to>
      <xdr:col>72</xdr:col>
      <xdr:colOff>38100</xdr:colOff>
      <xdr:row>98</xdr:row>
      <xdr:rowOff>23332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2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14459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1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133063</xdr:rowOff>
    </xdr:from>
    <xdr:to>
      <xdr:col>67</xdr:col>
      <xdr:colOff>101600</xdr:colOff>
      <xdr:row>98</xdr:row>
      <xdr:rowOff>63213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6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54340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5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106,126</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33,725</a:t>
          </a:r>
          <a:r>
            <a:rPr kumimoji="1" lang="ja-JP" altLang="en-US" sz="1300">
              <a:latin typeface="ＭＳ Ｐゴシック" panose="020B0600070205080204" pitchFamily="50" charset="-128"/>
              <a:ea typeface="ＭＳ Ｐゴシック" panose="020B0600070205080204" pitchFamily="50" charset="-128"/>
            </a:rPr>
            <a:t>円減少し、類似団体内平均値との比較では</a:t>
          </a:r>
          <a:r>
            <a:rPr kumimoji="1" lang="en-US" altLang="ja-JP" sz="1300">
              <a:latin typeface="ＭＳ Ｐゴシック" panose="020B0600070205080204" pitchFamily="50" charset="-128"/>
              <a:ea typeface="ＭＳ Ｐゴシック" panose="020B0600070205080204" pitchFamily="50" charset="-128"/>
            </a:rPr>
            <a:t>34,115</a:t>
          </a:r>
          <a:r>
            <a:rPr kumimoji="1" lang="ja-JP" altLang="en-US" sz="1300">
              <a:latin typeface="ＭＳ Ｐゴシック" panose="020B0600070205080204" pitchFamily="50" charset="-128"/>
              <a:ea typeface="ＭＳ Ｐゴシック" panose="020B0600070205080204" pitchFamily="50" charset="-128"/>
            </a:rPr>
            <a:t>円下回っている。前年度から減少した主な要因は、ふるさと納税寄附金の減に伴う「ふるさと納税推進事業費」の減（対前年度▲</a:t>
          </a:r>
          <a:r>
            <a:rPr kumimoji="1" lang="en-US" altLang="ja-JP" sz="1300">
              <a:latin typeface="ＭＳ Ｐゴシック" panose="020B0600070205080204" pitchFamily="50" charset="-128"/>
              <a:ea typeface="ＭＳ Ｐゴシック" panose="020B0600070205080204" pitchFamily="50" charset="-128"/>
            </a:rPr>
            <a:t>699</a:t>
          </a:r>
          <a:r>
            <a:rPr kumimoji="1" lang="ja-JP" altLang="en-US" sz="1300">
              <a:latin typeface="ＭＳ Ｐゴシック" panose="020B0600070205080204" pitchFamily="50" charset="-128"/>
              <a:ea typeface="ＭＳ Ｐゴシック" panose="020B0600070205080204" pitchFamily="50" charset="-128"/>
            </a:rPr>
            <a:t>千円）などである。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191,715</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12,152</a:t>
          </a:r>
          <a:r>
            <a:rPr kumimoji="1" lang="ja-JP" altLang="en-US" sz="1300">
              <a:latin typeface="ＭＳ Ｐゴシック" panose="020B0600070205080204" pitchFamily="50" charset="-128"/>
              <a:ea typeface="ＭＳ Ｐゴシック" panose="020B0600070205080204" pitchFamily="50" charset="-128"/>
            </a:rPr>
            <a:t>円増加し、類似団体内平均値との比較では</a:t>
          </a:r>
          <a:r>
            <a:rPr kumimoji="1" lang="en-US" altLang="ja-JP" sz="1300">
              <a:latin typeface="ＭＳ Ｐゴシック" panose="020B0600070205080204" pitchFamily="50" charset="-128"/>
              <a:ea typeface="ＭＳ Ｐゴシック" panose="020B0600070205080204" pitchFamily="50" charset="-128"/>
            </a:rPr>
            <a:t>37,807</a:t>
          </a:r>
          <a:r>
            <a:rPr kumimoji="1" lang="ja-JP" altLang="en-US" sz="1300">
              <a:latin typeface="ＭＳ Ｐゴシック" panose="020B0600070205080204" pitchFamily="50" charset="-128"/>
              <a:ea typeface="ＭＳ Ｐゴシック" panose="020B0600070205080204" pitchFamily="50" charset="-128"/>
            </a:rPr>
            <a:t>円下回っている。前年度から増加した主な要因は、「障がい福祉サービス給付費」の増（対前年度＋</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百万円）、「児童手当給付費」の増（対前年度＋</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百万円）などである。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34,105</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22,282</a:t>
          </a:r>
          <a:r>
            <a:rPr kumimoji="1" lang="ja-JP" altLang="en-US" sz="1300">
              <a:latin typeface="ＭＳ Ｐゴシック" panose="020B0600070205080204" pitchFamily="50" charset="-128"/>
              <a:ea typeface="ＭＳ Ｐゴシック" panose="020B0600070205080204" pitchFamily="50" charset="-128"/>
            </a:rPr>
            <a:t>円減少し、類似団体内平均値との比較では</a:t>
          </a:r>
          <a:r>
            <a:rPr kumimoji="1" lang="en-US" altLang="ja-JP" sz="1300">
              <a:latin typeface="ＭＳ Ｐゴシック" panose="020B0600070205080204" pitchFamily="50" charset="-128"/>
              <a:ea typeface="ＭＳ Ｐゴシック" panose="020B0600070205080204" pitchFamily="50" charset="-128"/>
            </a:rPr>
            <a:t>35,508</a:t>
          </a:r>
          <a:r>
            <a:rPr kumimoji="1" lang="ja-JP" altLang="en-US" sz="1300">
              <a:latin typeface="ＭＳ Ｐゴシック" panose="020B0600070205080204" pitchFamily="50" charset="-128"/>
              <a:ea typeface="ＭＳ Ｐゴシック" panose="020B0600070205080204" pitchFamily="50" charset="-128"/>
            </a:rPr>
            <a:t>円下回っている。前年度から減少した主な要因は、「元クリーンセンター解体事業費」の皆減（対前年度▲</a:t>
          </a:r>
          <a:r>
            <a:rPr kumimoji="1" lang="en-US" altLang="ja-JP" sz="1300">
              <a:latin typeface="ＭＳ Ｐゴシック" panose="020B0600070205080204" pitchFamily="50" charset="-128"/>
              <a:ea typeface="ＭＳ Ｐゴシック" panose="020B0600070205080204" pitchFamily="50" charset="-128"/>
            </a:rPr>
            <a:t>343</a:t>
          </a:r>
          <a:r>
            <a:rPr kumimoji="1" lang="ja-JP" altLang="en-US" sz="1300">
              <a:latin typeface="ＭＳ Ｐゴシック" panose="020B0600070205080204" pitchFamily="50" charset="-128"/>
              <a:ea typeface="ＭＳ Ｐゴシック" panose="020B0600070205080204" pitchFamily="50" charset="-128"/>
            </a:rPr>
            <a:t>百万円）などである。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64,865</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18,557</a:t>
          </a:r>
          <a:r>
            <a:rPr kumimoji="1" lang="ja-JP" altLang="en-US" sz="1300">
              <a:latin typeface="ＭＳ Ｐゴシック" panose="020B0600070205080204" pitchFamily="50" charset="-128"/>
              <a:ea typeface="ＭＳ Ｐゴシック" panose="020B0600070205080204" pitchFamily="50" charset="-128"/>
            </a:rPr>
            <a:t>円増加し、類似団体内平均値との比較では</a:t>
          </a:r>
          <a:r>
            <a:rPr kumimoji="1" lang="en-US" altLang="ja-JP" sz="1300">
              <a:latin typeface="ＭＳ Ｐゴシック" panose="020B0600070205080204" pitchFamily="50" charset="-128"/>
              <a:ea typeface="ＭＳ Ｐゴシック" panose="020B0600070205080204" pitchFamily="50" charset="-128"/>
            </a:rPr>
            <a:t>2,803</a:t>
          </a:r>
          <a:r>
            <a:rPr kumimoji="1" lang="ja-JP" altLang="en-US" sz="1300">
              <a:latin typeface="ＭＳ Ｐゴシック" panose="020B0600070205080204" pitchFamily="50" charset="-128"/>
              <a:ea typeface="ＭＳ Ｐゴシック" panose="020B0600070205080204" pitchFamily="50" charset="-128"/>
            </a:rPr>
            <a:t>円下回っている。前年度から増加した主な要因は、「道路改良工事費」の増（対前年度＋</a:t>
          </a:r>
          <a:r>
            <a:rPr kumimoji="1" lang="en-US" altLang="ja-JP" sz="1300">
              <a:latin typeface="ＭＳ Ｐゴシック" panose="020B0600070205080204" pitchFamily="50" charset="-128"/>
              <a:ea typeface="ＭＳ Ｐゴシック" panose="020B0600070205080204" pitchFamily="50" charset="-128"/>
            </a:rPr>
            <a:t>247</a:t>
          </a:r>
          <a:r>
            <a:rPr kumimoji="1" lang="ja-JP" altLang="en-US" sz="1300">
              <a:latin typeface="ＭＳ Ｐゴシック" panose="020B0600070205080204" pitchFamily="50" charset="-128"/>
              <a:ea typeface="ＭＳ Ｐゴシック" panose="020B0600070205080204" pitchFamily="50" charset="-128"/>
            </a:rPr>
            <a:t>百万円）、「除雪委託料」の増（対前年度＋</a:t>
          </a:r>
          <a:r>
            <a:rPr kumimoji="1" lang="en-US" altLang="ja-JP" sz="1300">
              <a:latin typeface="ＭＳ Ｐゴシック" panose="020B0600070205080204" pitchFamily="50" charset="-128"/>
              <a:ea typeface="ＭＳ Ｐゴシック" panose="020B0600070205080204" pitchFamily="50" charset="-128"/>
            </a:rPr>
            <a:t>113</a:t>
          </a:r>
          <a:r>
            <a:rPr kumimoji="1" lang="ja-JP" altLang="en-US" sz="1300">
              <a:latin typeface="ＭＳ Ｐゴシック" panose="020B0600070205080204" pitchFamily="50" charset="-128"/>
              <a:ea typeface="ＭＳ Ｐゴシック" panose="020B0600070205080204" pitchFamily="50" charset="-128"/>
            </a:rPr>
            <a:t>百万円）などである。</a:t>
          </a: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41,843</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23,122</a:t>
          </a:r>
          <a:r>
            <a:rPr kumimoji="1" lang="ja-JP" altLang="en-US" sz="1300">
              <a:latin typeface="ＭＳ Ｐゴシック" panose="020B0600070205080204" pitchFamily="50" charset="-128"/>
              <a:ea typeface="ＭＳ Ｐゴシック" panose="020B0600070205080204" pitchFamily="50" charset="-128"/>
            </a:rPr>
            <a:t>円増加し、類似団体内平均値との比較では</a:t>
          </a:r>
          <a:r>
            <a:rPr kumimoji="1" lang="en-US" altLang="ja-JP" sz="1300">
              <a:latin typeface="ＭＳ Ｐゴシック" panose="020B0600070205080204" pitchFamily="50" charset="-128"/>
              <a:ea typeface="ＭＳ Ｐゴシック" panose="020B0600070205080204" pitchFamily="50" charset="-128"/>
            </a:rPr>
            <a:t>10,482</a:t>
          </a:r>
          <a:r>
            <a:rPr kumimoji="1" lang="ja-JP" altLang="en-US" sz="1300">
              <a:latin typeface="ＭＳ Ｐゴシック" panose="020B0600070205080204" pitchFamily="50" charset="-128"/>
              <a:ea typeface="ＭＳ Ｐゴシック" panose="020B0600070205080204" pitchFamily="50" charset="-128"/>
            </a:rPr>
            <a:t>円上回っている。前年度から増加した主な要因は、「高機能消防指令センター更新工事費」の皆増（対前年度＋</a:t>
          </a:r>
          <a:r>
            <a:rPr kumimoji="1" lang="en-US" altLang="ja-JP" sz="1300">
              <a:latin typeface="ＭＳ Ｐゴシック" panose="020B0600070205080204" pitchFamily="50" charset="-128"/>
              <a:ea typeface="ＭＳ Ｐゴシック" panose="020B0600070205080204" pitchFamily="50" charset="-128"/>
            </a:rPr>
            <a:t>539</a:t>
          </a:r>
          <a:r>
            <a:rPr kumimoji="1" lang="ja-JP" altLang="en-US" sz="1300">
              <a:latin typeface="ＭＳ Ｐゴシック" panose="020B0600070205080204" pitchFamily="50" charset="-128"/>
              <a:ea typeface="ＭＳ Ｐゴシック" panose="020B0600070205080204" pitchFamily="50" charset="-128"/>
            </a:rPr>
            <a:t>百万円）などである。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65,548</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34,432</a:t>
          </a:r>
          <a:r>
            <a:rPr kumimoji="1" lang="ja-JP" altLang="en-US" sz="1300">
              <a:latin typeface="ＭＳ Ｐゴシック" panose="020B0600070205080204" pitchFamily="50" charset="-128"/>
              <a:ea typeface="ＭＳ Ｐゴシック" panose="020B0600070205080204" pitchFamily="50" charset="-128"/>
            </a:rPr>
            <a:t>円減少し、類似団体内平均値との比較では</a:t>
          </a:r>
          <a:r>
            <a:rPr kumimoji="1" lang="en-US" altLang="ja-JP" sz="1300">
              <a:latin typeface="ＭＳ Ｐゴシック" panose="020B0600070205080204" pitchFamily="50" charset="-128"/>
              <a:ea typeface="ＭＳ Ｐゴシック" panose="020B0600070205080204" pitchFamily="50" charset="-128"/>
            </a:rPr>
            <a:t>10,608</a:t>
          </a:r>
          <a:r>
            <a:rPr kumimoji="1" lang="ja-JP" altLang="en-US" sz="1300">
              <a:latin typeface="ＭＳ Ｐゴシック" panose="020B0600070205080204" pitchFamily="50" charset="-128"/>
              <a:ea typeface="ＭＳ Ｐゴシック" panose="020B0600070205080204" pitchFamily="50" charset="-128"/>
            </a:rPr>
            <a:t>円下回っている。前年度から減少した主な要因は、「体育文化センターＺＥＢ化事業費」の皆減（対前年度▲</a:t>
          </a:r>
          <a:r>
            <a:rPr kumimoji="1" lang="en-US" altLang="ja-JP" sz="1300">
              <a:latin typeface="ＭＳ Ｐゴシック" panose="020B0600070205080204" pitchFamily="50" charset="-128"/>
              <a:ea typeface="ＭＳ Ｐゴシック" panose="020B0600070205080204" pitchFamily="50" charset="-128"/>
            </a:rPr>
            <a:t>604</a:t>
          </a:r>
          <a:r>
            <a:rPr kumimoji="1" lang="ja-JP" altLang="en-US" sz="1300">
              <a:latin typeface="ＭＳ Ｐゴシック" panose="020B0600070205080204" pitchFamily="50" charset="-128"/>
              <a:ea typeface="ＭＳ Ｐゴシック" panose="020B0600070205080204" pitchFamily="50" charset="-128"/>
            </a:rPr>
            <a:t>百万円）及び「南小学校ＺＥＢ化事業費」の皆減（対前年度▲</a:t>
          </a:r>
          <a:r>
            <a:rPr kumimoji="1" lang="en-US" altLang="ja-JP" sz="1300">
              <a:latin typeface="ＭＳ Ｐゴシック" panose="020B0600070205080204" pitchFamily="50" charset="-128"/>
              <a:ea typeface="ＭＳ Ｐゴシック" panose="020B0600070205080204" pitchFamily="50" charset="-128"/>
            </a:rPr>
            <a:t>476</a:t>
          </a:r>
          <a:r>
            <a:rPr kumimoji="1" lang="ja-JP" altLang="en-US" sz="1300">
              <a:latin typeface="ＭＳ Ｐゴシック" panose="020B0600070205080204" pitchFamily="50" charset="-128"/>
              <a:ea typeface="ＭＳ Ｐゴシック" panose="020B0600070205080204" pitchFamily="50" charset="-128"/>
            </a:rPr>
            <a:t>百万円）である。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山形県上山市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年度は、剰余金処分により</a:t>
          </a:r>
          <a:r>
            <a:rPr kumimoji="1" lang="en-US" altLang="ja-JP" sz="1100">
              <a:latin typeface="ＭＳ ゴシック" pitchFamily="49" charset="-128"/>
              <a:ea typeface="ＭＳ ゴシック" pitchFamily="49" charset="-128"/>
            </a:rPr>
            <a:t>500</a:t>
          </a:r>
          <a:r>
            <a:rPr kumimoji="1" lang="ja-JP" altLang="en-US" sz="1100">
              <a:latin typeface="ＭＳ ゴシック" pitchFamily="49" charset="-128"/>
              <a:ea typeface="ＭＳ ゴシック" pitchFamily="49" charset="-128"/>
            </a:rPr>
            <a:t>百万円を財政調整基金に積み立てたことにより、財政調整基金残高の標準財政規模比は、前年度から</a:t>
          </a:r>
          <a:r>
            <a:rPr kumimoji="1" lang="en-US" altLang="ja-JP" sz="1100">
              <a:latin typeface="ＭＳ ゴシック" pitchFamily="49" charset="-128"/>
              <a:ea typeface="ＭＳ ゴシック" pitchFamily="49" charset="-128"/>
            </a:rPr>
            <a:t>5.87</a:t>
          </a:r>
          <a:r>
            <a:rPr kumimoji="1" lang="ja-JP" altLang="en-US" sz="1100">
              <a:latin typeface="ＭＳ ゴシック" pitchFamily="49" charset="-128"/>
              <a:ea typeface="ＭＳ ゴシック" pitchFamily="49" charset="-128"/>
            </a:rPr>
            <a:t>ポイント増の</a:t>
          </a:r>
          <a:r>
            <a:rPr kumimoji="1" lang="en-US" altLang="ja-JP" sz="1100">
              <a:latin typeface="ＭＳ ゴシック" pitchFamily="49" charset="-128"/>
              <a:ea typeface="ＭＳ ゴシック" pitchFamily="49" charset="-128"/>
            </a:rPr>
            <a:t>24.94</a:t>
          </a:r>
          <a:r>
            <a:rPr kumimoji="1" lang="ja-JP" altLang="en-US" sz="1100">
              <a:latin typeface="ＭＳ ゴシック" pitchFamily="49" charset="-128"/>
              <a:ea typeface="ＭＳ ゴシック" pitchFamily="49" charset="-128"/>
            </a:rPr>
            <a:t>となった。</a:t>
          </a:r>
        </a:p>
        <a:p>
          <a:r>
            <a:rPr kumimoji="1" lang="ja-JP" altLang="en-US" sz="1100">
              <a:latin typeface="ＭＳ ゴシック" pitchFamily="49" charset="-128"/>
              <a:ea typeface="ＭＳ ゴシック" pitchFamily="49" charset="-128"/>
            </a:rPr>
            <a:t>　また、実質収支額が前年度より▲</a:t>
          </a:r>
          <a:r>
            <a:rPr kumimoji="1" lang="en-US" altLang="ja-JP" sz="1100">
              <a:latin typeface="ＭＳ ゴシック" pitchFamily="49" charset="-128"/>
              <a:ea typeface="ＭＳ ゴシック" pitchFamily="49" charset="-128"/>
            </a:rPr>
            <a:t>37</a:t>
          </a:r>
          <a:r>
            <a:rPr kumimoji="1" lang="ja-JP" altLang="en-US" sz="1100">
              <a:latin typeface="ＭＳ ゴシック" pitchFamily="49" charset="-128"/>
              <a:ea typeface="ＭＳ ゴシック" pitchFamily="49" charset="-128"/>
            </a:rPr>
            <a:t>百万円（</a:t>
          </a:r>
          <a:r>
            <a:rPr kumimoji="1" lang="en-US" altLang="ja-JP" sz="1100">
              <a:latin typeface="ＭＳ ゴシック" pitchFamily="49" charset="-128"/>
              <a:ea typeface="ＭＳ ゴシック" pitchFamily="49" charset="-128"/>
            </a:rPr>
            <a:t>1,025</a:t>
          </a:r>
          <a:r>
            <a:rPr kumimoji="1" lang="ja-JP" altLang="en-US" sz="1100">
              <a:latin typeface="ＭＳ ゴシック" pitchFamily="49" charset="-128"/>
              <a:ea typeface="ＭＳ ゴシック" pitchFamily="49" charset="-128"/>
            </a:rPr>
            <a:t>百万円→</a:t>
          </a:r>
          <a:r>
            <a:rPr kumimoji="1" lang="en-US" altLang="ja-JP" sz="1100">
              <a:latin typeface="ＭＳ ゴシック" pitchFamily="49" charset="-128"/>
              <a:ea typeface="ＭＳ ゴシック" pitchFamily="49" charset="-128"/>
            </a:rPr>
            <a:t>988</a:t>
          </a:r>
          <a:r>
            <a:rPr kumimoji="1" lang="ja-JP" altLang="en-US" sz="1100">
              <a:latin typeface="ＭＳ ゴシック" pitchFamily="49" charset="-128"/>
              <a:ea typeface="ＭＳ ゴシック" pitchFamily="49" charset="-128"/>
            </a:rPr>
            <a:t>百万円）となったことにより、実質収支額の標準財政規模比は前年度から</a:t>
          </a:r>
          <a:r>
            <a:rPr kumimoji="1" lang="en-US" altLang="ja-JP" sz="1100">
              <a:latin typeface="ＭＳ ゴシック" pitchFamily="49" charset="-128"/>
              <a:ea typeface="ＭＳ ゴシック" pitchFamily="49" charset="-128"/>
            </a:rPr>
            <a:t>0.59</a:t>
          </a:r>
          <a:r>
            <a:rPr kumimoji="1" lang="ja-JP" altLang="en-US" sz="1100">
              <a:latin typeface="ＭＳ ゴシック" pitchFamily="49" charset="-128"/>
              <a:ea typeface="ＭＳ ゴシック" pitchFamily="49" charset="-128"/>
            </a:rPr>
            <a:t>ポイント減の</a:t>
          </a:r>
          <a:r>
            <a:rPr kumimoji="1" lang="en-US" altLang="ja-JP" sz="1100">
              <a:latin typeface="ＭＳ ゴシック" pitchFamily="49" charset="-128"/>
              <a:ea typeface="ＭＳ ゴシック" pitchFamily="49" charset="-128"/>
            </a:rPr>
            <a:t>11.55</a:t>
          </a:r>
          <a:r>
            <a:rPr kumimoji="1" lang="ja-JP" altLang="en-US" sz="1100">
              <a:latin typeface="ＭＳ ゴシック" pitchFamily="49" charset="-128"/>
              <a:ea typeface="ＭＳ ゴシック" pitchFamily="49" charset="-128"/>
            </a:rPr>
            <a:t>となった。</a:t>
          </a:r>
        </a:p>
        <a:p>
          <a:r>
            <a:rPr kumimoji="1" lang="ja-JP" altLang="en-US" sz="1100">
              <a:latin typeface="ＭＳ ゴシック" pitchFamily="49" charset="-128"/>
              <a:ea typeface="ＭＳ ゴシック" pitchFamily="49" charset="-128"/>
            </a:rPr>
            <a:t>　財政調整基金への積立や取崩し、地方債の繰上償還の影響を除いて求められる実質単年度収支の比率は、繰上償還元金が減（対前年度▲</a:t>
          </a:r>
          <a:r>
            <a:rPr kumimoji="1" lang="en-US" altLang="ja-JP" sz="1100">
              <a:latin typeface="ＭＳ ゴシック" pitchFamily="49" charset="-128"/>
              <a:ea typeface="ＭＳ ゴシック" pitchFamily="49" charset="-128"/>
            </a:rPr>
            <a:t>881</a:t>
          </a:r>
          <a:r>
            <a:rPr kumimoji="1" lang="ja-JP" altLang="en-US" sz="1100">
              <a:latin typeface="ＭＳ ゴシック" pitchFamily="49" charset="-128"/>
              <a:ea typeface="ＭＳ ゴシック" pitchFamily="49" charset="-128"/>
            </a:rPr>
            <a:t>百万円）となったことにより、前年度から</a:t>
          </a:r>
          <a:r>
            <a:rPr kumimoji="1" lang="en-US" altLang="ja-JP" sz="1100">
              <a:latin typeface="ＭＳ ゴシック" pitchFamily="49" charset="-128"/>
              <a:ea typeface="ＭＳ ゴシック" pitchFamily="49" charset="-128"/>
            </a:rPr>
            <a:t>7.11</a:t>
          </a:r>
          <a:r>
            <a:rPr kumimoji="1" lang="ja-JP" altLang="en-US" sz="1100">
              <a:latin typeface="ＭＳ ゴシック" pitchFamily="49" charset="-128"/>
              <a:ea typeface="ＭＳ ゴシック" pitchFamily="49" charset="-128"/>
            </a:rPr>
            <a:t>ポイント減の</a:t>
          </a:r>
          <a:r>
            <a:rPr kumimoji="1" lang="en-US" altLang="ja-JP" sz="1100">
              <a:latin typeface="ＭＳ ゴシック" pitchFamily="49" charset="-128"/>
              <a:ea typeface="ＭＳ ゴシック" pitchFamily="49" charset="-128"/>
            </a:rPr>
            <a:t>5.70</a:t>
          </a:r>
          <a:r>
            <a:rPr kumimoji="1" lang="ja-JP" altLang="en-US" sz="1100">
              <a:latin typeface="ＭＳ ゴシック" pitchFamily="49" charset="-128"/>
              <a:ea typeface="ＭＳ ゴシック" pitchFamily="49" charset="-128"/>
            </a:rPr>
            <a:t>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山形県上山市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年度は対象となる全会計の収支が黒字となったことから、連結実質赤字比率は発生しなかった。</a:t>
          </a:r>
        </a:p>
        <a:p>
          <a:r>
            <a:rPr kumimoji="1" lang="ja-JP" altLang="en-US" sz="1400">
              <a:latin typeface="ＭＳ ゴシック" pitchFamily="49" charset="-128"/>
              <a:ea typeface="ＭＳ ゴシック" pitchFamily="49" charset="-128"/>
            </a:rPr>
            <a:t>　黒字の大部分を一般会計が占めており、一般会計に水道事業会計を合わせた</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つの会計で令和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年度の標準財政規模に対する黒字の割合（</a:t>
          </a:r>
          <a:r>
            <a:rPr kumimoji="1" lang="en-US" altLang="ja-JP" sz="1400">
              <a:latin typeface="ＭＳ ゴシック" pitchFamily="49" charset="-128"/>
              <a:ea typeface="ＭＳ ゴシック" pitchFamily="49" charset="-128"/>
            </a:rPr>
            <a:t>26.02%</a:t>
          </a:r>
          <a:r>
            <a:rPr kumimoji="1" lang="ja-JP" altLang="en-US" sz="1400">
              <a:latin typeface="ＭＳ ゴシック" pitchFamily="49" charset="-128"/>
              <a:ea typeface="ＭＳ ゴシック" pitchFamily="49" charset="-128"/>
            </a:rPr>
            <a:t>）の</a:t>
          </a:r>
          <a:r>
            <a:rPr kumimoji="1" lang="en-US" altLang="ja-JP" sz="1400">
              <a:latin typeface="ＭＳ ゴシック" pitchFamily="49" charset="-128"/>
              <a:ea typeface="ＭＳ ゴシック" pitchFamily="49" charset="-128"/>
            </a:rPr>
            <a:t>81.2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21.14%</a:t>
          </a:r>
          <a:r>
            <a:rPr kumimoji="1" lang="ja-JP" altLang="en-US" sz="1400">
              <a:latin typeface="ＭＳ ゴシック" pitchFamily="49" charset="-128"/>
              <a:ea typeface="ＭＳ ゴシック" pitchFamily="49" charset="-128"/>
            </a:rPr>
            <a:t>）を占めている。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18672056</v>
      </c>
      <c r="BO4" s="449"/>
      <c r="BP4" s="449"/>
      <c r="BQ4" s="449"/>
      <c r="BR4" s="449"/>
      <c r="BS4" s="449"/>
      <c r="BT4" s="449"/>
      <c r="BU4" s="450"/>
      <c r="BV4" s="448">
        <v>21166238</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11.6</v>
      </c>
      <c r="CU4" s="589"/>
      <c r="CV4" s="589"/>
      <c r="CW4" s="589"/>
      <c r="CX4" s="589"/>
      <c r="CY4" s="589"/>
      <c r="CZ4" s="589"/>
      <c r="DA4" s="590"/>
      <c r="DB4" s="588">
        <v>12.1</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17664330</v>
      </c>
      <c r="BO5" s="420"/>
      <c r="BP5" s="420"/>
      <c r="BQ5" s="420"/>
      <c r="BR5" s="420"/>
      <c r="BS5" s="420"/>
      <c r="BT5" s="420"/>
      <c r="BU5" s="421"/>
      <c r="BV5" s="419">
        <v>19979907</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88.6</v>
      </c>
      <c r="CU5" s="417"/>
      <c r="CV5" s="417"/>
      <c r="CW5" s="417"/>
      <c r="CX5" s="417"/>
      <c r="CY5" s="417"/>
      <c r="CZ5" s="417"/>
      <c r="DA5" s="418"/>
      <c r="DB5" s="416">
        <v>89.7</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1007726</v>
      </c>
      <c r="BO6" s="420"/>
      <c r="BP6" s="420"/>
      <c r="BQ6" s="420"/>
      <c r="BR6" s="420"/>
      <c r="BS6" s="420"/>
      <c r="BT6" s="420"/>
      <c r="BU6" s="421"/>
      <c r="BV6" s="419">
        <v>1186331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88.9</v>
      </c>
      <c r="CU6" s="563"/>
      <c r="CV6" s="563"/>
      <c r="CW6" s="563"/>
      <c r="CX6" s="563"/>
      <c r="CY6" s="563"/>
      <c r="CZ6" s="563"/>
      <c r="DA6" s="564"/>
      <c r="DB6" s="562">
        <v>90.3</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20185</v>
      </c>
      <c r="BO7" s="420"/>
      <c r="BP7" s="420"/>
      <c r="BQ7" s="420"/>
      <c r="BR7" s="420"/>
      <c r="BS7" s="420"/>
      <c r="BT7" s="420"/>
      <c r="BU7" s="421"/>
      <c r="BV7" s="419">
        <v>161170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8546954</v>
      </c>
      <c r="CU7" s="420"/>
      <c r="CV7" s="420"/>
      <c r="CW7" s="420"/>
      <c r="CX7" s="420"/>
      <c r="CY7" s="420"/>
      <c r="CZ7" s="420"/>
      <c r="DA7" s="421"/>
      <c r="DB7" s="419">
        <v>8442470</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987541</v>
      </c>
      <c r="BO8" s="420"/>
      <c r="BP8" s="420"/>
      <c r="BQ8" s="420"/>
      <c r="BR8" s="420"/>
      <c r="BS8" s="420"/>
      <c r="BT8" s="420"/>
      <c r="BU8" s="421"/>
      <c r="BV8" s="419">
        <v>1025161</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0.48</v>
      </c>
      <c r="CU8" s="523"/>
      <c r="CV8" s="523"/>
      <c r="CW8" s="523"/>
      <c r="CX8" s="523"/>
      <c r="CY8" s="523"/>
      <c r="CZ8" s="523"/>
      <c r="DA8" s="524"/>
      <c r="DB8" s="522">
        <v>0.48</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29110</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-37620</v>
      </c>
      <c r="BO9" s="420"/>
      <c r="BP9" s="420"/>
      <c r="BQ9" s="420"/>
      <c r="BR9" s="420"/>
      <c r="BS9" s="420"/>
      <c r="BT9" s="420"/>
      <c r="BU9" s="421"/>
      <c r="BV9" s="419">
        <v>-303115</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11.6</v>
      </c>
      <c r="CU9" s="417"/>
      <c r="CV9" s="417"/>
      <c r="CW9" s="417"/>
      <c r="CX9" s="417"/>
      <c r="CY9" s="417"/>
      <c r="CZ9" s="417"/>
      <c r="DA9" s="418"/>
      <c r="DB9" s="416">
        <v>13.2</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31569</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21374</v>
      </c>
      <c r="BO10" s="420"/>
      <c r="BP10" s="420"/>
      <c r="BQ10" s="420"/>
      <c r="BR10" s="420"/>
      <c r="BS10" s="420"/>
      <c r="BT10" s="420"/>
      <c r="BU10" s="421"/>
      <c r="BV10" s="419">
        <v>92</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503250</v>
      </c>
      <c r="BO11" s="420"/>
      <c r="BP11" s="420"/>
      <c r="BQ11" s="420"/>
      <c r="BR11" s="420"/>
      <c r="BS11" s="420"/>
      <c r="BT11" s="420"/>
      <c r="BU11" s="421"/>
      <c r="BV11" s="419">
        <v>1384635</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27584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114</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27322</v>
      </c>
      <c r="S13" s="507"/>
      <c r="T13" s="507"/>
      <c r="U13" s="507"/>
      <c r="V13" s="508"/>
      <c r="W13" s="509" t="s">
        <v>131</v>
      </c>
      <c r="X13" s="405"/>
      <c r="Y13" s="405"/>
      <c r="Z13" s="405"/>
      <c r="AA13" s="405"/>
      <c r="AB13" s="406"/>
      <c r="AC13" s="372">
        <v>1431</v>
      </c>
      <c r="AD13" s="373"/>
      <c r="AE13" s="373"/>
      <c r="AF13" s="373"/>
      <c r="AG13" s="374"/>
      <c r="AH13" s="372">
        <v>1719</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487004</v>
      </c>
      <c r="BO13" s="420"/>
      <c r="BP13" s="420"/>
      <c r="BQ13" s="420"/>
      <c r="BR13" s="420"/>
      <c r="BS13" s="420"/>
      <c r="BT13" s="420"/>
      <c r="BU13" s="421"/>
      <c r="BV13" s="419">
        <v>1081612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5.4</v>
      </c>
      <c r="CU13" s="417"/>
      <c r="CV13" s="417"/>
      <c r="CW13" s="417"/>
      <c r="CX13" s="417"/>
      <c r="CY13" s="417"/>
      <c r="CZ13" s="417"/>
      <c r="DA13" s="418"/>
      <c r="DB13" s="416">
        <v>5.9</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28084</v>
      </c>
      <c r="S14" s="507"/>
      <c r="T14" s="507"/>
      <c r="U14" s="507"/>
      <c r="V14" s="508"/>
      <c r="W14" s="510"/>
      <c r="X14" s="408"/>
      <c r="Y14" s="408"/>
      <c r="Z14" s="408"/>
      <c r="AA14" s="408"/>
      <c r="AB14" s="409"/>
      <c r="AC14" s="499">
        <v>10.1</v>
      </c>
      <c r="AD14" s="500"/>
      <c r="AE14" s="500"/>
      <c r="AF14" s="500"/>
      <c r="AG14" s="501"/>
      <c r="AH14" s="499">
        <v>10.9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11.2</v>
      </c>
      <c r="CU14" s="517"/>
      <c r="CV14" s="517"/>
      <c r="CW14" s="517"/>
      <c r="CX14" s="517"/>
      <c r="CY14" s="517"/>
      <c r="CZ14" s="517"/>
      <c r="DA14" s="518"/>
      <c r="DB14" s="516">
        <v>20</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27864</v>
      </c>
      <c r="S15" s="507"/>
      <c r="T15" s="507"/>
      <c r="U15" s="507"/>
      <c r="V15" s="508"/>
      <c r="W15" s="509" t="s">
        <v>137</v>
      </c>
      <c r="X15" s="405"/>
      <c r="Y15" s="405"/>
      <c r="Z15" s="405"/>
      <c r="AA15" s="405"/>
      <c r="AB15" s="406"/>
      <c r="AC15" s="372">
        <v>3470</v>
      </c>
      <c r="AD15" s="373"/>
      <c r="AE15" s="373"/>
      <c r="AF15" s="373"/>
      <c r="AG15" s="374"/>
      <c r="AH15" s="372">
        <v>3899</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3573271</v>
      </c>
      <c r="BO15" s="449"/>
      <c r="BP15" s="449"/>
      <c r="BQ15" s="449"/>
      <c r="BR15" s="449"/>
      <c r="BS15" s="449"/>
      <c r="BT15" s="449"/>
      <c r="BU15" s="450"/>
      <c r="BV15" s="448">
        <v>3618787</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24.5</v>
      </c>
      <c r="AD16" s="500"/>
      <c r="AE16" s="500"/>
      <c r="AF16" s="500"/>
      <c r="AG16" s="501"/>
      <c r="AH16" s="499">
        <v>24.8</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7606740</v>
      </c>
      <c r="BO16" s="420"/>
      <c r="BP16" s="420"/>
      <c r="BQ16" s="420"/>
      <c r="BR16" s="420"/>
      <c r="BS16" s="420"/>
      <c r="BT16" s="420"/>
      <c r="BU16" s="421"/>
      <c r="BV16" s="419">
        <v>7438751</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9268</v>
      </c>
      <c r="AD17" s="373"/>
      <c r="AE17" s="373"/>
      <c r="AF17" s="373"/>
      <c r="AG17" s="374"/>
      <c r="AH17" s="372">
        <v>10084</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4484766</v>
      </c>
      <c r="BO17" s="420"/>
      <c r="BP17" s="420"/>
      <c r="BQ17" s="420"/>
      <c r="BR17" s="420"/>
      <c r="BS17" s="420"/>
      <c r="BT17" s="420"/>
      <c r="BU17" s="421"/>
      <c r="BV17" s="419">
        <v>4543144</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240.93</v>
      </c>
      <c r="M18" s="472"/>
      <c r="N18" s="472"/>
      <c r="O18" s="472"/>
      <c r="P18" s="472"/>
      <c r="Q18" s="472"/>
      <c r="R18" s="473"/>
      <c r="S18" s="473"/>
      <c r="T18" s="473"/>
      <c r="U18" s="473"/>
      <c r="V18" s="474"/>
      <c r="W18" s="490"/>
      <c r="X18" s="491"/>
      <c r="Y18" s="491"/>
      <c r="Z18" s="491"/>
      <c r="AA18" s="491"/>
      <c r="AB18" s="515"/>
      <c r="AC18" s="389">
        <v>65.400000000000006</v>
      </c>
      <c r="AD18" s="390"/>
      <c r="AE18" s="390"/>
      <c r="AF18" s="390"/>
      <c r="AG18" s="475"/>
      <c r="AH18" s="389">
        <v>64.2</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7804252</v>
      </c>
      <c r="BO18" s="420"/>
      <c r="BP18" s="420"/>
      <c r="BQ18" s="420"/>
      <c r="BR18" s="420"/>
      <c r="BS18" s="420"/>
      <c r="BT18" s="420"/>
      <c r="BU18" s="421"/>
      <c r="BV18" s="419">
        <v>7648245</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121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13107150</v>
      </c>
      <c r="BO19" s="420"/>
      <c r="BP19" s="420"/>
      <c r="BQ19" s="420"/>
      <c r="BR19" s="420"/>
      <c r="BS19" s="420"/>
      <c r="BT19" s="420"/>
      <c r="BU19" s="421"/>
      <c r="BV19" s="419">
        <v>14470255</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10537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12202312</v>
      </c>
      <c r="BO22" s="449"/>
      <c r="BP22" s="449"/>
      <c r="BQ22" s="449"/>
      <c r="BR22" s="449"/>
      <c r="BS22" s="449"/>
      <c r="BT22" s="449"/>
      <c r="BU22" s="450"/>
      <c r="BV22" s="448">
        <v>12298754</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6152578</v>
      </c>
      <c r="BO23" s="420"/>
      <c r="BP23" s="420"/>
      <c r="BQ23" s="420"/>
      <c r="BR23" s="420"/>
      <c r="BS23" s="420"/>
      <c r="BT23" s="420"/>
      <c r="BU23" s="421"/>
      <c r="BV23" s="419">
        <v>5477336</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9200</v>
      </c>
      <c r="R24" s="373"/>
      <c r="S24" s="373"/>
      <c r="T24" s="373"/>
      <c r="U24" s="373"/>
      <c r="V24" s="374"/>
      <c r="W24" s="462"/>
      <c r="X24" s="399"/>
      <c r="Y24" s="400"/>
      <c r="Z24" s="375" t="s">
        <v>162</v>
      </c>
      <c r="AA24" s="376"/>
      <c r="AB24" s="376"/>
      <c r="AC24" s="376"/>
      <c r="AD24" s="376"/>
      <c r="AE24" s="376"/>
      <c r="AF24" s="376"/>
      <c r="AG24" s="377"/>
      <c r="AH24" s="372">
        <v>287</v>
      </c>
      <c r="AI24" s="373"/>
      <c r="AJ24" s="373"/>
      <c r="AK24" s="373"/>
      <c r="AL24" s="374"/>
      <c r="AM24" s="372">
        <v>892283</v>
      </c>
      <c r="AN24" s="373"/>
      <c r="AO24" s="373"/>
      <c r="AP24" s="373"/>
      <c r="AQ24" s="373"/>
      <c r="AR24" s="374"/>
      <c r="AS24" s="372">
        <v>3109</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8464788</v>
      </c>
      <c r="BO24" s="420"/>
      <c r="BP24" s="420"/>
      <c r="BQ24" s="420"/>
      <c r="BR24" s="420"/>
      <c r="BS24" s="420"/>
      <c r="BT24" s="420"/>
      <c r="BU24" s="421"/>
      <c r="BV24" s="419">
        <v>8169243</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6950</v>
      </c>
      <c r="R25" s="373"/>
      <c r="S25" s="373"/>
      <c r="T25" s="373"/>
      <c r="U25" s="373"/>
      <c r="V25" s="374"/>
      <c r="W25" s="462"/>
      <c r="X25" s="399"/>
      <c r="Y25" s="400"/>
      <c r="Z25" s="375" t="s">
        <v>165</v>
      </c>
      <c r="AA25" s="376"/>
      <c r="AB25" s="376"/>
      <c r="AC25" s="376"/>
      <c r="AD25" s="376"/>
      <c r="AE25" s="376"/>
      <c r="AF25" s="376"/>
      <c r="AG25" s="377"/>
      <c r="AH25" s="372">
        <v>55</v>
      </c>
      <c r="AI25" s="373"/>
      <c r="AJ25" s="373"/>
      <c r="AK25" s="373"/>
      <c r="AL25" s="374"/>
      <c r="AM25" s="372">
        <v>155760</v>
      </c>
      <c r="AN25" s="373"/>
      <c r="AO25" s="373"/>
      <c r="AP25" s="373"/>
      <c r="AQ25" s="373"/>
      <c r="AR25" s="374"/>
      <c r="AS25" s="372">
        <v>2832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2175317</v>
      </c>
      <c r="BO25" s="449"/>
      <c r="BP25" s="449"/>
      <c r="BQ25" s="449"/>
      <c r="BR25" s="449"/>
      <c r="BS25" s="449"/>
      <c r="BT25" s="449"/>
      <c r="BU25" s="450"/>
      <c r="BV25" s="448">
        <v>2268231</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5600</v>
      </c>
      <c r="R26" s="373"/>
      <c r="S26" s="373"/>
      <c r="T26" s="373"/>
      <c r="U26" s="373"/>
      <c r="V26" s="374"/>
      <c r="W26" s="462"/>
      <c r="X26" s="399"/>
      <c r="Y26" s="400"/>
      <c r="Z26" s="375" t="s">
        <v>168</v>
      </c>
      <c r="AA26" s="430"/>
      <c r="AB26" s="430"/>
      <c r="AC26" s="430"/>
      <c r="AD26" s="430"/>
      <c r="AE26" s="430"/>
      <c r="AF26" s="430"/>
      <c r="AG26" s="431"/>
      <c r="AH26" s="372">
        <v>17</v>
      </c>
      <c r="AI26" s="373"/>
      <c r="AJ26" s="373"/>
      <c r="AK26" s="373"/>
      <c r="AL26" s="374"/>
      <c r="AM26" s="372">
        <v>59364</v>
      </c>
      <c r="AN26" s="373"/>
      <c r="AO26" s="373"/>
      <c r="AP26" s="373"/>
      <c r="AQ26" s="373"/>
      <c r="AR26" s="374"/>
      <c r="AS26" s="372">
        <v>3492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4350</v>
      </c>
      <c r="R27" s="373"/>
      <c r="S27" s="373"/>
      <c r="T27" s="373"/>
      <c r="U27" s="373"/>
      <c r="V27" s="374"/>
      <c r="W27" s="462"/>
      <c r="X27" s="399"/>
      <c r="Y27" s="400"/>
      <c r="Z27" s="375" t="s">
        <v>171</v>
      </c>
      <c r="AA27" s="376"/>
      <c r="AB27" s="376"/>
      <c r="AC27" s="376"/>
      <c r="AD27" s="376"/>
      <c r="AE27" s="376"/>
      <c r="AF27" s="376"/>
      <c r="AG27" s="377"/>
      <c r="AH27" s="372">
        <v>6</v>
      </c>
      <c r="AI27" s="373"/>
      <c r="AJ27" s="373"/>
      <c r="AK27" s="373"/>
      <c r="AL27" s="374"/>
      <c r="AM27" s="372">
        <v>23730</v>
      </c>
      <c r="AN27" s="373"/>
      <c r="AO27" s="373"/>
      <c r="AP27" s="373"/>
      <c r="AQ27" s="373"/>
      <c r="AR27" s="374"/>
      <c r="AS27" s="372">
        <v>3955</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3850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2131565</v>
      </c>
      <c r="BO28" s="449"/>
      <c r="BP28" s="449"/>
      <c r="BQ28" s="449"/>
      <c r="BR28" s="449"/>
      <c r="BS28" s="449"/>
      <c r="BT28" s="449"/>
      <c r="BU28" s="450"/>
      <c r="BV28" s="448">
        <v>1610191</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13</v>
      </c>
      <c r="M29" s="373"/>
      <c r="N29" s="373"/>
      <c r="O29" s="373"/>
      <c r="P29" s="374"/>
      <c r="Q29" s="372">
        <v>3600</v>
      </c>
      <c r="R29" s="373"/>
      <c r="S29" s="373"/>
      <c r="T29" s="373"/>
      <c r="U29" s="373"/>
      <c r="V29" s="374"/>
      <c r="W29" s="463"/>
      <c r="X29" s="464"/>
      <c r="Y29" s="465"/>
      <c r="Z29" s="375" t="s">
        <v>177</v>
      </c>
      <c r="AA29" s="376"/>
      <c r="AB29" s="376"/>
      <c r="AC29" s="376"/>
      <c r="AD29" s="376"/>
      <c r="AE29" s="376"/>
      <c r="AF29" s="376"/>
      <c r="AG29" s="377"/>
      <c r="AH29" s="372">
        <v>293</v>
      </c>
      <c r="AI29" s="373"/>
      <c r="AJ29" s="373"/>
      <c r="AK29" s="373"/>
      <c r="AL29" s="374"/>
      <c r="AM29" s="372">
        <v>916013</v>
      </c>
      <c r="AN29" s="373"/>
      <c r="AO29" s="373"/>
      <c r="AP29" s="373"/>
      <c r="AQ29" s="373"/>
      <c r="AR29" s="374"/>
      <c r="AS29" s="372">
        <v>3126</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166056</v>
      </c>
      <c r="BO29" s="420"/>
      <c r="BP29" s="420"/>
      <c r="BQ29" s="420"/>
      <c r="BR29" s="420"/>
      <c r="BS29" s="420"/>
      <c r="BT29" s="420"/>
      <c r="BU29" s="421"/>
      <c r="BV29" s="419">
        <v>128194</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1593002</v>
      </c>
      <c r="BO30" s="454"/>
      <c r="BP30" s="454"/>
      <c r="BQ30" s="454"/>
      <c r="BR30" s="454"/>
      <c r="BS30" s="454"/>
      <c r="BT30" s="454"/>
      <c r="BU30" s="455"/>
      <c r="BV30" s="453">
        <v>1690938</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f>IF(BG34="","",MAX(C34:D43,U34:V43,AM34:AN43)+1)</f>
        <v>7</v>
      </c>
      <c r="BF34" s="367"/>
      <c r="BG34" s="368" t="str">
        <f>IF('各会計、関係団体の財政状況及び健全化判断比率'!B33="","",'各会計、関係団体の財政状況及び健全化判断比率'!B33)</f>
        <v>産業団地整備事業特別会計</v>
      </c>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山形県消防補償等組合</v>
      </c>
      <c r="BZ34" s="368"/>
      <c r="CA34" s="368"/>
      <c r="CB34" s="368"/>
      <c r="CC34" s="368"/>
      <c r="CD34" s="368"/>
      <c r="CE34" s="368"/>
      <c r="CF34" s="368"/>
      <c r="CG34" s="368"/>
      <c r="CH34" s="368"/>
      <c r="CI34" s="368"/>
      <c r="CJ34" s="368"/>
      <c r="CK34" s="368"/>
      <c r="CL34" s="368"/>
      <c r="CM34" s="368"/>
      <c r="CN34" s="169"/>
      <c r="CO34" s="367">
        <f>IF(CQ34="","",MAX(C34:D43,U34:V43,AM34:AN43,BE34:BF43,BW34:BX43)+1)</f>
        <v>14</v>
      </c>
      <c r="CP34" s="367"/>
      <c r="CQ34" s="368" t="str">
        <f>IF('各会計、関係団体の財政状況及び健全化判断比率'!BS7="","",'各会計、関係団体の財政状況及び健全化判断比率'!BS7)</f>
        <v>上山城郷土資料館</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山形県自治会館管理組合</v>
      </c>
      <c r="BZ35" s="368"/>
      <c r="CA35" s="368"/>
      <c r="CB35" s="368"/>
      <c r="CC35" s="368"/>
      <c r="CD35" s="368"/>
      <c r="CE35" s="368"/>
      <c r="CF35" s="368"/>
      <c r="CG35" s="368"/>
      <c r="CH35" s="368"/>
      <c r="CI35" s="368"/>
      <c r="CJ35" s="368"/>
      <c r="CK35" s="368"/>
      <c r="CL35" s="368"/>
      <c r="CM35" s="368"/>
      <c r="CN35" s="169"/>
      <c r="CO35" s="367">
        <f t="shared" ref="CO35:CO43" si="3">IF(CQ35="","",CO34+1)</f>
        <v>15</v>
      </c>
      <c r="CP35" s="367"/>
      <c r="CQ35" s="368" t="str">
        <f>IF('各会計、関係団体の財政状況及び健全化判断比率'!BS8="","",'各会計、関係団体の財政状況及び健全化判断比率'!BS8)</f>
        <v>ニュートラックかみのやま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山形県市町村職員退職手当組合</v>
      </c>
      <c r="BZ36" s="368"/>
      <c r="CA36" s="368"/>
      <c r="CB36" s="368"/>
      <c r="CC36" s="368"/>
      <c r="CD36" s="368"/>
      <c r="CE36" s="368"/>
      <c r="CF36" s="368"/>
      <c r="CG36" s="368"/>
      <c r="CH36" s="368"/>
      <c r="CI36" s="368"/>
      <c r="CJ36" s="368"/>
      <c r="CK36" s="368"/>
      <c r="CL36" s="368"/>
      <c r="CM36" s="368"/>
      <c r="CN36" s="169"/>
      <c r="CO36" s="367">
        <f t="shared" si="3"/>
        <v>16</v>
      </c>
      <c r="CP36" s="367"/>
      <c r="CQ36" s="368" t="str">
        <f>IF('各会計、関係団体の財政状況及び健全化判断比率'!BS9="","",'各会計、関係団体の財政状況及び健全化判断比率'!BS9)</f>
        <v>上山二日町再開発</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山形広域環境事務組合</v>
      </c>
      <c r="BZ37" s="368"/>
      <c r="CA37" s="368"/>
      <c r="CB37" s="368"/>
      <c r="CC37" s="368"/>
      <c r="CD37" s="368"/>
      <c r="CE37" s="368"/>
      <c r="CF37" s="368"/>
      <c r="CG37" s="368"/>
      <c r="CH37" s="368"/>
      <c r="CI37" s="368"/>
      <c r="CJ37" s="368"/>
      <c r="CK37" s="368"/>
      <c r="CL37" s="368"/>
      <c r="CM37" s="368"/>
      <c r="CN37" s="169"/>
      <c r="CO37" s="367">
        <f t="shared" si="3"/>
        <v>17</v>
      </c>
      <c r="CP37" s="367"/>
      <c r="CQ37" s="368" t="str">
        <f>IF('各会計、関係団体の財政状況及び健全化判断比率'!BS10="","",'各会計、関係団体の財政状況及び健全化判断比率'!BS10)</f>
        <v>上山市土地開発公社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山形県後期高齢者医療広域連合（普通会計分）</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山形県後期高齢者医療広域連合（事業会計分）</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ZqigG/9HEw7J24+7TGDKd317YT1W+JPykHZI6oR7DX80HbJkI3EhzPE6PNCwy2rs6l5z+hyxBX/SMWuaS6JtHA==" saltValue="lJJx4/LcSwLeBIZ5Yp17d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4" t="s">
        <v>531</v>
      </c>
      <c r="D34" s="1154"/>
      <c r="E34" s="1155"/>
      <c r="F34" s="32">
        <v>11.75</v>
      </c>
      <c r="G34" s="33">
        <v>11.02</v>
      </c>
      <c r="H34" s="33">
        <v>15.83</v>
      </c>
      <c r="I34" s="33">
        <v>12.14</v>
      </c>
      <c r="J34" s="34">
        <v>11.55</v>
      </c>
      <c r="K34" s="22"/>
      <c r="L34" s="22"/>
      <c r="M34" s="22"/>
      <c r="N34" s="22"/>
      <c r="O34" s="22"/>
      <c r="P34" s="22"/>
    </row>
    <row r="35" spans="1:16" ht="39" customHeight="1" x14ac:dyDescent="0.15">
      <c r="A35" s="22"/>
      <c r="B35" s="35"/>
      <c r="C35" s="1148" t="s">
        <v>532</v>
      </c>
      <c r="D35" s="1149"/>
      <c r="E35" s="1150"/>
      <c r="F35" s="36">
        <v>7.7</v>
      </c>
      <c r="G35" s="37">
        <v>8.7200000000000006</v>
      </c>
      <c r="H35" s="37">
        <v>9.4700000000000006</v>
      </c>
      <c r="I35" s="37">
        <v>9.3000000000000007</v>
      </c>
      <c r="J35" s="38">
        <v>9.59</v>
      </c>
      <c r="K35" s="22"/>
      <c r="L35" s="22"/>
      <c r="M35" s="22"/>
      <c r="N35" s="22"/>
      <c r="O35" s="22"/>
      <c r="P35" s="22"/>
    </row>
    <row r="36" spans="1:16" ht="39" customHeight="1" x14ac:dyDescent="0.15">
      <c r="A36" s="22"/>
      <c r="B36" s="35"/>
      <c r="C36" s="1148" t="s">
        <v>533</v>
      </c>
      <c r="D36" s="1149"/>
      <c r="E36" s="1150"/>
      <c r="F36" s="36">
        <v>0.46</v>
      </c>
      <c r="G36" s="37">
        <v>1.53</v>
      </c>
      <c r="H36" s="37">
        <v>2.02</v>
      </c>
      <c r="I36" s="37">
        <v>2.68</v>
      </c>
      <c r="J36" s="38">
        <v>3.82</v>
      </c>
      <c r="K36" s="22"/>
      <c r="L36" s="22"/>
      <c r="M36" s="22"/>
      <c r="N36" s="22"/>
      <c r="O36" s="22"/>
      <c r="P36" s="22"/>
    </row>
    <row r="37" spans="1:16" ht="39" customHeight="1" x14ac:dyDescent="0.15">
      <c r="A37" s="22"/>
      <c r="B37" s="35"/>
      <c r="C37" s="1148" t="s">
        <v>534</v>
      </c>
      <c r="D37" s="1149"/>
      <c r="E37" s="1150"/>
      <c r="F37" s="36">
        <v>1.32</v>
      </c>
      <c r="G37" s="37">
        <v>1.6</v>
      </c>
      <c r="H37" s="37">
        <v>0.72</v>
      </c>
      <c r="I37" s="37">
        <v>0.88</v>
      </c>
      <c r="J37" s="38">
        <v>0.61</v>
      </c>
      <c r="K37" s="22"/>
      <c r="L37" s="22"/>
      <c r="M37" s="22"/>
      <c r="N37" s="22"/>
      <c r="O37" s="22"/>
      <c r="P37" s="22"/>
    </row>
    <row r="38" spans="1:16" ht="39" customHeight="1" x14ac:dyDescent="0.15">
      <c r="A38" s="22"/>
      <c r="B38" s="35"/>
      <c r="C38" s="1148" t="s">
        <v>535</v>
      </c>
      <c r="D38" s="1149"/>
      <c r="E38" s="1150"/>
      <c r="F38" s="36">
        <v>1.58</v>
      </c>
      <c r="G38" s="37">
        <v>1.97</v>
      </c>
      <c r="H38" s="37">
        <v>1.88</v>
      </c>
      <c r="I38" s="37">
        <v>1.1200000000000001</v>
      </c>
      <c r="J38" s="38">
        <v>0.44</v>
      </c>
      <c r="K38" s="22"/>
      <c r="L38" s="22"/>
      <c r="M38" s="22"/>
      <c r="N38" s="22"/>
      <c r="O38" s="22"/>
      <c r="P38" s="22"/>
    </row>
    <row r="39" spans="1:16" ht="39" customHeight="1" x14ac:dyDescent="0.15">
      <c r="A39" s="22"/>
      <c r="B39" s="35"/>
      <c r="C39" s="1148" t="s">
        <v>536</v>
      </c>
      <c r="D39" s="1149"/>
      <c r="E39" s="1150"/>
      <c r="F39" s="36">
        <v>0.01</v>
      </c>
      <c r="G39" s="37">
        <v>0.02</v>
      </c>
      <c r="H39" s="37">
        <v>0.01</v>
      </c>
      <c r="I39" s="37">
        <v>0</v>
      </c>
      <c r="J39" s="38">
        <v>0.01</v>
      </c>
      <c r="K39" s="22"/>
      <c r="L39" s="22"/>
      <c r="M39" s="22"/>
      <c r="N39" s="22"/>
      <c r="O39" s="22"/>
      <c r="P39" s="22"/>
    </row>
    <row r="40" spans="1:16" ht="39" customHeight="1" x14ac:dyDescent="0.15">
      <c r="A40" s="22"/>
      <c r="B40" s="35"/>
      <c r="C40" s="1148" t="s">
        <v>537</v>
      </c>
      <c r="D40" s="1149"/>
      <c r="E40" s="1150"/>
      <c r="F40" s="36">
        <v>0</v>
      </c>
      <c r="G40" s="37">
        <v>0</v>
      </c>
      <c r="H40" s="37">
        <v>0</v>
      </c>
      <c r="I40" s="37">
        <v>0</v>
      </c>
      <c r="J40" s="38">
        <v>0</v>
      </c>
      <c r="K40" s="22"/>
      <c r="L40" s="22"/>
      <c r="M40" s="22"/>
      <c r="N40" s="22"/>
      <c r="O40" s="22"/>
      <c r="P40" s="22"/>
    </row>
    <row r="41" spans="1:16" ht="39" customHeight="1" x14ac:dyDescent="0.15">
      <c r="A41" s="22"/>
      <c r="B41" s="35"/>
      <c r="C41" s="1148"/>
      <c r="D41" s="1149"/>
      <c r="E41" s="1150"/>
      <c r="F41" s="36"/>
      <c r="G41" s="37"/>
      <c r="H41" s="37"/>
      <c r="I41" s="37"/>
      <c r="J41" s="38"/>
      <c r="K41" s="22"/>
      <c r="L41" s="22"/>
      <c r="M41" s="22"/>
      <c r="N41" s="22"/>
      <c r="O41" s="22"/>
      <c r="P41" s="22"/>
    </row>
    <row r="42" spans="1:16" ht="39" customHeight="1" x14ac:dyDescent="0.15">
      <c r="A42" s="22"/>
      <c r="B42" s="39"/>
      <c r="C42" s="1148" t="s">
        <v>538</v>
      </c>
      <c r="D42" s="1149"/>
      <c r="E42" s="1150"/>
      <c r="F42" s="36" t="s">
        <v>487</v>
      </c>
      <c r="G42" s="37" t="s">
        <v>487</v>
      </c>
      <c r="H42" s="37" t="s">
        <v>487</v>
      </c>
      <c r="I42" s="37" t="s">
        <v>487</v>
      </c>
      <c r="J42" s="38" t="s">
        <v>487</v>
      </c>
      <c r="K42" s="22"/>
      <c r="L42" s="22"/>
      <c r="M42" s="22"/>
      <c r="N42" s="22"/>
      <c r="O42" s="22"/>
      <c r="P42" s="22"/>
    </row>
    <row r="43" spans="1:16" ht="39" customHeight="1" thickBot="1" x14ac:dyDescent="0.2">
      <c r="A43" s="22"/>
      <c r="B43" s="40"/>
      <c r="C43" s="1151" t="s">
        <v>539</v>
      </c>
      <c r="D43" s="1152"/>
      <c r="E43" s="1153"/>
      <c r="F43" s="41">
        <v>0.05</v>
      </c>
      <c r="G43" s="42">
        <v>0.01</v>
      </c>
      <c r="H43" s="42">
        <v>0.05</v>
      </c>
      <c r="I43" s="42">
        <v>0.22</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yXJAkDfuLVME50GW9MIKKW89GcMJEIvoGN7XfXzRqX2V3Pt30+ylCWQw1bVPCzVQ4UFhrceIM0GniYOq8Cxdg==" saltValue="KNtqd8DrXqXVA6FP+LZC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9" t="s">
        <v>9</v>
      </c>
      <c r="C45" s="1180"/>
      <c r="D45" s="58"/>
      <c r="E45" s="1185" t="s">
        <v>10</v>
      </c>
      <c r="F45" s="1185"/>
      <c r="G45" s="1185"/>
      <c r="H45" s="1185"/>
      <c r="I45" s="1185"/>
      <c r="J45" s="1186"/>
      <c r="K45" s="59">
        <v>1314</v>
      </c>
      <c r="L45" s="60">
        <v>1275</v>
      </c>
      <c r="M45" s="60">
        <v>1149</v>
      </c>
      <c r="N45" s="60">
        <v>1101</v>
      </c>
      <c r="O45" s="61">
        <v>1050</v>
      </c>
      <c r="P45" s="48"/>
      <c r="Q45" s="48"/>
      <c r="R45" s="48"/>
      <c r="S45" s="48"/>
      <c r="T45" s="48"/>
      <c r="U45" s="48"/>
    </row>
    <row r="46" spans="1:21" ht="30.75" customHeight="1" x14ac:dyDescent="0.15">
      <c r="A46" s="48"/>
      <c r="B46" s="1181"/>
      <c r="C46" s="1182"/>
      <c r="D46" s="62"/>
      <c r="E46" s="1158" t="s">
        <v>11</v>
      </c>
      <c r="F46" s="1158"/>
      <c r="G46" s="1158"/>
      <c r="H46" s="1158"/>
      <c r="I46" s="1158"/>
      <c r="J46" s="1159"/>
      <c r="K46" s="63" t="s">
        <v>487</v>
      </c>
      <c r="L46" s="64" t="s">
        <v>487</v>
      </c>
      <c r="M46" s="64" t="s">
        <v>487</v>
      </c>
      <c r="N46" s="64" t="s">
        <v>487</v>
      </c>
      <c r="O46" s="65" t="s">
        <v>487</v>
      </c>
      <c r="P46" s="48"/>
      <c r="Q46" s="48"/>
      <c r="R46" s="48"/>
      <c r="S46" s="48"/>
      <c r="T46" s="48"/>
      <c r="U46" s="48"/>
    </row>
    <row r="47" spans="1:21" ht="30.75" customHeight="1" x14ac:dyDescent="0.15">
      <c r="A47" s="48"/>
      <c r="B47" s="1181"/>
      <c r="C47" s="1182"/>
      <c r="D47" s="62"/>
      <c r="E47" s="1158" t="s">
        <v>12</v>
      </c>
      <c r="F47" s="1158"/>
      <c r="G47" s="1158"/>
      <c r="H47" s="1158"/>
      <c r="I47" s="1158"/>
      <c r="J47" s="1159"/>
      <c r="K47" s="63" t="s">
        <v>487</v>
      </c>
      <c r="L47" s="64" t="s">
        <v>487</v>
      </c>
      <c r="M47" s="64" t="s">
        <v>487</v>
      </c>
      <c r="N47" s="64" t="s">
        <v>487</v>
      </c>
      <c r="O47" s="65" t="s">
        <v>487</v>
      </c>
      <c r="P47" s="48"/>
      <c r="Q47" s="48"/>
      <c r="R47" s="48"/>
      <c r="S47" s="48"/>
      <c r="T47" s="48"/>
      <c r="U47" s="48"/>
    </row>
    <row r="48" spans="1:21" ht="30.75" customHeight="1" x14ac:dyDescent="0.15">
      <c r="A48" s="48"/>
      <c r="B48" s="1181"/>
      <c r="C48" s="1182"/>
      <c r="D48" s="62"/>
      <c r="E48" s="1158" t="s">
        <v>13</v>
      </c>
      <c r="F48" s="1158"/>
      <c r="G48" s="1158"/>
      <c r="H48" s="1158"/>
      <c r="I48" s="1158"/>
      <c r="J48" s="1159"/>
      <c r="K48" s="63">
        <v>305</v>
      </c>
      <c r="L48" s="64">
        <v>333</v>
      </c>
      <c r="M48" s="64">
        <v>344</v>
      </c>
      <c r="N48" s="64">
        <v>352</v>
      </c>
      <c r="O48" s="65">
        <v>334</v>
      </c>
      <c r="P48" s="48"/>
      <c r="Q48" s="48"/>
      <c r="R48" s="48"/>
      <c r="S48" s="48"/>
      <c r="T48" s="48"/>
      <c r="U48" s="48"/>
    </row>
    <row r="49" spans="1:21" ht="30.75" customHeight="1" x14ac:dyDescent="0.15">
      <c r="A49" s="48"/>
      <c r="B49" s="1181"/>
      <c r="C49" s="1182"/>
      <c r="D49" s="62"/>
      <c r="E49" s="1158" t="s">
        <v>14</v>
      </c>
      <c r="F49" s="1158"/>
      <c r="G49" s="1158"/>
      <c r="H49" s="1158"/>
      <c r="I49" s="1158"/>
      <c r="J49" s="1159"/>
      <c r="K49" s="63">
        <v>46</v>
      </c>
      <c r="L49" s="64">
        <v>87</v>
      </c>
      <c r="M49" s="64">
        <v>113</v>
      </c>
      <c r="N49" s="64">
        <v>111</v>
      </c>
      <c r="O49" s="65">
        <v>120</v>
      </c>
      <c r="P49" s="48"/>
      <c r="Q49" s="48"/>
      <c r="R49" s="48"/>
      <c r="S49" s="48"/>
      <c r="T49" s="48"/>
      <c r="U49" s="48"/>
    </row>
    <row r="50" spans="1:21" ht="30.75" customHeight="1" x14ac:dyDescent="0.15">
      <c r="A50" s="48"/>
      <c r="B50" s="1181"/>
      <c r="C50" s="1182"/>
      <c r="D50" s="62"/>
      <c r="E50" s="1158" t="s">
        <v>15</v>
      </c>
      <c r="F50" s="1158"/>
      <c r="G50" s="1158"/>
      <c r="H50" s="1158"/>
      <c r="I50" s="1158"/>
      <c r="J50" s="1159"/>
      <c r="K50" s="63">
        <v>47</v>
      </c>
      <c r="L50" s="64">
        <v>47</v>
      </c>
      <c r="M50" s="64">
        <v>47</v>
      </c>
      <c r="N50" s="64">
        <v>46</v>
      </c>
      <c r="O50" s="65">
        <v>46</v>
      </c>
      <c r="P50" s="48"/>
      <c r="Q50" s="48"/>
      <c r="R50" s="48"/>
      <c r="S50" s="48"/>
      <c r="T50" s="48"/>
      <c r="U50" s="48"/>
    </row>
    <row r="51" spans="1:21" ht="30.75" customHeight="1" x14ac:dyDescent="0.15">
      <c r="A51" s="48"/>
      <c r="B51" s="1183"/>
      <c r="C51" s="1184"/>
      <c r="D51" s="66"/>
      <c r="E51" s="1158" t="s">
        <v>16</v>
      </c>
      <c r="F51" s="1158"/>
      <c r="G51" s="1158"/>
      <c r="H51" s="1158"/>
      <c r="I51" s="1158"/>
      <c r="J51" s="1159"/>
      <c r="K51" s="63">
        <v>0</v>
      </c>
      <c r="L51" s="64">
        <v>0</v>
      </c>
      <c r="M51" s="64">
        <v>0</v>
      </c>
      <c r="N51" s="64">
        <v>0</v>
      </c>
      <c r="O51" s="65">
        <v>1</v>
      </c>
      <c r="P51" s="48"/>
      <c r="Q51" s="48"/>
      <c r="R51" s="48"/>
      <c r="S51" s="48"/>
      <c r="T51" s="48"/>
      <c r="U51" s="48"/>
    </row>
    <row r="52" spans="1:21" ht="30.75" customHeight="1" x14ac:dyDescent="0.15">
      <c r="A52" s="48"/>
      <c r="B52" s="1156" t="s">
        <v>17</v>
      </c>
      <c r="C52" s="1157"/>
      <c r="D52" s="66"/>
      <c r="E52" s="1158" t="s">
        <v>18</v>
      </c>
      <c r="F52" s="1158"/>
      <c r="G52" s="1158"/>
      <c r="H52" s="1158"/>
      <c r="I52" s="1158"/>
      <c r="J52" s="1159"/>
      <c r="K52" s="63">
        <v>1184</v>
      </c>
      <c r="L52" s="64">
        <v>1223</v>
      </c>
      <c r="M52" s="64">
        <v>1261</v>
      </c>
      <c r="N52" s="64">
        <v>1167</v>
      </c>
      <c r="O52" s="65">
        <v>1165</v>
      </c>
      <c r="P52" s="48"/>
      <c r="Q52" s="48"/>
      <c r="R52" s="48"/>
      <c r="S52" s="48"/>
      <c r="T52" s="48"/>
      <c r="U52" s="48"/>
    </row>
    <row r="53" spans="1:21" ht="30.75" customHeight="1" thickBot="1" x14ac:dyDescent="0.2">
      <c r="A53" s="48"/>
      <c r="B53" s="1160" t="s">
        <v>19</v>
      </c>
      <c r="C53" s="1161"/>
      <c r="D53" s="67"/>
      <c r="E53" s="1162" t="s">
        <v>20</v>
      </c>
      <c r="F53" s="1162"/>
      <c r="G53" s="1162"/>
      <c r="H53" s="1162"/>
      <c r="I53" s="1162"/>
      <c r="J53" s="1163"/>
      <c r="K53" s="68">
        <v>528</v>
      </c>
      <c r="L53" s="69">
        <v>519</v>
      </c>
      <c r="M53" s="69">
        <v>392</v>
      </c>
      <c r="N53" s="69">
        <v>443</v>
      </c>
      <c r="O53" s="70">
        <v>386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4" t="s">
        <v>24</v>
      </c>
      <c r="C58" s="1165"/>
      <c r="D58" s="1170" t="s">
        <v>25</v>
      </c>
      <c r="E58" s="1171"/>
      <c r="F58" s="1171"/>
      <c r="G58" s="1171"/>
      <c r="H58" s="1171"/>
      <c r="I58" s="1171"/>
      <c r="J58" s="1172"/>
      <c r="K58" s="83" t="s">
        <v>487</v>
      </c>
      <c r="L58" s="84" t="s">
        <v>487</v>
      </c>
      <c r="M58" s="84" t="s">
        <v>487</v>
      </c>
      <c r="N58" s="84" t="s">
        <v>487</v>
      </c>
      <c r="O58" s="85" t="s">
        <v>487</v>
      </c>
    </row>
    <row r="59" spans="1:21" ht="31.5" customHeight="1" x14ac:dyDescent="0.15">
      <c r="B59" s="1166"/>
      <c r="C59" s="1167"/>
      <c r="D59" s="1173" t="s">
        <v>26</v>
      </c>
      <c r="E59" s="1174"/>
      <c r="F59" s="1174"/>
      <c r="G59" s="1174"/>
      <c r="H59" s="1174"/>
      <c r="I59" s="1174"/>
      <c r="J59" s="1175"/>
      <c r="K59" s="86" t="s">
        <v>487</v>
      </c>
      <c r="L59" s="87" t="s">
        <v>487</v>
      </c>
      <c r="M59" s="87" t="s">
        <v>487</v>
      </c>
      <c r="N59" s="87" t="s">
        <v>487</v>
      </c>
      <c r="O59" s="88" t="s">
        <v>487</v>
      </c>
    </row>
    <row r="60" spans="1:21" ht="31.5" customHeight="1" thickBot="1" x14ac:dyDescent="0.2">
      <c r="B60" s="1168"/>
      <c r="C60" s="1169"/>
      <c r="D60" s="1176" t="s">
        <v>27</v>
      </c>
      <c r="E60" s="1177"/>
      <c r="F60" s="1177"/>
      <c r="G60" s="1177"/>
      <c r="H60" s="1177"/>
      <c r="I60" s="1177"/>
      <c r="J60" s="1178"/>
      <c r="K60" s="89" t="s">
        <v>487</v>
      </c>
      <c r="L60" s="90" t="s">
        <v>487</v>
      </c>
      <c r="M60" s="90" t="s">
        <v>487</v>
      </c>
      <c r="N60" s="90" t="s">
        <v>487</v>
      </c>
      <c r="O60" s="91" t="s">
        <v>487</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o6LfD6rj77opYWzAjWc3kXvQ86TnaxxuCGvzPNnJIIlDWaOEY8/sVkVfZoLhJlP4qDyk+A0hAK+/Vm2M7/C8g==" saltValue="aUpvWEOmSBZ5oSM2pUhQN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9" t="s">
        <v>30</v>
      </c>
      <c r="C41" s="1200"/>
      <c r="D41" s="105"/>
      <c r="E41" s="1201" t="s">
        <v>31</v>
      </c>
      <c r="F41" s="1201"/>
      <c r="G41" s="1201"/>
      <c r="H41" s="1202"/>
      <c r="I41" s="343">
        <v>16426</v>
      </c>
      <c r="J41" s="344">
        <v>14922</v>
      </c>
      <c r="K41" s="344">
        <v>13432</v>
      </c>
      <c r="L41" s="344">
        <v>12299</v>
      </c>
      <c r="M41" s="345">
        <v>12202</v>
      </c>
    </row>
    <row r="42" spans="2:13" ht="27.75" customHeight="1" x14ac:dyDescent="0.15">
      <c r="B42" s="1189"/>
      <c r="C42" s="1190"/>
      <c r="D42" s="106"/>
      <c r="E42" s="1193" t="s">
        <v>32</v>
      </c>
      <c r="F42" s="1193"/>
      <c r="G42" s="1193"/>
      <c r="H42" s="1194"/>
      <c r="I42" s="346">
        <v>281</v>
      </c>
      <c r="J42" s="347">
        <v>209</v>
      </c>
      <c r="K42" s="347">
        <v>135</v>
      </c>
      <c r="L42" s="347">
        <v>89</v>
      </c>
      <c r="M42" s="348">
        <v>44</v>
      </c>
    </row>
    <row r="43" spans="2:13" ht="27.75" customHeight="1" x14ac:dyDescent="0.15">
      <c r="B43" s="1189"/>
      <c r="C43" s="1190"/>
      <c r="D43" s="106"/>
      <c r="E43" s="1193" t="s">
        <v>33</v>
      </c>
      <c r="F43" s="1193"/>
      <c r="G43" s="1193"/>
      <c r="H43" s="1194"/>
      <c r="I43" s="346">
        <v>4000</v>
      </c>
      <c r="J43" s="347">
        <v>4376</v>
      </c>
      <c r="K43" s="347">
        <v>4393</v>
      </c>
      <c r="L43" s="347">
        <v>4439</v>
      </c>
      <c r="M43" s="348">
        <v>4289</v>
      </c>
    </row>
    <row r="44" spans="2:13" ht="27.75" customHeight="1" x14ac:dyDescent="0.15">
      <c r="B44" s="1189"/>
      <c r="C44" s="1190"/>
      <c r="D44" s="106"/>
      <c r="E44" s="1193" t="s">
        <v>34</v>
      </c>
      <c r="F44" s="1193"/>
      <c r="G44" s="1193"/>
      <c r="H44" s="1194"/>
      <c r="I44" s="346">
        <v>1265</v>
      </c>
      <c r="J44" s="347">
        <v>1138</v>
      </c>
      <c r="K44" s="347">
        <v>1067</v>
      </c>
      <c r="L44" s="347">
        <v>1049</v>
      </c>
      <c r="M44" s="348">
        <v>1030</v>
      </c>
    </row>
    <row r="45" spans="2:13" ht="27.75" customHeight="1" x14ac:dyDescent="0.15">
      <c r="B45" s="1189"/>
      <c r="C45" s="1190"/>
      <c r="D45" s="106"/>
      <c r="E45" s="1193" t="s">
        <v>35</v>
      </c>
      <c r="F45" s="1193"/>
      <c r="G45" s="1193"/>
      <c r="H45" s="1194"/>
      <c r="I45" s="346">
        <v>2258</v>
      </c>
      <c r="J45" s="347">
        <v>2084</v>
      </c>
      <c r="K45" s="347">
        <v>2071</v>
      </c>
      <c r="L45" s="347">
        <v>2000</v>
      </c>
      <c r="M45" s="348">
        <v>1988</v>
      </c>
    </row>
    <row r="46" spans="2:13" ht="27.75" customHeight="1" x14ac:dyDescent="0.15">
      <c r="B46" s="1189"/>
      <c r="C46" s="1190"/>
      <c r="D46" s="107"/>
      <c r="E46" s="1193" t="s">
        <v>36</v>
      </c>
      <c r="F46" s="1193"/>
      <c r="G46" s="1193"/>
      <c r="H46" s="1194"/>
      <c r="I46" s="346" t="s">
        <v>487</v>
      </c>
      <c r="J46" s="347" t="s">
        <v>487</v>
      </c>
      <c r="K46" s="347" t="s">
        <v>487</v>
      </c>
      <c r="L46" s="347" t="s">
        <v>487</v>
      </c>
      <c r="M46" s="348" t="s">
        <v>487</v>
      </c>
    </row>
    <row r="47" spans="2:13" ht="27.75" customHeight="1" x14ac:dyDescent="0.15">
      <c r="B47" s="1189"/>
      <c r="C47" s="1190"/>
      <c r="D47" s="108"/>
      <c r="E47" s="1203" t="s">
        <v>37</v>
      </c>
      <c r="F47" s="1204"/>
      <c r="G47" s="1204"/>
      <c r="H47" s="1205"/>
      <c r="I47" s="346" t="s">
        <v>487</v>
      </c>
      <c r="J47" s="347" t="s">
        <v>487</v>
      </c>
      <c r="K47" s="347" t="s">
        <v>487</v>
      </c>
      <c r="L47" s="347" t="s">
        <v>487</v>
      </c>
      <c r="M47" s="348" t="s">
        <v>487</v>
      </c>
    </row>
    <row r="48" spans="2:13" ht="27.75" customHeight="1" x14ac:dyDescent="0.15">
      <c r="B48" s="1189"/>
      <c r="C48" s="1190"/>
      <c r="D48" s="106"/>
      <c r="E48" s="1193" t="s">
        <v>38</v>
      </c>
      <c r="F48" s="1193"/>
      <c r="G48" s="1193"/>
      <c r="H48" s="1194"/>
      <c r="I48" s="346" t="s">
        <v>487</v>
      </c>
      <c r="J48" s="347" t="s">
        <v>487</v>
      </c>
      <c r="K48" s="347" t="s">
        <v>487</v>
      </c>
      <c r="L48" s="347" t="s">
        <v>487</v>
      </c>
      <c r="M48" s="348" t="s">
        <v>487</v>
      </c>
    </row>
    <row r="49" spans="2:13" ht="27.75" customHeight="1" x14ac:dyDescent="0.15">
      <c r="B49" s="1191"/>
      <c r="C49" s="1192"/>
      <c r="D49" s="106"/>
      <c r="E49" s="1193" t="s">
        <v>39</v>
      </c>
      <c r="F49" s="1193"/>
      <c r="G49" s="1193"/>
      <c r="H49" s="1194"/>
      <c r="I49" s="346" t="s">
        <v>487</v>
      </c>
      <c r="J49" s="347" t="s">
        <v>487</v>
      </c>
      <c r="K49" s="347" t="s">
        <v>487</v>
      </c>
      <c r="L49" s="347" t="s">
        <v>487</v>
      </c>
      <c r="M49" s="348" t="s">
        <v>487</v>
      </c>
    </row>
    <row r="50" spans="2:13" ht="27.75" customHeight="1" x14ac:dyDescent="0.15">
      <c r="B50" s="1187" t="s">
        <v>40</v>
      </c>
      <c r="C50" s="1188"/>
      <c r="D50" s="109"/>
      <c r="E50" s="1193" t="s">
        <v>41</v>
      </c>
      <c r="F50" s="1193"/>
      <c r="G50" s="1193"/>
      <c r="H50" s="1194"/>
      <c r="I50" s="346">
        <v>4526</v>
      </c>
      <c r="J50" s="347">
        <v>4997</v>
      </c>
      <c r="K50" s="347">
        <v>4906</v>
      </c>
      <c r="L50" s="347">
        <v>5210</v>
      </c>
      <c r="M50" s="348">
        <v>5728</v>
      </c>
    </row>
    <row r="51" spans="2:13" ht="27.75" customHeight="1" x14ac:dyDescent="0.15">
      <c r="B51" s="1189"/>
      <c r="C51" s="1190"/>
      <c r="D51" s="106"/>
      <c r="E51" s="1193" t="s">
        <v>42</v>
      </c>
      <c r="F51" s="1193"/>
      <c r="G51" s="1193"/>
      <c r="H51" s="1194"/>
      <c r="I51" s="346">
        <v>2988</v>
      </c>
      <c r="J51" s="347">
        <v>2907</v>
      </c>
      <c r="K51" s="347">
        <v>2488</v>
      </c>
      <c r="L51" s="347">
        <v>1774</v>
      </c>
      <c r="M51" s="348">
        <v>1693</v>
      </c>
    </row>
    <row r="52" spans="2:13" ht="27.75" customHeight="1" x14ac:dyDescent="0.15">
      <c r="B52" s="1191"/>
      <c r="C52" s="1192"/>
      <c r="D52" s="106"/>
      <c r="E52" s="1193" t="s">
        <v>43</v>
      </c>
      <c r="F52" s="1193"/>
      <c r="G52" s="1193"/>
      <c r="H52" s="1194"/>
      <c r="I52" s="346">
        <v>11885</v>
      </c>
      <c r="J52" s="347">
        <v>11462</v>
      </c>
      <c r="K52" s="347">
        <v>11041</v>
      </c>
      <c r="L52" s="347">
        <v>11392</v>
      </c>
      <c r="M52" s="348">
        <v>11280</v>
      </c>
    </row>
    <row r="53" spans="2:13" ht="27.75" customHeight="1" thickBot="1" x14ac:dyDescent="0.2">
      <c r="B53" s="1195" t="s">
        <v>19</v>
      </c>
      <c r="C53" s="1196"/>
      <c r="D53" s="110"/>
      <c r="E53" s="1197" t="s">
        <v>44</v>
      </c>
      <c r="F53" s="1197"/>
      <c r="G53" s="1197"/>
      <c r="H53" s="1198"/>
      <c r="I53" s="349">
        <v>4832</v>
      </c>
      <c r="J53" s="350">
        <v>3361</v>
      </c>
      <c r="K53" s="350">
        <v>2662</v>
      </c>
      <c r="L53" s="350">
        <v>1500</v>
      </c>
      <c r="M53" s="351">
        <v>852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Vt/cEW61awuVpQjHNL+xJQy100ZjEM5LnIlLhyKnAle/YJPJfjreh3SHAXMmDFR/VWlXaqJhfBhjrrvGT3e25g==" saltValue="thhzkLyJ5eDCHsZe4IT2A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4" t="s">
        <v>46</v>
      </c>
      <c r="D55" s="1214"/>
      <c r="E55" s="1215"/>
      <c r="F55" s="352">
        <v>1610</v>
      </c>
      <c r="G55" s="352">
        <v>1610</v>
      </c>
      <c r="H55" s="353">
        <v>2132</v>
      </c>
    </row>
    <row r="56" spans="2:8" ht="52.5" customHeight="1" x14ac:dyDescent="0.15">
      <c r="B56" s="122"/>
      <c r="C56" s="1216" t="s">
        <v>47</v>
      </c>
      <c r="D56" s="1216"/>
      <c r="E56" s="1217"/>
      <c r="F56" s="354">
        <v>178</v>
      </c>
      <c r="G56" s="354">
        <v>128</v>
      </c>
      <c r="H56" s="355">
        <v>166</v>
      </c>
    </row>
    <row r="57" spans="2:8" ht="53.25" customHeight="1" x14ac:dyDescent="0.15">
      <c r="B57" s="122"/>
      <c r="C57" s="1218" t="s">
        <v>48</v>
      </c>
      <c r="D57" s="1218"/>
      <c r="E57" s="1219"/>
      <c r="F57" s="356">
        <v>1460</v>
      </c>
      <c r="G57" s="356">
        <v>1691</v>
      </c>
      <c r="H57" s="357">
        <v>1593</v>
      </c>
    </row>
    <row r="58" spans="2:8" ht="45.75" customHeight="1" x14ac:dyDescent="0.15">
      <c r="B58" s="123"/>
      <c r="C58" s="1206" t="s">
        <v>550</v>
      </c>
      <c r="D58" s="1207"/>
      <c r="E58" s="1208"/>
      <c r="F58" s="358">
        <v>683</v>
      </c>
      <c r="G58" s="358">
        <v>1015</v>
      </c>
      <c r="H58" s="359">
        <v>944</v>
      </c>
    </row>
    <row r="59" spans="2:8" ht="45.75" customHeight="1" x14ac:dyDescent="0.15">
      <c r="B59" s="123"/>
      <c r="C59" s="1206" t="s">
        <v>551</v>
      </c>
      <c r="D59" s="1207"/>
      <c r="E59" s="1208"/>
      <c r="F59" s="358">
        <v>605</v>
      </c>
      <c r="G59" s="358">
        <v>530</v>
      </c>
      <c r="H59" s="359">
        <v>507</v>
      </c>
    </row>
    <row r="60" spans="2:8" ht="45.75" customHeight="1" x14ac:dyDescent="0.15">
      <c r="B60" s="123"/>
      <c r="C60" s="1206" t="s">
        <v>552</v>
      </c>
      <c r="D60" s="1207"/>
      <c r="E60" s="1208"/>
      <c r="F60" s="358">
        <v>97</v>
      </c>
      <c r="G60" s="358">
        <v>97</v>
      </c>
      <c r="H60" s="359">
        <v>97</v>
      </c>
    </row>
    <row r="61" spans="2:8" ht="45.75" customHeight="1" x14ac:dyDescent="0.15">
      <c r="B61" s="123"/>
      <c r="C61" s="1206" t="s">
        <v>553</v>
      </c>
      <c r="D61" s="1207"/>
      <c r="E61" s="1208"/>
      <c r="F61" s="358">
        <v>22</v>
      </c>
      <c r="G61" s="358">
        <v>29</v>
      </c>
      <c r="H61" s="359">
        <v>37</v>
      </c>
    </row>
    <row r="62" spans="2:8" ht="45.75" customHeight="1" thickBot="1" x14ac:dyDescent="0.2">
      <c r="B62" s="124"/>
      <c r="C62" s="1209" t="s">
        <v>554</v>
      </c>
      <c r="D62" s="1210"/>
      <c r="E62" s="1211"/>
      <c r="F62" s="360" t="s">
        <v>487</v>
      </c>
      <c r="G62" s="360" t="s">
        <v>487</v>
      </c>
      <c r="H62" s="361">
        <v>7</v>
      </c>
    </row>
    <row r="63" spans="2:8" ht="52.5" customHeight="1" thickBot="1" x14ac:dyDescent="0.2">
      <c r="B63" s="125"/>
      <c r="C63" s="1212" t="s">
        <v>49</v>
      </c>
      <c r="D63" s="1212"/>
      <c r="E63" s="1213"/>
      <c r="F63" s="362">
        <v>3248</v>
      </c>
      <c r="G63" s="362">
        <v>3429</v>
      </c>
      <c r="H63" s="363">
        <v>3891</v>
      </c>
    </row>
    <row r="64" spans="2:8" x14ac:dyDescent="0.15"/>
  </sheetData>
  <sheetProtection algorithmName="SHA-512" hashValue="xHhQPFdI5NHAlCtKdLcRxKfELju47+YBcysIPvre8aswbxu83+ahiY/+OYjlffsK6pMly4q0B2jNA//4172RWg==" saltValue="j4+9OxpP/TM+kcesLAME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38051</v>
      </c>
      <c r="E3" s="144"/>
      <c r="F3" s="145">
        <v>92632</v>
      </c>
      <c r="G3" s="146"/>
      <c r="H3" s="147"/>
    </row>
    <row r="4" spans="1:8" x14ac:dyDescent="0.15">
      <c r="A4" s="148"/>
      <c r="B4" s="149"/>
      <c r="C4" s="150"/>
      <c r="D4" s="151">
        <v>17721</v>
      </c>
      <c r="E4" s="152"/>
      <c r="F4" s="153">
        <v>47978</v>
      </c>
      <c r="G4" s="154"/>
      <c r="H4" s="155"/>
    </row>
    <row r="5" spans="1:8" x14ac:dyDescent="0.15">
      <c r="A5" s="136" t="s">
        <v>520</v>
      </c>
      <c r="B5" s="141"/>
      <c r="C5" s="142"/>
      <c r="D5" s="143">
        <v>38964</v>
      </c>
      <c r="E5" s="144"/>
      <c r="F5" s="145">
        <v>96469</v>
      </c>
      <c r="G5" s="146"/>
      <c r="H5" s="147"/>
    </row>
    <row r="6" spans="1:8" x14ac:dyDescent="0.15">
      <c r="A6" s="148"/>
      <c r="B6" s="149"/>
      <c r="C6" s="150"/>
      <c r="D6" s="151">
        <v>25380</v>
      </c>
      <c r="E6" s="152"/>
      <c r="F6" s="153">
        <v>49775</v>
      </c>
      <c r="G6" s="154"/>
      <c r="H6" s="155"/>
    </row>
    <row r="7" spans="1:8" x14ac:dyDescent="0.15">
      <c r="A7" s="136" t="s">
        <v>521</v>
      </c>
      <c r="B7" s="141"/>
      <c r="C7" s="142"/>
      <c r="D7" s="143">
        <v>32312</v>
      </c>
      <c r="E7" s="144"/>
      <c r="F7" s="145">
        <v>85743</v>
      </c>
      <c r="G7" s="146"/>
      <c r="H7" s="147"/>
    </row>
    <row r="8" spans="1:8" x14ac:dyDescent="0.15">
      <c r="A8" s="148"/>
      <c r="B8" s="149"/>
      <c r="C8" s="150"/>
      <c r="D8" s="151">
        <v>18897</v>
      </c>
      <c r="E8" s="152"/>
      <c r="F8" s="153">
        <v>45231</v>
      </c>
      <c r="G8" s="154"/>
      <c r="H8" s="155"/>
    </row>
    <row r="9" spans="1:8" x14ac:dyDescent="0.15">
      <c r="A9" s="136" t="s">
        <v>522</v>
      </c>
      <c r="B9" s="141"/>
      <c r="C9" s="142"/>
      <c r="D9" s="143">
        <v>76079</v>
      </c>
      <c r="E9" s="144"/>
      <c r="F9" s="145">
        <v>92509</v>
      </c>
      <c r="G9" s="146"/>
      <c r="H9" s="147"/>
    </row>
    <row r="10" spans="1:8" x14ac:dyDescent="0.15">
      <c r="A10" s="148"/>
      <c r="B10" s="149"/>
      <c r="C10" s="150"/>
      <c r="D10" s="151">
        <v>20347</v>
      </c>
      <c r="E10" s="152"/>
      <c r="F10" s="153">
        <v>52274</v>
      </c>
      <c r="G10" s="154"/>
      <c r="H10" s="155"/>
    </row>
    <row r="11" spans="1:8" x14ac:dyDescent="0.15">
      <c r="A11" s="136" t="s">
        <v>523</v>
      </c>
      <c r="B11" s="141"/>
      <c r="C11" s="142"/>
      <c r="D11" s="143">
        <v>69467</v>
      </c>
      <c r="E11" s="144"/>
      <c r="F11" s="145">
        <v>98544</v>
      </c>
      <c r="G11" s="146"/>
      <c r="H11" s="147"/>
    </row>
    <row r="12" spans="1:8" x14ac:dyDescent="0.15">
      <c r="A12" s="148"/>
      <c r="B12" s="149"/>
      <c r="C12" s="156"/>
      <c r="D12" s="151">
        <v>51153</v>
      </c>
      <c r="E12" s="152"/>
      <c r="F12" s="153">
        <v>55816</v>
      </c>
      <c r="G12" s="154"/>
      <c r="H12" s="155"/>
    </row>
    <row r="13" spans="1:8" x14ac:dyDescent="0.15">
      <c r="A13" s="136"/>
      <c r="B13" s="141"/>
      <c r="C13" s="157"/>
      <c r="D13" s="158">
        <v>50975</v>
      </c>
      <c r="E13" s="159"/>
      <c r="F13" s="160">
        <v>93179</v>
      </c>
      <c r="G13" s="161"/>
      <c r="H13" s="147"/>
    </row>
    <row r="14" spans="1:8" x14ac:dyDescent="0.15">
      <c r="A14" s="148"/>
      <c r="B14" s="149"/>
      <c r="C14" s="150"/>
      <c r="D14" s="151">
        <v>26700</v>
      </c>
      <c r="E14" s="152"/>
      <c r="F14" s="153">
        <v>50215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11.75</v>
      </c>
      <c r="C19" s="162">
        <f>ROUND(VALUE(SUBSTITUTE(実質収支比率等に係る経年分析!G$48,"▲","-")),2)</f>
        <v>11.03</v>
      </c>
      <c r="D19" s="162">
        <f>ROUND(VALUE(SUBSTITUTE(実質収支比率等に係る経年分析!H$48,"▲","-")),2)</f>
        <v>15.83</v>
      </c>
      <c r="E19" s="162">
        <f>ROUND(VALUE(SUBSTITUTE(実質収支比率等に係る経年分析!I$48,"▲","-")),2)</f>
        <v>12.14</v>
      </c>
      <c r="F19" s="162">
        <f>ROUND(VALUE(SUBSTITUTE(実質収支比率等に係る経年分析!J$48,"▲","-")),2)</f>
        <v>11.55</v>
      </c>
    </row>
    <row r="20" spans="1:11" x14ac:dyDescent="0.15">
      <c r="A20" s="162" t="s">
        <v>53</v>
      </c>
      <c r="B20" s="162">
        <f>ROUND(VALUE(SUBSTITUTE(実質収支比率等に係る経年分析!F$47,"▲","-")),2)</f>
        <v>18.93</v>
      </c>
      <c r="C20" s="162">
        <f>ROUND(VALUE(SUBSTITUTE(実質収支比率等に係る経年分析!G$47,"▲","-")),2)</f>
        <v>17.989999999999998</v>
      </c>
      <c r="D20" s="162">
        <f>ROUND(VALUE(SUBSTITUTE(実質収支比率等に係る経年分析!H$47,"▲","-")),2)</f>
        <v>19.190000000000001</v>
      </c>
      <c r="E20" s="162">
        <f>ROUND(VALUE(SUBSTITUTE(実質収支比率等に係る経年分析!I$47,"▲","-")),2)</f>
        <v>19.07</v>
      </c>
      <c r="F20" s="162">
        <f>ROUND(VALUE(SUBSTITUTE(実質収支比率等に係る経年分析!J$47,"▲","-")),2)</f>
        <v>24.94</v>
      </c>
    </row>
    <row r="21" spans="1:11" x14ac:dyDescent="0.15">
      <c r="A21" s="162" t="s">
        <v>54</v>
      </c>
      <c r="B21" s="162">
        <f>IF(ISNUMBER(VALUE(SUBSTITUTE(実質収支比率等に係る経年分析!F$49,"▲","-"))),ROUND(VALUE(SUBSTITUTE(実質収支比率等に係る経年分析!F$49,"▲","-")),2),NA())</f>
        <v>6.72</v>
      </c>
      <c r="C21" s="162">
        <f>IF(ISNUMBER(VALUE(SUBSTITUTE(実質収支比率等に係る経年分析!G$49,"▲","-"))),ROUND(VALUE(SUBSTITUTE(実質収支比率等に係る経年分析!G$49,"▲","-")),2),NA())</f>
        <v>9.65</v>
      </c>
      <c r="D21" s="162">
        <f>IF(ISNUMBER(VALUE(SUBSTITUTE(実質収支比率等に係る経年分析!H$49,"▲","-"))),ROUND(VALUE(SUBSTITUTE(実質収支比率等に係る経年分析!H$49,"▲","-")),2),NA())</f>
        <v>16.690000000000001</v>
      </c>
      <c r="E21" s="162">
        <f>IF(ISNUMBER(VALUE(SUBSTITUTE(実質収支比率等に係る経年分析!I$49,"▲","-"))),ROUND(VALUE(SUBSTITUTE(実質収支比率等に係る経年分析!I$49,"▲","-")),2),NA())</f>
        <v>12.81</v>
      </c>
      <c r="F21" s="162">
        <f>IF(ISNUMBER(VALUE(SUBSTITUTE(実質収支比率等に係る経年分析!J$49,"▲","-"))),ROUND(VALUE(SUBSTITUTE(実質収支比率等に係る経年分析!J$49,"▲","-")),2),NA())</f>
        <v>5.7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0.05</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0.22</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産業団地整備事業特別会計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15">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1.58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1.97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1.88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1.1200000000000001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0.44</v>
      </c>
    </row>
    <row r="33" spans="1:16" x14ac:dyDescent="0.15">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1.32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0.72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0.88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0.61</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0.46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1.53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2.02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2.68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3.82</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8.7200000000000006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9.4700000000000006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9.3000000000000007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9.59</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11.75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11.02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15.83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12.14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11.55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1184</v>
      </c>
      <c r="E42" s="164"/>
      <c r="F42" s="164"/>
      <c r="G42" s="164">
        <f>'実質公債費比率（分子）の構造'!L$52</f>
        <v>1223</v>
      </c>
      <c r="H42" s="164"/>
      <c r="I42" s="164"/>
      <c r="J42" s="164">
        <f>'実質公債費比率（分子）の構造'!M$52</f>
        <v>1261</v>
      </c>
      <c r="K42" s="164"/>
      <c r="L42" s="164"/>
      <c r="M42" s="164">
        <f>'実質公債費比率（分子）の構造'!N$52</f>
        <v>1167</v>
      </c>
      <c r="N42" s="164"/>
      <c r="O42" s="164"/>
      <c r="P42" s="164">
        <f>'実質公債費比率（分子）の構造'!O$52</f>
        <v>1165</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1</v>
      </c>
      <c r="O43" s="164"/>
      <c r="P43" s="164"/>
    </row>
    <row r="44" spans="1:16" x14ac:dyDescent="0.15">
      <c r="A44" s="164" t="s">
        <v>62</v>
      </c>
      <c r="B44" s="164">
        <f>'実質公債費比率（分子）の構造'!K$50</f>
        <v>47</v>
      </c>
      <c r="C44" s="164"/>
      <c r="D44" s="164"/>
      <c r="E44" s="164">
        <f>'実質公債費比率（分子）の構造'!L$50</f>
        <v>47</v>
      </c>
      <c r="F44" s="164"/>
      <c r="G44" s="164"/>
      <c r="H44" s="164">
        <f>'実質公債費比率（分子）の構造'!M$50</f>
        <v>47</v>
      </c>
      <c r="I44" s="164"/>
      <c r="J44" s="164"/>
      <c r="K44" s="164">
        <f>'実質公債費比率（分子）の構造'!N$50</f>
        <v>46</v>
      </c>
      <c r="L44" s="164"/>
      <c r="M44" s="164"/>
      <c r="N44" s="164">
        <f>'実質公債費比率（分子）の構造'!O$50</f>
        <v>46</v>
      </c>
      <c r="O44" s="164"/>
      <c r="P44" s="164"/>
    </row>
    <row r="45" spans="1:16" x14ac:dyDescent="0.15">
      <c r="A45" s="164" t="s">
        <v>63</v>
      </c>
      <c r="B45" s="164">
        <f>'実質公債費比率（分子）の構造'!K$49</f>
        <v>46</v>
      </c>
      <c r="C45" s="164"/>
      <c r="D45" s="164"/>
      <c r="E45" s="164">
        <f>'実質公債費比率（分子）の構造'!L$49</f>
        <v>87</v>
      </c>
      <c r="F45" s="164"/>
      <c r="G45" s="164"/>
      <c r="H45" s="164">
        <f>'実質公債費比率（分子）の構造'!M$49</f>
        <v>113</v>
      </c>
      <c r="I45" s="164"/>
      <c r="J45" s="164"/>
      <c r="K45" s="164">
        <f>'実質公債費比率（分子）の構造'!N$49</f>
        <v>111</v>
      </c>
      <c r="L45" s="164"/>
      <c r="M45" s="164"/>
      <c r="N45" s="164">
        <f>'実質公債費比率（分子）の構造'!O$49</f>
        <v>120</v>
      </c>
      <c r="O45" s="164"/>
      <c r="P45" s="164"/>
    </row>
    <row r="46" spans="1:16" x14ac:dyDescent="0.15">
      <c r="A46" s="164" t="s">
        <v>64</v>
      </c>
      <c r="B46" s="164">
        <f>'実質公債費比率（分子）の構造'!K$48</f>
        <v>305</v>
      </c>
      <c r="C46" s="164"/>
      <c r="D46" s="164"/>
      <c r="E46" s="164">
        <f>'実質公債費比率（分子）の構造'!L$48</f>
        <v>333</v>
      </c>
      <c r="F46" s="164"/>
      <c r="G46" s="164"/>
      <c r="H46" s="164">
        <f>'実質公債費比率（分子）の構造'!M$48</f>
        <v>344</v>
      </c>
      <c r="I46" s="164"/>
      <c r="J46" s="164"/>
      <c r="K46" s="164">
        <f>'実質公債費比率（分子）の構造'!N$48</f>
        <v>352</v>
      </c>
      <c r="L46" s="164"/>
      <c r="M46" s="164"/>
      <c r="N46" s="164">
        <f>'実質公債費比率（分子）の構造'!O$48</f>
        <v>334</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1314</v>
      </c>
      <c r="C49" s="164"/>
      <c r="D49" s="164"/>
      <c r="E49" s="164">
        <f>'実質公債費比率（分子）の構造'!L$45</f>
        <v>1275</v>
      </c>
      <c r="F49" s="164"/>
      <c r="G49" s="164"/>
      <c r="H49" s="164">
        <f>'実質公債費比率（分子）の構造'!M$45</f>
        <v>1149</v>
      </c>
      <c r="I49" s="164"/>
      <c r="J49" s="164"/>
      <c r="K49" s="164">
        <f>'実質公債費比率（分子）の構造'!N$45</f>
        <v>1101</v>
      </c>
      <c r="L49" s="164"/>
      <c r="M49" s="164"/>
      <c r="N49" s="164">
        <f>'実質公債費比率（分子）の構造'!O$45</f>
        <v>1050</v>
      </c>
      <c r="O49" s="164"/>
      <c r="P49" s="164"/>
    </row>
    <row r="50" spans="1:16" x14ac:dyDescent="0.15">
      <c r="A50" s="164" t="s">
        <v>67</v>
      </c>
      <c r="B50" s="164" t="e">
        <f>NA()</f>
        <v>#N/A</v>
      </c>
      <c r="C50" s="164">
        <f>IF(ISNUMBER('実質公債費比率（分子）の構造'!K$53),'実質公債費比率（分子）の構造'!K$53,NA())</f>
        <v>528</v>
      </c>
      <c r="D50" s="164" t="e">
        <f>NA()</f>
        <v>#N/A</v>
      </c>
      <c r="E50" s="164" t="e">
        <f>NA()</f>
        <v>#N/A</v>
      </c>
      <c r="F50" s="164">
        <f>IF(ISNUMBER('実質公債費比率（分子）の構造'!L$53),'実質公債費比率（分子）の構造'!L$53,NA())</f>
        <v>519</v>
      </c>
      <c r="G50" s="164" t="e">
        <f>NA()</f>
        <v>#N/A</v>
      </c>
      <c r="H50" s="164" t="e">
        <f>NA()</f>
        <v>#N/A</v>
      </c>
      <c r="I50" s="164">
        <f>IF(ISNUMBER('実質公債費比率（分子）の構造'!M$53),'実質公債費比率（分子）の構造'!M$53,NA())</f>
        <v>392</v>
      </c>
      <c r="J50" s="164" t="e">
        <f>NA()</f>
        <v>#N/A</v>
      </c>
      <c r="K50" s="164" t="e">
        <f>NA()</f>
        <v>#N/A</v>
      </c>
      <c r="L50" s="164">
        <f>IF(ISNUMBER('実質公債費比率（分子）の構造'!N$53),'実質公債費比率（分子）の構造'!N$53,NA())</f>
        <v>443</v>
      </c>
      <c r="M50" s="164" t="e">
        <f>NA()</f>
        <v>#N/A</v>
      </c>
      <c r="N50" s="164" t="e">
        <f>NA()</f>
        <v>#N/A</v>
      </c>
      <c r="O50" s="164">
        <f>IF(ISNUMBER('実質公債費比率（分子）の構造'!O$53),'実質公債費比率（分子）の構造'!O$53,NA())</f>
        <v>386</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11885</v>
      </c>
      <c r="E56" s="163"/>
      <c r="F56" s="163"/>
      <c r="G56" s="163">
        <f>'将来負担比率（分子）の構造'!J$52</f>
        <v>11462</v>
      </c>
      <c r="H56" s="163"/>
      <c r="I56" s="163"/>
      <c r="J56" s="163">
        <f>'将来負担比率（分子）の構造'!K$52</f>
        <v>11041</v>
      </c>
      <c r="K56" s="163"/>
      <c r="L56" s="163"/>
      <c r="M56" s="163">
        <f>'将来負担比率（分子）の構造'!L$52</f>
        <v>11392</v>
      </c>
      <c r="N56" s="163"/>
      <c r="O56" s="163"/>
      <c r="P56" s="163">
        <f>'将来負担比率（分子）の構造'!M$52</f>
        <v>11280</v>
      </c>
    </row>
    <row r="57" spans="1:16" x14ac:dyDescent="0.15">
      <c r="A57" s="163" t="s">
        <v>42</v>
      </c>
      <c r="B57" s="163"/>
      <c r="C57" s="163"/>
      <c r="D57" s="163">
        <f>'将来負担比率（分子）の構造'!I$51</f>
        <v>2988</v>
      </c>
      <c r="E57" s="163"/>
      <c r="F57" s="163"/>
      <c r="G57" s="163">
        <f>'将来負担比率（分子）の構造'!J$51</f>
        <v>2907</v>
      </c>
      <c r="H57" s="163"/>
      <c r="I57" s="163"/>
      <c r="J57" s="163">
        <f>'将来負担比率（分子）の構造'!K$51</f>
        <v>2488</v>
      </c>
      <c r="K57" s="163"/>
      <c r="L57" s="163"/>
      <c r="M57" s="163">
        <f>'将来負担比率（分子）の構造'!L$51</f>
        <v>1774</v>
      </c>
      <c r="N57" s="163"/>
      <c r="O57" s="163"/>
      <c r="P57" s="163">
        <f>'将来負担比率（分子）の構造'!M$51</f>
        <v>1693</v>
      </c>
    </row>
    <row r="58" spans="1:16" x14ac:dyDescent="0.15">
      <c r="A58" s="163" t="s">
        <v>41</v>
      </c>
      <c r="B58" s="163"/>
      <c r="C58" s="163"/>
      <c r="D58" s="163">
        <f>'将来負担比率（分子）の構造'!I$50</f>
        <v>4526</v>
      </c>
      <c r="E58" s="163"/>
      <c r="F58" s="163"/>
      <c r="G58" s="163">
        <f>'将来負担比率（分子）の構造'!J$50</f>
        <v>4997</v>
      </c>
      <c r="H58" s="163"/>
      <c r="I58" s="163"/>
      <c r="J58" s="163">
        <f>'将来負担比率（分子）の構造'!K$50</f>
        <v>4906</v>
      </c>
      <c r="K58" s="163"/>
      <c r="L58" s="163"/>
      <c r="M58" s="163">
        <f>'将来負担比率（分子）の構造'!L$50</f>
        <v>5210</v>
      </c>
      <c r="N58" s="163"/>
      <c r="O58" s="163"/>
      <c r="P58" s="163">
        <f>'将来負担比率（分子）の構造'!M$50</f>
        <v>5728</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2258</v>
      </c>
      <c r="C62" s="163"/>
      <c r="D62" s="163"/>
      <c r="E62" s="163">
        <f>'将来負担比率（分子）の構造'!J$45</f>
        <v>2084</v>
      </c>
      <c r="F62" s="163"/>
      <c r="G62" s="163"/>
      <c r="H62" s="163">
        <f>'将来負担比率（分子）の構造'!K$45</f>
        <v>2071</v>
      </c>
      <c r="I62" s="163"/>
      <c r="J62" s="163"/>
      <c r="K62" s="163">
        <f>'将来負担比率（分子）の構造'!L$45</f>
        <v>2000</v>
      </c>
      <c r="L62" s="163"/>
      <c r="M62" s="163"/>
      <c r="N62" s="163">
        <f>'将来負担比率（分子）の構造'!M$45</f>
        <v>1988</v>
      </c>
      <c r="O62" s="163"/>
      <c r="P62" s="163"/>
    </row>
    <row r="63" spans="1:16" x14ac:dyDescent="0.15">
      <c r="A63" s="163" t="s">
        <v>34</v>
      </c>
      <c r="B63" s="163">
        <f>'将来負担比率（分子）の構造'!I$44</f>
        <v>1265</v>
      </c>
      <c r="C63" s="163"/>
      <c r="D63" s="163"/>
      <c r="E63" s="163">
        <f>'将来負担比率（分子）の構造'!J$44</f>
        <v>1138</v>
      </c>
      <c r="F63" s="163"/>
      <c r="G63" s="163"/>
      <c r="H63" s="163">
        <f>'将来負担比率（分子）の構造'!K$44</f>
        <v>1067</v>
      </c>
      <c r="I63" s="163"/>
      <c r="J63" s="163"/>
      <c r="K63" s="163">
        <f>'将来負担比率（分子）の構造'!L$44</f>
        <v>1049</v>
      </c>
      <c r="L63" s="163"/>
      <c r="M63" s="163"/>
      <c r="N63" s="163">
        <f>'将来負担比率（分子）の構造'!M$44</f>
        <v>1030</v>
      </c>
      <c r="O63" s="163"/>
      <c r="P63" s="163"/>
    </row>
    <row r="64" spans="1:16" x14ac:dyDescent="0.15">
      <c r="A64" s="163" t="s">
        <v>33</v>
      </c>
      <c r="B64" s="163">
        <f>'将来負担比率（分子）の構造'!I$43</f>
        <v>4000</v>
      </c>
      <c r="C64" s="163"/>
      <c r="D64" s="163"/>
      <c r="E64" s="163">
        <f>'将来負担比率（分子）の構造'!J$43</f>
        <v>4376</v>
      </c>
      <c r="F64" s="163"/>
      <c r="G64" s="163"/>
      <c r="H64" s="163">
        <f>'将来負担比率（分子）の構造'!K$43</f>
        <v>4393</v>
      </c>
      <c r="I64" s="163"/>
      <c r="J64" s="163"/>
      <c r="K64" s="163">
        <f>'将来負担比率（分子）の構造'!L$43</f>
        <v>4439</v>
      </c>
      <c r="L64" s="163"/>
      <c r="M64" s="163"/>
      <c r="N64" s="163">
        <f>'将来負担比率（分子）の構造'!M$43</f>
        <v>4289</v>
      </c>
      <c r="O64" s="163"/>
      <c r="P64" s="163"/>
    </row>
    <row r="65" spans="1:16" x14ac:dyDescent="0.15">
      <c r="A65" s="163" t="s">
        <v>32</v>
      </c>
      <c r="B65" s="163">
        <f>'将来負担比率（分子）の構造'!I$42</f>
        <v>281</v>
      </c>
      <c r="C65" s="163"/>
      <c r="D65" s="163"/>
      <c r="E65" s="163">
        <f>'将来負担比率（分子）の構造'!J$42</f>
        <v>209</v>
      </c>
      <c r="F65" s="163"/>
      <c r="G65" s="163"/>
      <c r="H65" s="163">
        <f>'将来負担比率（分子）の構造'!K$42</f>
        <v>135</v>
      </c>
      <c r="I65" s="163"/>
      <c r="J65" s="163"/>
      <c r="K65" s="163">
        <f>'将来負担比率（分子）の構造'!L$42</f>
        <v>89</v>
      </c>
      <c r="L65" s="163"/>
      <c r="M65" s="163"/>
      <c r="N65" s="163">
        <f>'将来負担比率（分子）の構造'!M$42</f>
        <v>44</v>
      </c>
      <c r="O65" s="163"/>
      <c r="P65" s="163"/>
    </row>
    <row r="66" spans="1:16" x14ac:dyDescent="0.15">
      <c r="A66" s="163" t="s">
        <v>31</v>
      </c>
      <c r="B66" s="163">
        <f>'将来負担比率（分子）の構造'!I$41</f>
        <v>16426</v>
      </c>
      <c r="C66" s="163"/>
      <c r="D66" s="163"/>
      <c r="E66" s="163">
        <f>'将来負担比率（分子）の構造'!J$41</f>
        <v>14922</v>
      </c>
      <c r="F66" s="163"/>
      <c r="G66" s="163"/>
      <c r="H66" s="163">
        <f>'将来負担比率（分子）の構造'!K$41</f>
        <v>13432</v>
      </c>
      <c r="I66" s="163"/>
      <c r="J66" s="163"/>
      <c r="K66" s="163">
        <f>'将来負担比率（分子）の構造'!L$41</f>
        <v>12299</v>
      </c>
      <c r="L66" s="163"/>
      <c r="M66" s="163"/>
      <c r="N66" s="163">
        <f>'将来負担比率（分子）の構造'!M$41</f>
        <v>12202</v>
      </c>
      <c r="O66" s="163"/>
      <c r="P66" s="163"/>
    </row>
    <row r="67" spans="1:16" x14ac:dyDescent="0.15">
      <c r="A67" s="163" t="s">
        <v>71</v>
      </c>
      <c r="B67" s="163" t="e">
        <f>NA()</f>
        <v>#N/A</v>
      </c>
      <c r="C67" s="163">
        <f>IF(ISNUMBER('将来負担比率（分子）の構造'!I$53), IF('将来負担比率（分子）の構造'!I$53 &lt; 0, 0, '将来負担比率（分子）の構造'!I$53), NA())</f>
        <v>4832</v>
      </c>
      <c r="D67" s="163" t="e">
        <f>NA()</f>
        <v>#N/A</v>
      </c>
      <c r="E67" s="163" t="e">
        <f>NA()</f>
        <v>#N/A</v>
      </c>
      <c r="F67" s="163">
        <f>IF(ISNUMBER('将来負担比率（分子）の構造'!J$53), IF('将来負担比率（分子）の構造'!J$53 &lt; 0, 0, '将来負担比率（分子）の構造'!J$53), NA())</f>
        <v>3361</v>
      </c>
      <c r="G67" s="163" t="e">
        <f>NA()</f>
        <v>#N/A</v>
      </c>
      <c r="H67" s="163" t="e">
        <f>NA()</f>
        <v>#N/A</v>
      </c>
      <c r="I67" s="163">
        <f>IF(ISNUMBER('将来負担比率（分子）の構造'!K$53), IF('将来負担比率（分子）の構造'!K$53 &lt; 0, 0, '将来負担比率（分子）の構造'!K$53), NA())</f>
        <v>2662</v>
      </c>
      <c r="J67" s="163" t="e">
        <f>NA()</f>
        <v>#N/A</v>
      </c>
      <c r="K67" s="163" t="e">
        <f>NA()</f>
        <v>#N/A</v>
      </c>
      <c r="L67" s="163">
        <f>IF(ISNUMBER('将来負担比率（分子）の構造'!L$53), IF('将来負担比率（分子）の構造'!L$53 &lt; 0, 0, '将来負担比率（分子）の構造'!L$53), NA())</f>
        <v>1500</v>
      </c>
      <c r="M67" s="163" t="e">
        <f>NA()</f>
        <v>#N/A</v>
      </c>
      <c r="N67" s="163" t="e">
        <f>NA()</f>
        <v>#N/A</v>
      </c>
      <c r="O67" s="163">
        <f>IF(ISNUMBER('将来負担比率（分子）の構造'!M$53), IF('将来負担比率（分子）の構造'!M$53 &lt; 0, 0, '将来負担比率（分子）の構造'!M$53), NA())</f>
        <v>852</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1610</v>
      </c>
      <c r="C72" s="167">
        <f>基金残高に係る経年分析!G55</f>
        <v>1610</v>
      </c>
      <c r="D72" s="167">
        <f>基金残高に係る経年分析!H55</f>
        <v>2132</v>
      </c>
    </row>
    <row r="73" spans="1:16" x14ac:dyDescent="0.15">
      <c r="A73" s="166" t="s">
        <v>74</v>
      </c>
      <c r="B73" s="167">
        <f>基金残高に係る経年分析!F56</f>
        <v>178</v>
      </c>
      <c r="C73" s="167">
        <f>基金残高に係る経年分析!G56</f>
        <v>128</v>
      </c>
      <c r="D73" s="167">
        <f>基金残高に係る経年分析!H56</f>
        <v>166</v>
      </c>
    </row>
    <row r="74" spans="1:16" x14ac:dyDescent="0.15">
      <c r="A74" s="166" t="s">
        <v>75</v>
      </c>
      <c r="B74" s="167">
        <f>基金残高に係る経年分析!F57</f>
        <v>1460</v>
      </c>
      <c r="C74" s="167">
        <f>基金残高に係る経年分析!G57</f>
        <v>1691</v>
      </c>
      <c r="D74" s="167">
        <f>基金残高に係る経年分析!H57</f>
        <v>1593</v>
      </c>
    </row>
  </sheetData>
  <sheetProtection algorithmName="SHA-512" hashValue="0N8k/z3qOO4ZE+ea+0gOvgv8WZ0R/kkZrU8/mrRfZrROegLSYEtOVurrQDoiIy2vS+HMiytGLSq8V2cMojhy7g==" saltValue="rj/oOmCBx2BymvHBXHowV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3835430</v>
      </c>
      <c r="S5" s="677"/>
      <c r="T5" s="677"/>
      <c r="U5" s="677"/>
      <c r="V5" s="677"/>
      <c r="W5" s="677"/>
      <c r="X5" s="677"/>
      <c r="Y5" s="702"/>
      <c r="Z5" s="715">
        <v>20.5</v>
      </c>
      <c r="AA5" s="715"/>
      <c r="AB5" s="715"/>
      <c r="AC5" s="715"/>
      <c r="AD5" s="716">
        <v>3583633</v>
      </c>
      <c r="AE5" s="716"/>
      <c r="AF5" s="716"/>
      <c r="AG5" s="716"/>
      <c r="AH5" s="716"/>
      <c r="AI5" s="716"/>
      <c r="AJ5" s="716"/>
      <c r="AK5" s="716"/>
      <c r="AL5" s="703">
        <v>40.799999999999997</v>
      </c>
      <c r="AM5" s="685"/>
      <c r="AN5" s="685"/>
      <c r="AO5" s="704"/>
      <c r="AP5" s="679" t="s">
        <v>216</v>
      </c>
      <c r="AQ5" s="680"/>
      <c r="AR5" s="680"/>
      <c r="AS5" s="680"/>
      <c r="AT5" s="680"/>
      <c r="AU5" s="680"/>
      <c r="AV5" s="680"/>
      <c r="AW5" s="680"/>
      <c r="AX5" s="680"/>
      <c r="AY5" s="680"/>
      <c r="AZ5" s="680"/>
      <c r="BA5" s="680"/>
      <c r="BB5" s="680"/>
      <c r="BC5" s="680"/>
      <c r="BD5" s="680"/>
      <c r="BE5" s="680"/>
      <c r="BF5" s="681"/>
      <c r="BG5" s="621">
        <v>3548132</v>
      </c>
      <c r="BH5" s="622"/>
      <c r="BI5" s="622"/>
      <c r="BJ5" s="622"/>
      <c r="BK5" s="622"/>
      <c r="BL5" s="622"/>
      <c r="BM5" s="622"/>
      <c r="BN5" s="623"/>
      <c r="BO5" s="659">
        <v>92.5</v>
      </c>
      <c r="BP5" s="659"/>
      <c r="BQ5" s="659"/>
      <c r="BR5" s="659"/>
      <c r="BS5" s="660" t="s">
        <v>122</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138530</v>
      </c>
      <c r="S6" s="622"/>
      <c r="T6" s="622"/>
      <c r="U6" s="622"/>
      <c r="V6" s="622"/>
      <c r="W6" s="622"/>
      <c r="X6" s="622"/>
      <c r="Y6" s="623"/>
      <c r="Z6" s="659">
        <v>0.7</v>
      </c>
      <c r="AA6" s="659"/>
      <c r="AB6" s="659"/>
      <c r="AC6" s="659"/>
      <c r="AD6" s="660">
        <v>138530</v>
      </c>
      <c r="AE6" s="660"/>
      <c r="AF6" s="660"/>
      <c r="AG6" s="660"/>
      <c r="AH6" s="660"/>
      <c r="AI6" s="660"/>
      <c r="AJ6" s="660"/>
      <c r="AK6" s="660"/>
      <c r="AL6" s="624">
        <v>1.6</v>
      </c>
      <c r="AM6" s="625"/>
      <c r="AN6" s="625"/>
      <c r="AO6" s="661"/>
      <c r="AP6" s="618" t="s">
        <v>221</v>
      </c>
      <c r="AQ6" s="619"/>
      <c r="AR6" s="619"/>
      <c r="AS6" s="619"/>
      <c r="AT6" s="619"/>
      <c r="AU6" s="619"/>
      <c r="AV6" s="619"/>
      <c r="AW6" s="619"/>
      <c r="AX6" s="619"/>
      <c r="AY6" s="619"/>
      <c r="AZ6" s="619"/>
      <c r="BA6" s="619"/>
      <c r="BB6" s="619"/>
      <c r="BC6" s="619"/>
      <c r="BD6" s="619"/>
      <c r="BE6" s="619"/>
      <c r="BF6" s="620"/>
      <c r="BG6" s="621">
        <v>3548132</v>
      </c>
      <c r="BH6" s="622"/>
      <c r="BI6" s="622"/>
      <c r="BJ6" s="622"/>
      <c r="BK6" s="622"/>
      <c r="BL6" s="622"/>
      <c r="BM6" s="622"/>
      <c r="BN6" s="623"/>
      <c r="BO6" s="659">
        <v>92.5</v>
      </c>
      <c r="BP6" s="659"/>
      <c r="BQ6" s="659"/>
      <c r="BR6" s="659"/>
      <c r="BS6" s="660" t="s">
        <v>122</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156145</v>
      </c>
      <c r="CS6" s="622"/>
      <c r="CT6" s="622"/>
      <c r="CU6" s="622"/>
      <c r="CV6" s="622"/>
      <c r="CW6" s="622"/>
      <c r="CX6" s="622"/>
      <c r="CY6" s="623"/>
      <c r="CZ6" s="703">
        <v>0.9</v>
      </c>
      <c r="DA6" s="685"/>
      <c r="DB6" s="685"/>
      <c r="DC6" s="705"/>
      <c r="DD6" s="627" t="s">
        <v>122</v>
      </c>
      <c r="DE6" s="622"/>
      <c r="DF6" s="622"/>
      <c r="DG6" s="622"/>
      <c r="DH6" s="622"/>
      <c r="DI6" s="622"/>
      <c r="DJ6" s="622"/>
      <c r="DK6" s="622"/>
      <c r="DL6" s="622"/>
      <c r="DM6" s="622"/>
      <c r="DN6" s="622"/>
      <c r="DO6" s="622"/>
      <c r="DP6" s="623"/>
      <c r="DQ6" s="627">
        <v>156145</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1064</v>
      </c>
      <c r="S7" s="622"/>
      <c r="T7" s="622"/>
      <c r="U7" s="622"/>
      <c r="V7" s="622"/>
      <c r="W7" s="622"/>
      <c r="X7" s="622"/>
      <c r="Y7" s="623"/>
      <c r="Z7" s="659">
        <v>0</v>
      </c>
      <c r="AA7" s="659"/>
      <c r="AB7" s="659"/>
      <c r="AC7" s="659"/>
      <c r="AD7" s="660">
        <v>1064</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1305190</v>
      </c>
      <c r="BH7" s="622"/>
      <c r="BI7" s="622"/>
      <c r="BJ7" s="622"/>
      <c r="BK7" s="622"/>
      <c r="BL7" s="622"/>
      <c r="BM7" s="622"/>
      <c r="BN7" s="623"/>
      <c r="BO7" s="659">
        <v>34</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2927381</v>
      </c>
      <c r="CS7" s="622"/>
      <c r="CT7" s="622"/>
      <c r="CU7" s="622"/>
      <c r="CV7" s="622"/>
      <c r="CW7" s="622"/>
      <c r="CX7" s="622"/>
      <c r="CY7" s="623"/>
      <c r="CZ7" s="659">
        <v>16.600000000000001</v>
      </c>
      <c r="DA7" s="659"/>
      <c r="DB7" s="659"/>
      <c r="DC7" s="659"/>
      <c r="DD7" s="627">
        <v>8600</v>
      </c>
      <c r="DE7" s="622"/>
      <c r="DF7" s="622"/>
      <c r="DG7" s="622"/>
      <c r="DH7" s="622"/>
      <c r="DI7" s="622"/>
      <c r="DJ7" s="622"/>
      <c r="DK7" s="622"/>
      <c r="DL7" s="622"/>
      <c r="DM7" s="622"/>
      <c r="DN7" s="622"/>
      <c r="DO7" s="622"/>
      <c r="DP7" s="623"/>
      <c r="DQ7" s="627">
        <v>2656747</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14087</v>
      </c>
      <c r="S8" s="622"/>
      <c r="T8" s="622"/>
      <c r="U8" s="622"/>
      <c r="V8" s="622"/>
      <c r="W8" s="622"/>
      <c r="X8" s="622"/>
      <c r="Y8" s="623"/>
      <c r="Z8" s="659">
        <v>0.1</v>
      </c>
      <c r="AA8" s="659"/>
      <c r="AB8" s="659"/>
      <c r="AC8" s="659"/>
      <c r="AD8" s="660">
        <v>14087</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43843</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5288257</v>
      </c>
      <c r="CS8" s="622"/>
      <c r="CT8" s="622"/>
      <c r="CU8" s="622"/>
      <c r="CV8" s="622"/>
      <c r="CW8" s="622"/>
      <c r="CX8" s="622"/>
      <c r="CY8" s="623"/>
      <c r="CZ8" s="659">
        <v>29.9</v>
      </c>
      <c r="DA8" s="659"/>
      <c r="DB8" s="659"/>
      <c r="DC8" s="659"/>
      <c r="DD8" s="627">
        <v>5076</v>
      </c>
      <c r="DE8" s="622"/>
      <c r="DF8" s="622"/>
      <c r="DG8" s="622"/>
      <c r="DH8" s="622"/>
      <c r="DI8" s="622"/>
      <c r="DJ8" s="622"/>
      <c r="DK8" s="622"/>
      <c r="DL8" s="622"/>
      <c r="DM8" s="622"/>
      <c r="DN8" s="622"/>
      <c r="DO8" s="622"/>
      <c r="DP8" s="623"/>
      <c r="DQ8" s="627">
        <v>3112229</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20590</v>
      </c>
      <c r="S9" s="622"/>
      <c r="T9" s="622"/>
      <c r="U9" s="622"/>
      <c r="V9" s="622"/>
      <c r="W9" s="622"/>
      <c r="X9" s="622"/>
      <c r="Y9" s="623"/>
      <c r="Z9" s="659">
        <v>0.1</v>
      </c>
      <c r="AA9" s="659"/>
      <c r="AB9" s="659"/>
      <c r="AC9" s="659"/>
      <c r="AD9" s="660">
        <v>20590</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961021</v>
      </c>
      <c r="BH9" s="622"/>
      <c r="BI9" s="622"/>
      <c r="BJ9" s="622"/>
      <c r="BK9" s="622"/>
      <c r="BL9" s="622"/>
      <c r="BM9" s="622"/>
      <c r="BN9" s="623"/>
      <c r="BO9" s="659">
        <v>25.1</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940745</v>
      </c>
      <c r="CS9" s="622"/>
      <c r="CT9" s="622"/>
      <c r="CU9" s="622"/>
      <c r="CV9" s="622"/>
      <c r="CW9" s="622"/>
      <c r="CX9" s="622"/>
      <c r="CY9" s="623"/>
      <c r="CZ9" s="659">
        <v>5.3</v>
      </c>
      <c r="DA9" s="659"/>
      <c r="DB9" s="659"/>
      <c r="DC9" s="659"/>
      <c r="DD9" s="627">
        <v>3678</v>
      </c>
      <c r="DE9" s="622"/>
      <c r="DF9" s="622"/>
      <c r="DG9" s="622"/>
      <c r="DH9" s="622"/>
      <c r="DI9" s="622"/>
      <c r="DJ9" s="622"/>
      <c r="DK9" s="622"/>
      <c r="DL9" s="622"/>
      <c r="DM9" s="622"/>
      <c r="DN9" s="622"/>
      <c r="DO9" s="622"/>
      <c r="DP9" s="623"/>
      <c r="DQ9" s="627">
        <v>824342</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76554</v>
      </c>
      <c r="BH10" s="622"/>
      <c r="BI10" s="622"/>
      <c r="BJ10" s="622"/>
      <c r="BK10" s="622"/>
      <c r="BL10" s="622"/>
      <c r="BM10" s="622"/>
      <c r="BN10" s="623"/>
      <c r="BO10" s="659">
        <v>2</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43067</v>
      </c>
      <c r="CS10" s="622"/>
      <c r="CT10" s="622"/>
      <c r="CU10" s="622"/>
      <c r="CV10" s="622"/>
      <c r="CW10" s="622"/>
      <c r="CX10" s="622"/>
      <c r="CY10" s="623"/>
      <c r="CZ10" s="659">
        <v>0.2</v>
      </c>
      <c r="DA10" s="659"/>
      <c r="DB10" s="659"/>
      <c r="DC10" s="659"/>
      <c r="DD10" s="627" t="s">
        <v>122</v>
      </c>
      <c r="DE10" s="622"/>
      <c r="DF10" s="622"/>
      <c r="DG10" s="622"/>
      <c r="DH10" s="622"/>
      <c r="DI10" s="622"/>
      <c r="DJ10" s="622"/>
      <c r="DK10" s="622"/>
      <c r="DL10" s="622"/>
      <c r="DM10" s="622"/>
      <c r="DN10" s="622"/>
      <c r="DO10" s="622"/>
      <c r="DP10" s="623"/>
      <c r="DQ10" s="627">
        <v>17598</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747222</v>
      </c>
      <c r="S11" s="622"/>
      <c r="T11" s="622"/>
      <c r="U11" s="622"/>
      <c r="V11" s="622"/>
      <c r="W11" s="622"/>
      <c r="X11" s="622"/>
      <c r="Y11" s="623"/>
      <c r="Z11" s="624">
        <v>4</v>
      </c>
      <c r="AA11" s="625"/>
      <c r="AB11" s="625"/>
      <c r="AC11" s="626"/>
      <c r="AD11" s="627">
        <v>747222</v>
      </c>
      <c r="AE11" s="622"/>
      <c r="AF11" s="622"/>
      <c r="AG11" s="622"/>
      <c r="AH11" s="622"/>
      <c r="AI11" s="622"/>
      <c r="AJ11" s="622"/>
      <c r="AK11" s="623"/>
      <c r="AL11" s="624">
        <v>8.5</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223772</v>
      </c>
      <c r="BH11" s="622"/>
      <c r="BI11" s="622"/>
      <c r="BJ11" s="622"/>
      <c r="BK11" s="622"/>
      <c r="BL11" s="622"/>
      <c r="BM11" s="622"/>
      <c r="BN11" s="623"/>
      <c r="BO11" s="659">
        <v>5.8</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562338</v>
      </c>
      <c r="CS11" s="622"/>
      <c r="CT11" s="622"/>
      <c r="CU11" s="622"/>
      <c r="CV11" s="622"/>
      <c r="CW11" s="622"/>
      <c r="CX11" s="622"/>
      <c r="CY11" s="623"/>
      <c r="CZ11" s="659">
        <v>3.2</v>
      </c>
      <c r="DA11" s="659"/>
      <c r="DB11" s="659"/>
      <c r="DC11" s="659"/>
      <c r="DD11" s="627">
        <v>86981</v>
      </c>
      <c r="DE11" s="622"/>
      <c r="DF11" s="622"/>
      <c r="DG11" s="622"/>
      <c r="DH11" s="622"/>
      <c r="DI11" s="622"/>
      <c r="DJ11" s="622"/>
      <c r="DK11" s="622"/>
      <c r="DL11" s="622"/>
      <c r="DM11" s="622"/>
      <c r="DN11" s="622"/>
      <c r="DO11" s="622"/>
      <c r="DP11" s="623"/>
      <c r="DQ11" s="627">
        <v>325392</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5174</v>
      </c>
      <c r="S12" s="622"/>
      <c r="T12" s="622"/>
      <c r="U12" s="622"/>
      <c r="V12" s="622"/>
      <c r="W12" s="622"/>
      <c r="X12" s="622"/>
      <c r="Y12" s="623"/>
      <c r="Z12" s="659">
        <v>0</v>
      </c>
      <c r="AA12" s="659"/>
      <c r="AB12" s="659"/>
      <c r="AC12" s="659"/>
      <c r="AD12" s="660">
        <v>5174</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1948211</v>
      </c>
      <c r="BH12" s="622"/>
      <c r="BI12" s="622"/>
      <c r="BJ12" s="622"/>
      <c r="BK12" s="622"/>
      <c r="BL12" s="622"/>
      <c r="BM12" s="622"/>
      <c r="BN12" s="623"/>
      <c r="BO12" s="659">
        <v>50.8</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1424521</v>
      </c>
      <c r="CS12" s="622"/>
      <c r="CT12" s="622"/>
      <c r="CU12" s="622"/>
      <c r="CV12" s="622"/>
      <c r="CW12" s="622"/>
      <c r="CX12" s="622"/>
      <c r="CY12" s="623"/>
      <c r="CZ12" s="659">
        <v>8.1</v>
      </c>
      <c r="DA12" s="659"/>
      <c r="DB12" s="659"/>
      <c r="DC12" s="659"/>
      <c r="DD12" s="627">
        <v>42761</v>
      </c>
      <c r="DE12" s="622"/>
      <c r="DF12" s="622"/>
      <c r="DG12" s="622"/>
      <c r="DH12" s="622"/>
      <c r="DI12" s="622"/>
      <c r="DJ12" s="622"/>
      <c r="DK12" s="622"/>
      <c r="DL12" s="622"/>
      <c r="DM12" s="622"/>
      <c r="DN12" s="622"/>
      <c r="DO12" s="622"/>
      <c r="DP12" s="623"/>
      <c r="DQ12" s="627">
        <v>657592</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1937793</v>
      </c>
      <c r="BH13" s="622"/>
      <c r="BI13" s="622"/>
      <c r="BJ13" s="622"/>
      <c r="BK13" s="622"/>
      <c r="BL13" s="622"/>
      <c r="BM13" s="622"/>
      <c r="BN13" s="623"/>
      <c r="BO13" s="659">
        <v>50.5</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1789227</v>
      </c>
      <c r="CS13" s="622"/>
      <c r="CT13" s="622"/>
      <c r="CU13" s="622"/>
      <c r="CV13" s="622"/>
      <c r="CW13" s="622"/>
      <c r="CX13" s="622"/>
      <c r="CY13" s="623"/>
      <c r="CZ13" s="659">
        <v>10.1</v>
      </c>
      <c r="DA13" s="659"/>
      <c r="DB13" s="659"/>
      <c r="DC13" s="659"/>
      <c r="DD13" s="627">
        <v>825406</v>
      </c>
      <c r="DE13" s="622"/>
      <c r="DF13" s="622"/>
      <c r="DG13" s="622"/>
      <c r="DH13" s="622"/>
      <c r="DI13" s="622"/>
      <c r="DJ13" s="622"/>
      <c r="DK13" s="622"/>
      <c r="DL13" s="622"/>
      <c r="DM13" s="622"/>
      <c r="DN13" s="622"/>
      <c r="DO13" s="622"/>
      <c r="DP13" s="623"/>
      <c r="DQ13" s="627">
        <v>957978</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116142</v>
      </c>
      <c r="BH14" s="622"/>
      <c r="BI14" s="622"/>
      <c r="BJ14" s="622"/>
      <c r="BK14" s="622"/>
      <c r="BL14" s="622"/>
      <c r="BM14" s="622"/>
      <c r="BN14" s="623"/>
      <c r="BO14" s="659">
        <v>3</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1154186</v>
      </c>
      <c r="CS14" s="622"/>
      <c r="CT14" s="622"/>
      <c r="CU14" s="622"/>
      <c r="CV14" s="622"/>
      <c r="CW14" s="622"/>
      <c r="CX14" s="622"/>
      <c r="CY14" s="623"/>
      <c r="CZ14" s="659">
        <v>6.5</v>
      </c>
      <c r="DA14" s="659"/>
      <c r="DB14" s="659"/>
      <c r="DC14" s="659"/>
      <c r="DD14" s="627">
        <v>641998</v>
      </c>
      <c r="DE14" s="622"/>
      <c r="DF14" s="622"/>
      <c r="DG14" s="622"/>
      <c r="DH14" s="622"/>
      <c r="DI14" s="622"/>
      <c r="DJ14" s="622"/>
      <c r="DK14" s="622"/>
      <c r="DL14" s="622"/>
      <c r="DM14" s="622"/>
      <c r="DN14" s="622"/>
      <c r="DO14" s="622"/>
      <c r="DP14" s="623"/>
      <c r="DQ14" s="627">
        <v>526171</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13047</v>
      </c>
      <c r="S15" s="622"/>
      <c r="T15" s="622"/>
      <c r="U15" s="622"/>
      <c r="V15" s="622"/>
      <c r="W15" s="622"/>
      <c r="X15" s="622"/>
      <c r="Y15" s="623"/>
      <c r="Z15" s="659">
        <v>0.1</v>
      </c>
      <c r="AA15" s="659"/>
      <c r="AB15" s="659"/>
      <c r="AC15" s="659"/>
      <c r="AD15" s="660">
        <v>13047</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178589</v>
      </c>
      <c r="BH15" s="622"/>
      <c r="BI15" s="622"/>
      <c r="BJ15" s="622"/>
      <c r="BK15" s="622"/>
      <c r="BL15" s="622"/>
      <c r="BM15" s="622"/>
      <c r="BN15" s="623"/>
      <c r="BO15" s="659">
        <v>4.7</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1808081</v>
      </c>
      <c r="CS15" s="622"/>
      <c r="CT15" s="622"/>
      <c r="CU15" s="622"/>
      <c r="CV15" s="622"/>
      <c r="CW15" s="622"/>
      <c r="CX15" s="622"/>
      <c r="CY15" s="623"/>
      <c r="CZ15" s="659">
        <v>10.199999999999999</v>
      </c>
      <c r="DA15" s="659"/>
      <c r="DB15" s="659"/>
      <c r="DC15" s="659"/>
      <c r="DD15" s="627">
        <v>301688</v>
      </c>
      <c r="DE15" s="622"/>
      <c r="DF15" s="622"/>
      <c r="DG15" s="622"/>
      <c r="DH15" s="622"/>
      <c r="DI15" s="622"/>
      <c r="DJ15" s="622"/>
      <c r="DK15" s="622"/>
      <c r="DL15" s="622"/>
      <c r="DM15" s="622"/>
      <c r="DN15" s="622"/>
      <c r="DO15" s="622"/>
      <c r="DP15" s="623"/>
      <c r="DQ15" s="627">
        <v>1324590</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45696</v>
      </c>
      <c r="S16" s="622"/>
      <c r="T16" s="622"/>
      <c r="U16" s="622"/>
      <c r="V16" s="622"/>
      <c r="W16" s="622"/>
      <c r="X16" s="622"/>
      <c r="Y16" s="623"/>
      <c r="Z16" s="659">
        <v>0.2</v>
      </c>
      <c r="AA16" s="659"/>
      <c r="AB16" s="659"/>
      <c r="AC16" s="659"/>
      <c r="AD16" s="660">
        <v>45696</v>
      </c>
      <c r="AE16" s="660"/>
      <c r="AF16" s="660"/>
      <c r="AG16" s="660"/>
      <c r="AH16" s="660"/>
      <c r="AI16" s="660"/>
      <c r="AJ16" s="660"/>
      <c r="AK16" s="660"/>
      <c r="AL16" s="624">
        <v>0.5</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15920</v>
      </c>
      <c r="CS16" s="622"/>
      <c r="CT16" s="622"/>
      <c r="CU16" s="622"/>
      <c r="CV16" s="622"/>
      <c r="CW16" s="622"/>
      <c r="CX16" s="622"/>
      <c r="CY16" s="623"/>
      <c r="CZ16" s="659">
        <v>0.1</v>
      </c>
      <c r="DA16" s="659"/>
      <c r="DB16" s="659"/>
      <c r="DC16" s="659"/>
      <c r="DD16" s="627" t="s">
        <v>122</v>
      </c>
      <c r="DE16" s="622"/>
      <c r="DF16" s="622"/>
      <c r="DG16" s="622"/>
      <c r="DH16" s="622"/>
      <c r="DI16" s="622"/>
      <c r="DJ16" s="622"/>
      <c r="DK16" s="622"/>
      <c r="DL16" s="622"/>
      <c r="DM16" s="622"/>
      <c r="DN16" s="622"/>
      <c r="DO16" s="622"/>
      <c r="DP16" s="623"/>
      <c r="DQ16" s="627">
        <v>15920</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136697</v>
      </c>
      <c r="S17" s="622"/>
      <c r="T17" s="622"/>
      <c r="U17" s="622"/>
      <c r="V17" s="622"/>
      <c r="W17" s="622"/>
      <c r="X17" s="622"/>
      <c r="Y17" s="623"/>
      <c r="Z17" s="659">
        <v>0.7</v>
      </c>
      <c r="AA17" s="659"/>
      <c r="AB17" s="659"/>
      <c r="AC17" s="659"/>
      <c r="AD17" s="660">
        <v>136697</v>
      </c>
      <c r="AE17" s="660"/>
      <c r="AF17" s="660"/>
      <c r="AG17" s="660"/>
      <c r="AH17" s="660"/>
      <c r="AI17" s="660"/>
      <c r="AJ17" s="660"/>
      <c r="AK17" s="660"/>
      <c r="AL17" s="624">
        <v>1.6</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1554462</v>
      </c>
      <c r="CS17" s="622"/>
      <c r="CT17" s="622"/>
      <c r="CU17" s="622"/>
      <c r="CV17" s="622"/>
      <c r="CW17" s="622"/>
      <c r="CX17" s="622"/>
      <c r="CY17" s="623"/>
      <c r="CZ17" s="659">
        <v>8.8000000000000007</v>
      </c>
      <c r="DA17" s="659"/>
      <c r="DB17" s="659"/>
      <c r="DC17" s="659"/>
      <c r="DD17" s="627" t="s">
        <v>122</v>
      </c>
      <c r="DE17" s="622"/>
      <c r="DF17" s="622"/>
      <c r="DG17" s="622"/>
      <c r="DH17" s="622"/>
      <c r="DI17" s="622"/>
      <c r="DJ17" s="622"/>
      <c r="DK17" s="622"/>
      <c r="DL17" s="622"/>
      <c r="DM17" s="622"/>
      <c r="DN17" s="622"/>
      <c r="DO17" s="622"/>
      <c r="DP17" s="623"/>
      <c r="DQ17" s="627">
        <v>1524720</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23539</v>
      </c>
      <c r="S18" s="622"/>
      <c r="T18" s="622"/>
      <c r="U18" s="622"/>
      <c r="V18" s="622"/>
      <c r="W18" s="622"/>
      <c r="X18" s="622"/>
      <c r="Y18" s="623"/>
      <c r="Z18" s="659">
        <v>0.1</v>
      </c>
      <c r="AA18" s="659"/>
      <c r="AB18" s="659"/>
      <c r="AC18" s="659"/>
      <c r="AD18" s="660">
        <v>23539</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112131</v>
      </c>
      <c r="S19" s="622"/>
      <c r="T19" s="622"/>
      <c r="U19" s="622"/>
      <c r="V19" s="622"/>
      <c r="W19" s="622"/>
      <c r="X19" s="622"/>
      <c r="Y19" s="623"/>
      <c r="Z19" s="659">
        <v>0.6</v>
      </c>
      <c r="AA19" s="659"/>
      <c r="AB19" s="659"/>
      <c r="AC19" s="659"/>
      <c r="AD19" s="660">
        <v>112131</v>
      </c>
      <c r="AE19" s="660"/>
      <c r="AF19" s="660"/>
      <c r="AG19" s="660"/>
      <c r="AH19" s="660"/>
      <c r="AI19" s="660"/>
      <c r="AJ19" s="660"/>
      <c r="AK19" s="660"/>
      <c r="AL19" s="624">
        <v>1.3</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287298</v>
      </c>
      <c r="BH19" s="622"/>
      <c r="BI19" s="622"/>
      <c r="BJ19" s="622"/>
      <c r="BK19" s="622"/>
      <c r="BL19" s="622"/>
      <c r="BM19" s="622"/>
      <c r="BN19" s="623"/>
      <c r="BO19" s="659">
        <v>7.5</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1027</v>
      </c>
      <c r="S20" s="622"/>
      <c r="T20" s="622"/>
      <c r="U20" s="622"/>
      <c r="V20" s="622"/>
      <c r="W20" s="622"/>
      <c r="X20" s="622"/>
      <c r="Y20" s="623"/>
      <c r="Z20" s="659">
        <v>0</v>
      </c>
      <c r="AA20" s="659"/>
      <c r="AB20" s="659"/>
      <c r="AC20" s="659"/>
      <c r="AD20" s="660">
        <v>1027</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287298</v>
      </c>
      <c r="BH20" s="622"/>
      <c r="BI20" s="622"/>
      <c r="BJ20" s="622"/>
      <c r="BK20" s="622"/>
      <c r="BL20" s="622"/>
      <c r="BM20" s="622"/>
      <c r="BN20" s="623"/>
      <c r="BO20" s="659">
        <v>7.5</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17664330</v>
      </c>
      <c r="CS20" s="622"/>
      <c r="CT20" s="622"/>
      <c r="CU20" s="622"/>
      <c r="CV20" s="622"/>
      <c r="CW20" s="622"/>
      <c r="CX20" s="622"/>
      <c r="CY20" s="623"/>
      <c r="CZ20" s="659">
        <v>100</v>
      </c>
      <c r="DA20" s="659"/>
      <c r="DB20" s="659"/>
      <c r="DC20" s="659"/>
      <c r="DD20" s="627">
        <v>1916188</v>
      </c>
      <c r="DE20" s="622"/>
      <c r="DF20" s="622"/>
      <c r="DG20" s="622"/>
      <c r="DH20" s="622"/>
      <c r="DI20" s="622"/>
      <c r="DJ20" s="622"/>
      <c r="DK20" s="622"/>
      <c r="DL20" s="622"/>
      <c r="DM20" s="622"/>
      <c r="DN20" s="622"/>
      <c r="DO20" s="622"/>
      <c r="DP20" s="623"/>
      <c r="DQ20" s="627">
        <v>12099424</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4936895</v>
      </c>
      <c r="S21" s="622"/>
      <c r="T21" s="622"/>
      <c r="U21" s="622"/>
      <c r="V21" s="622"/>
      <c r="W21" s="622"/>
      <c r="X21" s="622"/>
      <c r="Y21" s="623"/>
      <c r="Z21" s="659">
        <v>26.4</v>
      </c>
      <c r="AA21" s="659"/>
      <c r="AB21" s="659"/>
      <c r="AC21" s="659"/>
      <c r="AD21" s="660">
        <v>4033469</v>
      </c>
      <c r="AE21" s="660"/>
      <c r="AF21" s="660"/>
      <c r="AG21" s="660"/>
      <c r="AH21" s="660"/>
      <c r="AI21" s="660"/>
      <c r="AJ21" s="660"/>
      <c r="AK21" s="660"/>
      <c r="AL21" s="624">
        <v>46</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35501</v>
      </c>
      <c r="BH21" s="622"/>
      <c r="BI21" s="622"/>
      <c r="BJ21" s="622"/>
      <c r="BK21" s="622"/>
      <c r="BL21" s="622"/>
      <c r="BM21" s="622"/>
      <c r="BN21" s="623"/>
      <c r="BO21" s="659">
        <v>0.9</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4033469</v>
      </c>
      <c r="S22" s="622"/>
      <c r="T22" s="622"/>
      <c r="U22" s="622"/>
      <c r="V22" s="622"/>
      <c r="W22" s="622"/>
      <c r="X22" s="622"/>
      <c r="Y22" s="623"/>
      <c r="Z22" s="659">
        <v>21.6</v>
      </c>
      <c r="AA22" s="659"/>
      <c r="AB22" s="659"/>
      <c r="AC22" s="659"/>
      <c r="AD22" s="660">
        <v>4033469</v>
      </c>
      <c r="AE22" s="660"/>
      <c r="AF22" s="660"/>
      <c r="AG22" s="660"/>
      <c r="AH22" s="660"/>
      <c r="AI22" s="660"/>
      <c r="AJ22" s="660"/>
      <c r="AK22" s="660"/>
      <c r="AL22" s="624">
        <v>46</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903409</v>
      </c>
      <c r="S23" s="622"/>
      <c r="T23" s="622"/>
      <c r="U23" s="622"/>
      <c r="V23" s="622"/>
      <c r="W23" s="622"/>
      <c r="X23" s="622"/>
      <c r="Y23" s="623"/>
      <c r="Z23" s="659">
        <v>4.8</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251797</v>
      </c>
      <c r="BH23" s="622"/>
      <c r="BI23" s="622"/>
      <c r="BJ23" s="622"/>
      <c r="BK23" s="622"/>
      <c r="BL23" s="622"/>
      <c r="BM23" s="622"/>
      <c r="BN23" s="623"/>
      <c r="BO23" s="659">
        <v>6.6</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v>17</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7432287</v>
      </c>
      <c r="CS24" s="677"/>
      <c r="CT24" s="677"/>
      <c r="CU24" s="677"/>
      <c r="CV24" s="677"/>
      <c r="CW24" s="677"/>
      <c r="CX24" s="677"/>
      <c r="CY24" s="702"/>
      <c r="CZ24" s="703">
        <v>42.1</v>
      </c>
      <c r="DA24" s="685"/>
      <c r="DB24" s="685"/>
      <c r="DC24" s="705"/>
      <c r="DD24" s="701">
        <v>5441362</v>
      </c>
      <c r="DE24" s="677"/>
      <c r="DF24" s="677"/>
      <c r="DG24" s="677"/>
      <c r="DH24" s="677"/>
      <c r="DI24" s="677"/>
      <c r="DJ24" s="677"/>
      <c r="DK24" s="702"/>
      <c r="DL24" s="701">
        <v>4183323</v>
      </c>
      <c r="DM24" s="677"/>
      <c r="DN24" s="677"/>
      <c r="DO24" s="677"/>
      <c r="DP24" s="677"/>
      <c r="DQ24" s="677"/>
      <c r="DR24" s="677"/>
      <c r="DS24" s="677"/>
      <c r="DT24" s="677"/>
      <c r="DU24" s="677"/>
      <c r="DV24" s="702"/>
      <c r="DW24" s="703">
        <v>47.5</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9894432</v>
      </c>
      <c r="S25" s="622"/>
      <c r="T25" s="622"/>
      <c r="U25" s="622"/>
      <c r="V25" s="622"/>
      <c r="W25" s="622"/>
      <c r="X25" s="622"/>
      <c r="Y25" s="623"/>
      <c r="Z25" s="659">
        <v>53</v>
      </c>
      <c r="AA25" s="659"/>
      <c r="AB25" s="659"/>
      <c r="AC25" s="659"/>
      <c r="AD25" s="660">
        <v>8739209</v>
      </c>
      <c r="AE25" s="660"/>
      <c r="AF25" s="660"/>
      <c r="AG25" s="660"/>
      <c r="AH25" s="660"/>
      <c r="AI25" s="660"/>
      <c r="AJ25" s="660"/>
      <c r="AK25" s="660"/>
      <c r="AL25" s="624">
        <v>99.6</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2944650</v>
      </c>
      <c r="CS25" s="634"/>
      <c r="CT25" s="634"/>
      <c r="CU25" s="634"/>
      <c r="CV25" s="634"/>
      <c r="CW25" s="634"/>
      <c r="CX25" s="634"/>
      <c r="CY25" s="635"/>
      <c r="CZ25" s="624">
        <v>16.7</v>
      </c>
      <c r="DA25" s="636"/>
      <c r="DB25" s="636"/>
      <c r="DC25" s="637"/>
      <c r="DD25" s="627">
        <v>2800071</v>
      </c>
      <c r="DE25" s="634"/>
      <c r="DF25" s="634"/>
      <c r="DG25" s="634"/>
      <c r="DH25" s="634"/>
      <c r="DI25" s="634"/>
      <c r="DJ25" s="634"/>
      <c r="DK25" s="635"/>
      <c r="DL25" s="627">
        <v>2417972</v>
      </c>
      <c r="DM25" s="634"/>
      <c r="DN25" s="634"/>
      <c r="DO25" s="634"/>
      <c r="DP25" s="634"/>
      <c r="DQ25" s="634"/>
      <c r="DR25" s="634"/>
      <c r="DS25" s="634"/>
      <c r="DT25" s="634"/>
      <c r="DU25" s="634"/>
      <c r="DV25" s="635"/>
      <c r="DW25" s="624">
        <v>27.5</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3888</v>
      </c>
      <c r="S26" s="622"/>
      <c r="T26" s="622"/>
      <c r="U26" s="622"/>
      <c r="V26" s="622"/>
      <c r="W26" s="622"/>
      <c r="X26" s="622"/>
      <c r="Y26" s="623"/>
      <c r="Z26" s="659">
        <v>0</v>
      </c>
      <c r="AA26" s="659"/>
      <c r="AB26" s="659"/>
      <c r="AC26" s="659"/>
      <c r="AD26" s="660">
        <v>3888</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1756997</v>
      </c>
      <c r="CS26" s="622"/>
      <c r="CT26" s="622"/>
      <c r="CU26" s="622"/>
      <c r="CV26" s="622"/>
      <c r="CW26" s="622"/>
      <c r="CX26" s="622"/>
      <c r="CY26" s="623"/>
      <c r="CZ26" s="624">
        <v>9.9</v>
      </c>
      <c r="DA26" s="636"/>
      <c r="DB26" s="636"/>
      <c r="DC26" s="637"/>
      <c r="DD26" s="627">
        <v>1662376</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27881</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3835430</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2933175</v>
      </c>
      <c r="CS27" s="634"/>
      <c r="CT27" s="634"/>
      <c r="CU27" s="634"/>
      <c r="CV27" s="634"/>
      <c r="CW27" s="634"/>
      <c r="CX27" s="634"/>
      <c r="CY27" s="635"/>
      <c r="CZ27" s="624">
        <v>16.600000000000001</v>
      </c>
      <c r="DA27" s="636"/>
      <c r="DB27" s="636"/>
      <c r="DC27" s="637"/>
      <c r="DD27" s="627">
        <v>1116571</v>
      </c>
      <c r="DE27" s="634"/>
      <c r="DF27" s="634"/>
      <c r="DG27" s="634"/>
      <c r="DH27" s="634"/>
      <c r="DI27" s="634"/>
      <c r="DJ27" s="634"/>
      <c r="DK27" s="635"/>
      <c r="DL27" s="627">
        <v>743881</v>
      </c>
      <c r="DM27" s="634"/>
      <c r="DN27" s="634"/>
      <c r="DO27" s="634"/>
      <c r="DP27" s="634"/>
      <c r="DQ27" s="634"/>
      <c r="DR27" s="634"/>
      <c r="DS27" s="634"/>
      <c r="DT27" s="634"/>
      <c r="DU27" s="634"/>
      <c r="DV27" s="635"/>
      <c r="DW27" s="624">
        <v>8.4</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78268</v>
      </c>
      <c r="S28" s="622"/>
      <c r="T28" s="622"/>
      <c r="U28" s="622"/>
      <c r="V28" s="622"/>
      <c r="W28" s="622"/>
      <c r="X28" s="622"/>
      <c r="Y28" s="623"/>
      <c r="Z28" s="659">
        <v>0.4</v>
      </c>
      <c r="AA28" s="659"/>
      <c r="AB28" s="659"/>
      <c r="AC28" s="659"/>
      <c r="AD28" s="660">
        <v>11659</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1554462</v>
      </c>
      <c r="CS28" s="622"/>
      <c r="CT28" s="622"/>
      <c r="CU28" s="622"/>
      <c r="CV28" s="622"/>
      <c r="CW28" s="622"/>
      <c r="CX28" s="622"/>
      <c r="CY28" s="623"/>
      <c r="CZ28" s="624">
        <v>8.8000000000000007</v>
      </c>
      <c r="DA28" s="636"/>
      <c r="DB28" s="636"/>
      <c r="DC28" s="637"/>
      <c r="DD28" s="627">
        <v>1524720</v>
      </c>
      <c r="DE28" s="622"/>
      <c r="DF28" s="622"/>
      <c r="DG28" s="622"/>
      <c r="DH28" s="622"/>
      <c r="DI28" s="622"/>
      <c r="DJ28" s="622"/>
      <c r="DK28" s="623"/>
      <c r="DL28" s="627">
        <v>1021470</v>
      </c>
      <c r="DM28" s="622"/>
      <c r="DN28" s="622"/>
      <c r="DO28" s="622"/>
      <c r="DP28" s="622"/>
      <c r="DQ28" s="622"/>
      <c r="DR28" s="622"/>
      <c r="DS28" s="622"/>
      <c r="DT28" s="622"/>
      <c r="DU28" s="622"/>
      <c r="DV28" s="623"/>
      <c r="DW28" s="624">
        <v>11.6</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56666</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1553570</v>
      </c>
      <c r="CS29" s="634"/>
      <c r="CT29" s="634"/>
      <c r="CU29" s="634"/>
      <c r="CV29" s="634"/>
      <c r="CW29" s="634"/>
      <c r="CX29" s="634"/>
      <c r="CY29" s="635"/>
      <c r="CZ29" s="624">
        <v>8.8000000000000007</v>
      </c>
      <c r="DA29" s="636"/>
      <c r="DB29" s="636"/>
      <c r="DC29" s="637"/>
      <c r="DD29" s="627">
        <v>1523828</v>
      </c>
      <c r="DE29" s="634"/>
      <c r="DF29" s="634"/>
      <c r="DG29" s="634"/>
      <c r="DH29" s="634"/>
      <c r="DI29" s="634"/>
      <c r="DJ29" s="634"/>
      <c r="DK29" s="635"/>
      <c r="DL29" s="627">
        <v>1020578</v>
      </c>
      <c r="DM29" s="634"/>
      <c r="DN29" s="634"/>
      <c r="DO29" s="634"/>
      <c r="DP29" s="634"/>
      <c r="DQ29" s="634"/>
      <c r="DR29" s="634"/>
      <c r="DS29" s="634"/>
      <c r="DT29" s="634"/>
      <c r="DU29" s="634"/>
      <c r="DV29" s="635"/>
      <c r="DW29" s="624">
        <v>11.6</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2206956</v>
      </c>
      <c r="S30" s="622"/>
      <c r="T30" s="622"/>
      <c r="U30" s="622"/>
      <c r="V30" s="622"/>
      <c r="W30" s="622"/>
      <c r="X30" s="622"/>
      <c r="Y30" s="623"/>
      <c r="Z30" s="659">
        <v>11.8</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1496942</v>
      </c>
      <c r="CS30" s="622"/>
      <c r="CT30" s="622"/>
      <c r="CU30" s="622"/>
      <c r="CV30" s="622"/>
      <c r="CW30" s="622"/>
      <c r="CX30" s="622"/>
      <c r="CY30" s="623"/>
      <c r="CZ30" s="624">
        <v>8.5</v>
      </c>
      <c r="DA30" s="636"/>
      <c r="DB30" s="636"/>
      <c r="DC30" s="637"/>
      <c r="DD30" s="627">
        <v>1468252</v>
      </c>
      <c r="DE30" s="622"/>
      <c r="DF30" s="622"/>
      <c r="DG30" s="622"/>
      <c r="DH30" s="622"/>
      <c r="DI30" s="622"/>
      <c r="DJ30" s="622"/>
      <c r="DK30" s="623"/>
      <c r="DL30" s="627">
        <v>965002</v>
      </c>
      <c r="DM30" s="622"/>
      <c r="DN30" s="622"/>
      <c r="DO30" s="622"/>
      <c r="DP30" s="622"/>
      <c r="DQ30" s="622"/>
      <c r="DR30" s="622"/>
      <c r="DS30" s="622"/>
      <c r="DT30" s="622"/>
      <c r="DU30" s="622"/>
      <c r="DV30" s="623"/>
      <c r="DW30" s="624">
        <v>11</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98.8</v>
      </c>
      <c r="BH31" s="684"/>
      <c r="BI31" s="684"/>
      <c r="BJ31" s="684"/>
      <c r="BK31" s="684"/>
      <c r="BL31" s="684"/>
      <c r="BM31" s="685">
        <v>91.1</v>
      </c>
      <c r="BN31" s="684"/>
      <c r="BO31" s="684"/>
      <c r="BP31" s="684"/>
      <c r="BQ31" s="686"/>
      <c r="BR31" s="683">
        <v>98.9</v>
      </c>
      <c r="BS31" s="684"/>
      <c r="BT31" s="684"/>
      <c r="BU31" s="684"/>
      <c r="BV31" s="684"/>
      <c r="BW31" s="684"/>
      <c r="BX31" s="685">
        <v>91.2</v>
      </c>
      <c r="BY31" s="684"/>
      <c r="BZ31" s="684"/>
      <c r="CA31" s="684"/>
      <c r="CB31" s="686"/>
      <c r="CD31" s="642"/>
      <c r="CE31" s="643"/>
      <c r="CF31" s="618" t="s">
        <v>300</v>
      </c>
      <c r="CG31" s="619"/>
      <c r="CH31" s="619"/>
      <c r="CI31" s="619"/>
      <c r="CJ31" s="619"/>
      <c r="CK31" s="619"/>
      <c r="CL31" s="619"/>
      <c r="CM31" s="619"/>
      <c r="CN31" s="619"/>
      <c r="CO31" s="619"/>
      <c r="CP31" s="619"/>
      <c r="CQ31" s="620"/>
      <c r="CR31" s="621">
        <v>56628</v>
      </c>
      <c r="CS31" s="634"/>
      <c r="CT31" s="634"/>
      <c r="CU31" s="634"/>
      <c r="CV31" s="634"/>
      <c r="CW31" s="634"/>
      <c r="CX31" s="634"/>
      <c r="CY31" s="635"/>
      <c r="CZ31" s="624">
        <v>0.3</v>
      </c>
      <c r="DA31" s="636"/>
      <c r="DB31" s="636"/>
      <c r="DC31" s="637"/>
      <c r="DD31" s="627">
        <v>55576</v>
      </c>
      <c r="DE31" s="634"/>
      <c r="DF31" s="634"/>
      <c r="DG31" s="634"/>
      <c r="DH31" s="634"/>
      <c r="DI31" s="634"/>
      <c r="DJ31" s="634"/>
      <c r="DK31" s="635"/>
      <c r="DL31" s="627">
        <v>55576</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1066419</v>
      </c>
      <c r="S32" s="622"/>
      <c r="T32" s="622"/>
      <c r="U32" s="622"/>
      <c r="V32" s="622"/>
      <c r="W32" s="622"/>
      <c r="X32" s="622"/>
      <c r="Y32" s="623"/>
      <c r="Z32" s="659">
        <v>5.7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99.5</v>
      </c>
      <c r="BH32" s="634"/>
      <c r="BI32" s="634"/>
      <c r="BJ32" s="634"/>
      <c r="BK32" s="634"/>
      <c r="BL32" s="634"/>
      <c r="BM32" s="625">
        <v>98.1</v>
      </c>
      <c r="BN32" s="634"/>
      <c r="BO32" s="634"/>
      <c r="BP32" s="634"/>
      <c r="BQ32" s="657"/>
      <c r="BR32" s="692">
        <v>99.4</v>
      </c>
      <c r="BS32" s="634"/>
      <c r="BT32" s="634"/>
      <c r="BU32" s="634"/>
      <c r="BV32" s="634"/>
      <c r="BW32" s="634"/>
      <c r="BX32" s="625">
        <v>97.9</v>
      </c>
      <c r="BY32" s="634"/>
      <c r="BZ32" s="634"/>
      <c r="CA32" s="634"/>
      <c r="CB32" s="657"/>
      <c r="CD32" s="644"/>
      <c r="CE32" s="645"/>
      <c r="CF32" s="618" t="s">
        <v>304</v>
      </c>
      <c r="CG32" s="619"/>
      <c r="CH32" s="619"/>
      <c r="CI32" s="619"/>
      <c r="CJ32" s="619"/>
      <c r="CK32" s="619"/>
      <c r="CL32" s="619"/>
      <c r="CM32" s="619"/>
      <c r="CN32" s="619"/>
      <c r="CO32" s="619"/>
      <c r="CP32" s="619"/>
      <c r="CQ32" s="620"/>
      <c r="CR32" s="621">
        <v>892</v>
      </c>
      <c r="CS32" s="622"/>
      <c r="CT32" s="622"/>
      <c r="CU32" s="622"/>
      <c r="CV32" s="622"/>
      <c r="CW32" s="622"/>
      <c r="CX32" s="622"/>
      <c r="CY32" s="623"/>
      <c r="CZ32" s="624">
        <v>0</v>
      </c>
      <c r="DA32" s="636"/>
      <c r="DB32" s="636"/>
      <c r="DC32" s="637"/>
      <c r="DD32" s="627">
        <v>892</v>
      </c>
      <c r="DE32" s="622"/>
      <c r="DF32" s="622"/>
      <c r="DG32" s="622"/>
      <c r="DH32" s="622"/>
      <c r="DI32" s="622"/>
      <c r="DJ32" s="622"/>
      <c r="DK32" s="623"/>
      <c r="DL32" s="627">
        <v>892</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32610</v>
      </c>
      <c r="S33" s="622"/>
      <c r="T33" s="622"/>
      <c r="U33" s="622"/>
      <c r="V33" s="622"/>
      <c r="W33" s="622"/>
      <c r="X33" s="622"/>
      <c r="Y33" s="623"/>
      <c r="Z33" s="659">
        <v>0.2</v>
      </c>
      <c r="AA33" s="659"/>
      <c r="AB33" s="659"/>
      <c r="AC33" s="659"/>
      <c r="AD33" s="660">
        <v>21641</v>
      </c>
      <c r="AE33" s="660"/>
      <c r="AF33" s="660"/>
      <c r="AG33" s="660"/>
      <c r="AH33" s="660"/>
      <c r="AI33" s="660"/>
      <c r="AJ33" s="660"/>
      <c r="AK33" s="660"/>
      <c r="AL33" s="624">
        <v>0.2</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98.4</v>
      </c>
      <c r="BH33" s="606"/>
      <c r="BI33" s="606"/>
      <c r="BJ33" s="606"/>
      <c r="BK33" s="606"/>
      <c r="BL33" s="606"/>
      <c r="BM33" s="652">
        <v>86.7</v>
      </c>
      <c r="BN33" s="606"/>
      <c r="BO33" s="606"/>
      <c r="BP33" s="606"/>
      <c r="BQ33" s="669"/>
      <c r="BR33" s="682">
        <v>98.5</v>
      </c>
      <c r="BS33" s="606"/>
      <c r="BT33" s="606"/>
      <c r="BU33" s="606"/>
      <c r="BV33" s="606"/>
      <c r="BW33" s="606"/>
      <c r="BX33" s="652">
        <v>87</v>
      </c>
      <c r="BY33" s="606"/>
      <c r="BZ33" s="606"/>
      <c r="CA33" s="606"/>
      <c r="CB33" s="669"/>
      <c r="CD33" s="618" t="s">
        <v>307</v>
      </c>
      <c r="CE33" s="619"/>
      <c r="CF33" s="619"/>
      <c r="CG33" s="619"/>
      <c r="CH33" s="619"/>
      <c r="CI33" s="619"/>
      <c r="CJ33" s="619"/>
      <c r="CK33" s="619"/>
      <c r="CL33" s="619"/>
      <c r="CM33" s="619"/>
      <c r="CN33" s="619"/>
      <c r="CO33" s="619"/>
      <c r="CP33" s="619"/>
      <c r="CQ33" s="620"/>
      <c r="CR33" s="621">
        <v>8299935</v>
      </c>
      <c r="CS33" s="634"/>
      <c r="CT33" s="634"/>
      <c r="CU33" s="634"/>
      <c r="CV33" s="634"/>
      <c r="CW33" s="634"/>
      <c r="CX33" s="634"/>
      <c r="CY33" s="635"/>
      <c r="CZ33" s="624">
        <v>47</v>
      </c>
      <c r="DA33" s="636"/>
      <c r="DB33" s="636"/>
      <c r="DC33" s="637"/>
      <c r="DD33" s="627">
        <v>6303217</v>
      </c>
      <c r="DE33" s="634"/>
      <c r="DF33" s="634"/>
      <c r="DG33" s="634"/>
      <c r="DH33" s="634"/>
      <c r="DI33" s="634"/>
      <c r="DJ33" s="634"/>
      <c r="DK33" s="635"/>
      <c r="DL33" s="627">
        <v>3620929</v>
      </c>
      <c r="DM33" s="634"/>
      <c r="DN33" s="634"/>
      <c r="DO33" s="634"/>
      <c r="DP33" s="634"/>
      <c r="DQ33" s="634"/>
      <c r="DR33" s="634"/>
      <c r="DS33" s="634"/>
      <c r="DT33" s="634"/>
      <c r="DU33" s="634"/>
      <c r="DV33" s="635"/>
      <c r="DW33" s="624">
        <v>41.1</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1960168</v>
      </c>
      <c r="S34" s="622"/>
      <c r="T34" s="622"/>
      <c r="U34" s="622"/>
      <c r="V34" s="622"/>
      <c r="W34" s="622"/>
      <c r="X34" s="622"/>
      <c r="Y34" s="623"/>
      <c r="Z34" s="659">
        <v>10.5</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3780317</v>
      </c>
      <c r="CS34" s="622"/>
      <c r="CT34" s="622"/>
      <c r="CU34" s="622"/>
      <c r="CV34" s="622"/>
      <c r="CW34" s="622"/>
      <c r="CX34" s="622"/>
      <c r="CY34" s="623"/>
      <c r="CZ34" s="624">
        <v>21.4</v>
      </c>
      <c r="DA34" s="636"/>
      <c r="DB34" s="636"/>
      <c r="DC34" s="637"/>
      <c r="DD34" s="627">
        <v>3163191</v>
      </c>
      <c r="DE34" s="622"/>
      <c r="DF34" s="622"/>
      <c r="DG34" s="622"/>
      <c r="DH34" s="622"/>
      <c r="DI34" s="622"/>
      <c r="DJ34" s="622"/>
      <c r="DK34" s="623"/>
      <c r="DL34" s="627">
        <v>1442274</v>
      </c>
      <c r="DM34" s="622"/>
      <c r="DN34" s="622"/>
      <c r="DO34" s="622"/>
      <c r="DP34" s="622"/>
      <c r="DQ34" s="622"/>
      <c r="DR34" s="622"/>
      <c r="DS34" s="622"/>
      <c r="DT34" s="622"/>
      <c r="DU34" s="622"/>
      <c r="DV34" s="623"/>
      <c r="DW34" s="624">
        <v>16.399999999999999</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281728</v>
      </c>
      <c r="S35" s="622"/>
      <c r="T35" s="622"/>
      <c r="U35" s="622"/>
      <c r="V35" s="622"/>
      <c r="W35" s="622"/>
      <c r="X35" s="622"/>
      <c r="Y35" s="623"/>
      <c r="Z35" s="659">
        <v>1.5</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375627</v>
      </c>
      <c r="CS35" s="634"/>
      <c r="CT35" s="634"/>
      <c r="CU35" s="634"/>
      <c r="CV35" s="634"/>
      <c r="CW35" s="634"/>
      <c r="CX35" s="634"/>
      <c r="CY35" s="635"/>
      <c r="CZ35" s="624">
        <v>2.1</v>
      </c>
      <c r="DA35" s="636"/>
      <c r="DB35" s="636"/>
      <c r="DC35" s="637"/>
      <c r="DD35" s="627">
        <v>294489</v>
      </c>
      <c r="DE35" s="634"/>
      <c r="DF35" s="634"/>
      <c r="DG35" s="634"/>
      <c r="DH35" s="634"/>
      <c r="DI35" s="634"/>
      <c r="DJ35" s="634"/>
      <c r="DK35" s="635"/>
      <c r="DL35" s="627">
        <v>156374</v>
      </c>
      <c r="DM35" s="634"/>
      <c r="DN35" s="634"/>
      <c r="DO35" s="634"/>
      <c r="DP35" s="634"/>
      <c r="DQ35" s="634"/>
      <c r="DR35" s="634"/>
      <c r="DS35" s="634"/>
      <c r="DT35" s="634"/>
      <c r="DU35" s="634"/>
      <c r="DV35" s="635"/>
      <c r="DW35" s="624">
        <v>1.8</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666331</v>
      </c>
      <c r="S36" s="622"/>
      <c r="T36" s="622"/>
      <c r="U36" s="622"/>
      <c r="V36" s="622"/>
      <c r="W36" s="622"/>
      <c r="X36" s="622"/>
      <c r="Y36" s="623"/>
      <c r="Z36" s="659">
        <v>3.6</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2005833</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52621</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1718735</v>
      </c>
      <c r="CS36" s="622"/>
      <c r="CT36" s="622"/>
      <c r="CU36" s="622"/>
      <c r="CV36" s="622"/>
      <c r="CW36" s="622"/>
      <c r="CX36" s="622"/>
      <c r="CY36" s="623"/>
      <c r="CZ36" s="624">
        <v>9.6999999999999993</v>
      </c>
      <c r="DA36" s="636"/>
      <c r="DB36" s="636"/>
      <c r="DC36" s="637"/>
      <c r="DD36" s="627">
        <v>1464001</v>
      </c>
      <c r="DE36" s="622"/>
      <c r="DF36" s="622"/>
      <c r="DG36" s="622"/>
      <c r="DH36" s="622"/>
      <c r="DI36" s="622"/>
      <c r="DJ36" s="622"/>
      <c r="DK36" s="623"/>
      <c r="DL36" s="627">
        <v>857757</v>
      </c>
      <c r="DM36" s="622"/>
      <c r="DN36" s="622"/>
      <c r="DO36" s="622"/>
      <c r="DP36" s="622"/>
      <c r="DQ36" s="622"/>
      <c r="DR36" s="622"/>
      <c r="DS36" s="622"/>
      <c r="DT36" s="622"/>
      <c r="DU36" s="622"/>
      <c r="DV36" s="623"/>
      <c r="DW36" s="624">
        <v>9.6999999999999993</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996209</v>
      </c>
      <c r="S37" s="622"/>
      <c r="T37" s="622"/>
      <c r="U37" s="622"/>
      <c r="V37" s="622"/>
      <c r="W37" s="622"/>
      <c r="X37" s="622"/>
      <c r="Y37" s="623"/>
      <c r="Z37" s="659">
        <v>5.3</v>
      </c>
      <c r="AA37" s="659"/>
      <c r="AB37" s="659"/>
      <c r="AC37" s="659"/>
      <c r="AD37" s="660">
        <v>1069</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461150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16623</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236076</v>
      </c>
      <c r="CS37" s="634"/>
      <c r="CT37" s="634"/>
      <c r="CU37" s="634"/>
      <c r="CV37" s="634"/>
      <c r="CW37" s="634"/>
      <c r="CX37" s="634"/>
      <c r="CY37" s="635"/>
      <c r="CZ37" s="624">
        <v>1.3</v>
      </c>
      <c r="DA37" s="636"/>
      <c r="DB37" s="636"/>
      <c r="DC37" s="637"/>
      <c r="DD37" s="627">
        <v>235076</v>
      </c>
      <c r="DE37" s="634"/>
      <c r="DF37" s="634"/>
      <c r="DG37" s="634"/>
      <c r="DH37" s="634"/>
      <c r="DI37" s="634"/>
      <c r="DJ37" s="634"/>
      <c r="DK37" s="635"/>
      <c r="DL37" s="627">
        <v>235076</v>
      </c>
      <c r="DM37" s="634"/>
      <c r="DN37" s="634"/>
      <c r="DO37" s="634"/>
      <c r="DP37" s="634"/>
      <c r="DQ37" s="634"/>
      <c r="DR37" s="634"/>
      <c r="DS37" s="634"/>
      <c r="DT37" s="634"/>
      <c r="DU37" s="634"/>
      <c r="DV37" s="635"/>
      <c r="DW37" s="624">
        <v>2.7</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1400500</v>
      </c>
      <c r="S38" s="622"/>
      <c r="T38" s="622"/>
      <c r="U38" s="622"/>
      <c r="V38" s="622"/>
      <c r="W38" s="622"/>
      <c r="X38" s="622"/>
      <c r="Y38" s="623"/>
      <c r="Z38" s="659">
        <v>7.5</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52780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3731</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1503519</v>
      </c>
      <c r="CS38" s="622"/>
      <c r="CT38" s="622"/>
      <c r="CU38" s="622"/>
      <c r="CV38" s="622"/>
      <c r="CW38" s="622"/>
      <c r="CX38" s="622"/>
      <c r="CY38" s="623"/>
      <c r="CZ38" s="624">
        <v>8.5</v>
      </c>
      <c r="DA38" s="636"/>
      <c r="DB38" s="636"/>
      <c r="DC38" s="637"/>
      <c r="DD38" s="627">
        <v>1203116</v>
      </c>
      <c r="DE38" s="622"/>
      <c r="DF38" s="622"/>
      <c r="DG38" s="622"/>
      <c r="DH38" s="622"/>
      <c r="DI38" s="622"/>
      <c r="DJ38" s="622"/>
      <c r="DK38" s="623"/>
      <c r="DL38" s="627">
        <v>1164524</v>
      </c>
      <c r="DM38" s="622"/>
      <c r="DN38" s="622"/>
      <c r="DO38" s="622"/>
      <c r="DP38" s="622"/>
      <c r="DQ38" s="622"/>
      <c r="DR38" s="622"/>
      <c r="DS38" s="622"/>
      <c r="DT38" s="622"/>
      <c r="DU38" s="622"/>
      <c r="DV38" s="623"/>
      <c r="DW38" s="624">
        <v>13.2</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41164</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5620</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207043</v>
      </c>
      <c r="CS39" s="634"/>
      <c r="CT39" s="634"/>
      <c r="CU39" s="634"/>
      <c r="CV39" s="634"/>
      <c r="CW39" s="634"/>
      <c r="CX39" s="634"/>
      <c r="CY39" s="635"/>
      <c r="CZ39" s="624">
        <v>1.2</v>
      </c>
      <c r="DA39" s="636"/>
      <c r="DB39" s="636"/>
      <c r="DC39" s="637"/>
      <c r="DD39" s="627">
        <v>178420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27000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96</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714694</v>
      </c>
      <c r="CS40" s="622"/>
      <c r="CT40" s="622"/>
      <c r="CU40" s="622"/>
      <c r="CV40" s="622"/>
      <c r="CW40" s="622"/>
      <c r="CX40" s="622"/>
      <c r="CY40" s="623"/>
      <c r="CZ40" s="624">
        <v>4</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18672056</v>
      </c>
      <c r="S41" s="646"/>
      <c r="T41" s="646"/>
      <c r="U41" s="646"/>
      <c r="V41" s="646"/>
      <c r="W41" s="646"/>
      <c r="X41" s="646"/>
      <c r="Y41" s="649"/>
      <c r="Z41" s="650">
        <v>100</v>
      </c>
      <c r="AA41" s="650"/>
      <c r="AB41" s="650"/>
      <c r="AC41" s="650"/>
      <c r="AD41" s="651">
        <v>8777466</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266423</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1184316</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462</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1932108</v>
      </c>
      <c r="CS42" s="634"/>
      <c r="CT42" s="634"/>
      <c r="CU42" s="634"/>
      <c r="CV42" s="634"/>
      <c r="CW42" s="634"/>
      <c r="CX42" s="634"/>
      <c r="CY42" s="635"/>
      <c r="CZ42" s="624">
        <v>10.9</v>
      </c>
      <c r="DA42" s="636"/>
      <c r="DB42" s="636"/>
      <c r="DC42" s="637"/>
      <c r="DD42" s="627">
        <v>354845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35112</v>
      </c>
      <c r="CS43" s="634"/>
      <c r="CT43" s="634"/>
      <c r="CU43" s="634"/>
      <c r="CV43" s="634"/>
      <c r="CW43" s="634"/>
      <c r="CX43" s="634"/>
      <c r="CY43" s="635"/>
      <c r="CZ43" s="624">
        <v>0.2</v>
      </c>
      <c r="DA43" s="636"/>
      <c r="DB43" s="636"/>
      <c r="DC43" s="637"/>
      <c r="DD43" s="627">
        <v>35112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1916188</v>
      </c>
      <c r="CS44" s="622"/>
      <c r="CT44" s="622"/>
      <c r="CU44" s="622"/>
      <c r="CV44" s="622"/>
      <c r="CW44" s="622"/>
      <c r="CX44" s="622"/>
      <c r="CY44" s="623"/>
      <c r="CZ44" s="624">
        <v>10.8</v>
      </c>
      <c r="DA44" s="625"/>
      <c r="DB44" s="625"/>
      <c r="DC44" s="626"/>
      <c r="DD44" s="627">
        <v>338925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437401</v>
      </c>
      <c r="CS45" s="634"/>
      <c r="CT45" s="634"/>
      <c r="CU45" s="634"/>
      <c r="CV45" s="634"/>
      <c r="CW45" s="634"/>
      <c r="CX45" s="634"/>
      <c r="CY45" s="635"/>
      <c r="CZ45" s="624">
        <v>2.5</v>
      </c>
      <c r="DA45" s="636"/>
      <c r="DB45" s="636"/>
      <c r="DC45" s="637"/>
      <c r="DD45" s="627">
        <v>18976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1411011</v>
      </c>
      <c r="CS46" s="622"/>
      <c r="CT46" s="622"/>
      <c r="CU46" s="622"/>
      <c r="CV46" s="622"/>
      <c r="CW46" s="622"/>
      <c r="CX46" s="622"/>
      <c r="CY46" s="623"/>
      <c r="CZ46" s="624">
        <v>8</v>
      </c>
      <c r="DA46" s="625"/>
      <c r="DB46" s="625"/>
      <c r="DC46" s="626"/>
      <c r="DD46" s="627">
        <v>310773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15920</v>
      </c>
      <c r="CS47" s="634"/>
      <c r="CT47" s="634"/>
      <c r="CU47" s="634"/>
      <c r="CV47" s="634"/>
      <c r="CW47" s="634"/>
      <c r="CX47" s="634"/>
      <c r="CY47" s="635"/>
      <c r="CZ47" s="624">
        <v>0.1</v>
      </c>
      <c r="DA47" s="636"/>
      <c r="DB47" s="636"/>
      <c r="DC47" s="637"/>
      <c r="DD47" s="627">
        <v>15920</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17664330</v>
      </c>
      <c r="CS49" s="606"/>
      <c r="CT49" s="606"/>
      <c r="CU49" s="606"/>
      <c r="CV49" s="606"/>
      <c r="CW49" s="606"/>
      <c r="CX49" s="606"/>
      <c r="CY49" s="607"/>
      <c r="CZ49" s="608">
        <v>100</v>
      </c>
      <c r="DA49" s="609"/>
      <c r="DB49" s="609"/>
      <c r="DC49" s="610"/>
      <c r="DD49" s="611">
        <v>12099424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Qijz3Wui5zazU83iLwqhFqWfBtuSQgqWw7Jeuq6SMX96fu+anL2uakck0t5Vc6RFsNvCbaiMzqymQFwGhGZzyA==" saltValue="OX4wGXVBb8fVg3e/2pujc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3" t="s">
        <v>352</v>
      </c>
      <c r="B2" s="1093"/>
      <c r="C2" s="1093"/>
      <c r="D2" s="1093"/>
      <c r="E2" s="1093"/>
      <c r="F2" s="1093"/>
      <c r="G2" s="1093"/>
      <c r="H2" s="1093"/>
      <c r="I2" s="1093"/>
      <c r="J2" s="1093"/>
      <c r="K2" s="1093"/>
      <c r="L2" s="1093"/>
      <c r="M2" s="1093"/>
      <c r="N2" s="1093"/>
      <c r="O2" s="1093"/>
      <c r="P2" s="1093"/>
      <c r="Q2" s="1093"/>
      <c r="R2" s="1093"/>
      <c r="S2" s="1093"/>
      <c r="T2" s="1093"/>
      <c r="U2" s="1093"/>
      <c r="V2" s="1093"/>
      <c r="W2" s="1093"/>
      <c r="X2" s="1093"/>
      <c r="Y2" s="1093"/>
      <c r="Z2" s="1093"/>
      <c r="AA2" s="1093"/>
      <c r="AB2" s="1093"/>
      <c r="AC2" s="1093"/>
      <c r="AD2" s="1093"/>
      <c r="AE2" s="1093"/>
      <c r="AF2" s="1093"/>
      <c r="AG2" s="1093"/>
      <c r="AH2" s="1093"/>
      <c r="AI2" s="1093"/>
      <c r="AJ2" s="1093"/>
      <c r="AK2" s="1093"/>
      <c r="AL2" s="1093"/>
      <c r="AM2" s="1093"/>
      <c r="AN2" s="1093"/>
      <c r="AO2" s="1093"/>
      <c r="AP2" s="1093"/>
      <c r="AQ2" s="1093"/>
      <c r="AR2" s="1093"/>
      <c r="AS2" s="1093"/>
      <c r="AT2" s="1093"/>
      <c r="AU2" s="1093"/>
      <c r="AV2" s="1093"/>
      <c r="AW2" s="1093"/>
      <c r="AX2" s="1093"/>
      <c r="AY2" s="1093"/>
      <c r="AZ2" s="1093"/>
      <c r="BA2" s="1093"/>
      <c r="BB2" s="1093"/>
      <c r="BC2" s="1093"/>
      <c r="BD2" s="1093"/>
      <c r="BE2" s="1093"/>
      <c r="BF2" s="1093"/>
      <c r="BG2" s="1093"/>
      <c r="BH2" s="1093"/>
      <c r="BI2" s="1093"/>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4" t="s">
        <v>353</v>
      </c>
      <c r="DK2" s="1095"/>
      <c r="DL2" s="1095"/>
      <c r="DM2" s="1095"/>
      <c r="DN2" s="1095"/>
      <c r="DO2" s="1096"/>
      <c r="DP2" s="216"/>
      <c r="DQ2" s="1094" t="s">
        <v>354</v>
      </c>
      <c r="DR2" s="1095"/>
      <c r="DS2" s="1095"/>
      <c r="DT2" s="1095"/>
      <c r="DU2" s="1095"/>
      <c r="DV2" s="1095"/>
      <c r="DW2" s="1095"/>
      <c r="DX2" s="1095"/>
      <c r="DY2" s="1095"/>
      <c r="DZ2" s="1096"/>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62" t="s">
        <v>355</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7"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7" t="s">
        <v>371</v>
      </c>
      <c r="DH5" s="1088"/>
      <c r="DI5" s="1088"/>
      <c r="DJ5" s="1088"/>
      <c r="DK5" s="1089"/>
      <c r="DL5" s="1087" t="s">
        <v>372</v>
      </c>
      <c r="DM5" s="1088"/>
      <c r="DN5" s="1088"/>
      <c r="DO5" s="1088"/>
      <c r="DP5" s="1089"/>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8"/>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90"/>
      <c r="DH6" s="1091"/>
      <c r="DI6" s="1091"/>
      <c r="DJ6" s="1091"/>
      <c r="DK6" s="1092"/>
      <c r="DL6" s="1090"/>
      <c r="DM6" s="1091"/>
      <c r="DN6" s="1091"/>
      <c r="DO6" s="1091"/>
      <c r="DP6" s="1092"/>
      <c r="DQ6" s="1004"/>
      <c r="DR6" s="1005"/>
      <c r="DS6" s="1005"/>
      <c r="DT6" s="1005"/>
      <c r="DU6" s="1006"/>
      <c r="DV6" s="1004"/>
      <c r="DW6" s="1005"/>
      <c r="DX6" s="1005"/>
      <c r="DY6" s="1005"/>
      <c r="DZ6" s="1016"/>
      <c r="EA6" s="222"/>
    </row>
    <row r="7" spans="1:131" s="223" customFormat="1" ht="26.25" customHeight="1" thickTop="1" x14ac:dyDescent="0.15">
      <c r="A7" s="224">
        <v>1</v>
      </c>
      <c r="B7" s="1050" t="s">
        <v>374</v>
      </c>
      <c r="C7" s="1051"/>
      <c r="D7" s="1051"/>
      <c r="E7" s="1051"/>
      <c r="F7" s="1051"/>
      <c r="G7" s="1051"/>
      <c r="H7" s="1051"/>
      <c r="I7" s="1051"/>
      <c r="J7" s="1051"/>
      <c r="K7" s="1051"/>
      <c r="L7" s="1051"/>
      <c r="M7" s="1051"/>
      <c r="N7" s="1051"/>
      <c r="O7" s="1051"/>
      <c r="P7" s="1052"/>
      <c r="Q7" s="1105">
        <v>18692</v>
      </c>
      <c r="R7" s="1106"/>
      <c r="S7" s="1106"/>
      <c r="T7" s="1106"/>
      <c r="U7" s="1106"/>
      <c r="V7" s="1106">
        <v>17684</v>
      </c>
      <c r="W7" s="1106"/>
      <c r="X7" s="1106"/>
      <c r="Y7" s="1106"/>
      <c r="Z7" s="1106"/>
      <c r="AA7" s="1106">
        <v>1008</v>
      </c>
      <c r="AB7" s="1106"/>
      <c r="AC7" s="1106"/>
      <c r="AD7" s="1106"/>
      <c r="AE7" s="1107"/>
      <c r="AF7" s="1108">
        <v>988</v>
      </c>
      <c r="AG7" s="1109"/>
      <c r="AH7" s="1109"/>
      <c r="AI7" s="1109"/>
      <c r="AJ7" s="1110"/>
      <c r="AK7" s="1111">
        <v>266</v>
      </c>
      <c r="AL7" s="1112"/>
      <c r="AM7" s="1112"/>
      <c r="AN7" s="1112"/>
      <c r="AO7" s="1112"/>
      <c r="AP7" s="1112">
        <v>12202</v>
      </c>
      <c r="AQ7" s="1112"/>
      <c r="AR7" s="1112"/>
      <c r="AS7" s="1112"/>
      <c r="AT7" s="1112"/>
      <c r="AU7" s="1113"/>
      <c r="AV7" s="1113"/>
      <c r="AW7" s="1113"/>
      <c r="AX7" s="1113"/>
      <c r="AY7" s="1114"/>
      <c r="AZ7" s="220"/>
      <c r="BA7" s="220"/>
      <c r="BB7" s="220"/>
      <c r="BC7" s="220"/>
      <c r="BD7" s="220"/>
      <c r="BE7" s="221"/>
      <c r="BF7" s="221"/>
      <c r="BG7" s="221"/>
      <c r="BH7" s="221"/>
      <c r="BI7" s="221"/>
      <c r="BJ7" s="221"/>
      <c r="BK7" s="221"/>
      <c r="BL7" s="221"/>
      <c r="BM7" s="221"/>
      <c r="BN7" s="221"/>
      <c r="BO7" s="221"/>
      <c r="BP7" s="221"/>
      <c r="BQ7" s="224">
        <v>1</v>
      </c>
      <c r="BR7" s="225"/>
      <c r="BS7" s="1102" t="s">
        <v>545</v>
      </c>
      <c r="BT7" s="1103"/>
      <c r="BU7" s="1103"/>
      <c r="BV7" s="1103"/>
      <c r="BW7" s="1103"/>
      <c r="BX7" s="1103"/>
      <c r="BY7" s="1103"/>
      <c r="BZ7" s="1103"/>
      <c r="CA7" s="1103"/>
      <c r="CB7" s="1103"/>
      <c r="CC7" s="1103"/>
      <c r="CD7" s="1103"/>
      <c r="CE7" s="1103"/>
      <c r="CF7" s="1103"/>
      <c r="CG7" s="1115"/>
      <c r="CH7" s="1099">
        <v>-6</v>
      </c>
      <c r="CI7" s="1100"/>
      <c r="CJ7" s="1100"/>
      <c r="CK7" s="1100"/>
      <c r="CL7" s="1101"/>
      <c r="CM7" s="1099">
        <v>29</v>
      </c>
      <c r="CN7" s="1100"/>
      <c r="CO7" s="1100"/>
      <c r="CP7" s="1100"/>
      <c r="CQ7" s="1101"/>
      <c r="CR7" s="1099">
        <v>10</v>
      </c>
      <c r="CS7" s="1100"/>
      <c r="CT7" s="1100"/>
      <c r="CU7" s="1100"/>
      <c r="CV7" s="1101"/>
      <c r="CW7" s="1099">
        <v>1</v>
      </c>
      <c r="CX7" s="1100"/>
      <c r="CY7" s="1100"/>
      <c r="CZ7" s="1100"/>
      <c r="DA7" s="1101"/>
      <c r="DB7" s="1099" t="s">
        <v>487</v>
      </c>
      <c r="DC7" s="1100"/>
      <c r="DD7" s="1100"/>
      <c r="DE7" s="1100"/>
      <c r="DF7" s="1101"/>
      <c r="DG7" s="1099" t="s">
        <v>487</v>
      </c>
      <c r="DH7" s="1100"/>
      <c r="DI7" s="1100"/>
      <c r="DJ7" s="1100"/>
      <c r="DK7" s="1101"/>
      <c r="DL7" s="1099" t="s">
        <v>487</v>
      </c>
      <c r="DM7" s="1100"/>
      <c r="DN7" s="1100"/>
      <c r="DO7" s="1100"/>
      <c r="DP7" s="1101"/>
      <c r="DQ7" s="1099" t="s">
        <v>487</v>
      </c>
      <c r="DR7" s="1100"/>
      <c r="DS7" s="1100"/>
      <c r="DT7" s="1100"/>
      <c r="DU7" s="1101"/>
      <c r="DV7" s="1102"/>
      <c r="DW7" s="1103"/>
      <c r="DX7" s="1103"/>
      <c r="DY7" s="1103"/>
      <c r="DZ7" s="1104"/>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3"/>
      <c r="AL8" s="1084"/>
      <c r="AM8" s="1084"/>
      <c r="AN8" s="1084"/>
      <c r="AO8" s="1084"/>
      <c r="AP8" s="1084"/>
      <c r="AQ8" s="1084"/>
      <c r="AR8" s="1084"/>
      <c r="AS8" s="1084"/>
      <c r="AT8" s="1084"/>
      <c r="AU8" s="1085"/>
      <c r="AV8" s="1085"/>
      <c r="AW8" s="1085"/>
      <c r="AX8" s="1085"/>
      <c r="AY8" s="1086"/>
      <c r="AZ8" s="220"/>
      <c r="BA8" s="220"/>
      <c r="BB8" s="220"/>
      <c r="BC8" s="220"/>
      <c r="BD8" s="220"/>
      <c r="BE8" s="221"/>
      <c r="BF8" s="221"/>
      <c r="BG8" s="221"/>
      <c r="BH8" s="221"/>
      <c r="BI8" s="221"/>
      <c r="BJ8" s="221"/>
      <c r="BK8" s="221"/>
      <c r="BL8" s="221"/>
      <c r="BM8" s="221"/>
      <c r="BN8" s="221"/>
      <c r="BO8" s="221"/>
      <c r="BP8" s="221"/>
      <c r="BQ8" s="226">
        <v>2</v>
      </c>
      <c r="BR8" s="227"/>
      <c r="BS8" s="992" t="s">
        <v>546</v>
      </c>
      <c r="BT8" s="993"/>
      <c r="BU8" s="993"/>
      <c r="BV8" s="993"/>
      <c r="BW8" s="993"/>
      <c r="BX8" s="993"/>
      <c r="BY8" s="993"/>
      <c r="BZ8" s="993"/>
      <c r="CA8" s="993"/>
      <c r="CB8" s="993"/>
      <c r="CC8" s="993"/>
      <c r="CD8" s="993"/>
      <c r="CE8" s="993"/>
      <c r="CF8" s="993"/>
      <c r="CG8" s="1014"/>
      <c r="CH8" s="989">
        <v>47</v>
      </c>
      <c r="CI8" s="990"/>
      <c r="CJ8" s="990"/>
      <c r="CK8" s="990"/>
      <c r="CL8" s="991"/>
      <c r="CM8" s="989">
        <v>580</v>
      </c>
      <c r="CN8" s="990"/>
      <c r="CO8" s="990"/>
      <c r="CP8" s="990"/>
      <c r="CQ8" s="991"/>
      <c r="CR8" s="989">
        <v>10</v>
      </c>
      <c r="CS8" s="990"/>
      <c r="CT8" s="990"/>
      <c r="CU8" s="990"/>
      <c r="CV8" s="991"/>
      <c r="CW8" s="989" t="s">
        <v>487</v>
      </c>
      <c r="CX8" s="990"/>
      <c r="CY8" s="990"/>
      <c r="CZ8" s="990"/>
      <c r="DA8" s="991"/>
      <c r="DB8" s="989" t="s">
        <v>487</v>
      </c>
      <c r="DC8" s="990"/>
      <c r="DD8" s="990"/>
      <c r="DE8" s="990"/>
      <c r="DF8" s="991"/>
      <c r="DG8" s="989" t="s">
        <v>487</v>
      </c>
      <c r="DH8" s="990"/>
      <c r="DI8" s="990"/>
      <c r="DJ8" s="990"/>
      <c r="DK8" s="991"/>
      <c r="DL8" s="989" t="s">
        <v>487</v>
      </c>
      <c r="DM8" s="990"/>
      <c r="DN8" s="990"/>
      <c r="DO8" s="990"/>
      <c r="DP8" s="991"/>
      <c r="DQ8" s="989" t="s">
        <v>487</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3"/>
      <c r="AL9" s="1084"/>
      <c r="AM9" s="1084"/>
      <c r="AN9" s="1084"/>
      <c r="AO9" s="1084"/>
      <c r="AP9" s="1084"/>
      <c r="AQ9" s="1084"/>
      <c r="AR9" s="1084"/>
      <c r="AS9" s="1084"/>
      <c r="AT9" s="1084"/>
      <c r="AU9" s="1085"/>
      <c r="AV9" s="1085"/>
      <c r="AW9" s="1085"/>
      <c r="AX9" s="1085"/>
      <c r="AY9" s="1086"/>
      <c r="AZ9" s="220"/>
      <c r="BA9" s="220"/>
      <c r="BB9" s="220"/>
      <c r="BC9" s="220"/>
      <c r="BD9" s="220"/>
      <c r="BE9" s="221"/>
      <c r="BF9" s="221"/>
      <c r="BG9" s="221"/>
      <c r="BH9" s="221"/>
      <c r="BI9" s="221"/>
      <c r="BJ9" s="221"/>
      <c r="BK9" s="221"/>
      <c r="BL9" s="221"/>
      <c r="BM9" s="221"/>
      <c r="BN9" s="221"/>
      <c r="BO9" s="221"/>
      <c r="BP9" s="221"/>
      <c r="BQ9" s="226">
        <v>3</v>
      </c>
      <c r="BR9" s="227"/>
      <c r="BS9" s="992" t="s">
        <v>547</v>
      </c>
      <c r="BT9" s="993"/>
      <c r="BU9" s="993"/>
      <c r="BV9" s="993"/>
      <c r="BW9" s="993"/>
      <c r="BX9" s="993"/>
      <c r="BY9" s="993"/>
      <c r="BZ9" s="993"/>
      <c r="CA9" s="993"/>
      <c r="CB9" s="993"/>
      <c r="CC9" s="993"/>
      <c r="CD9" s="993"/>
      <c r="CE9" s="993"/>
      <c r="CF9" s="993"/>
      <c r="CG9" s="1014"/>
      <c r="CH9" s="989">
        <v>-10</v>
      </c>
      <c r="CI9" s="990"/>
      <c r="CJ9" s="990"/>
      <c r="CK9" s="990"/>
      <c r="CL9" s="991"/>
      <c r="CM9" s="989">
        <v>436</v>
      </c>
      <c r="CN9" s="990"/>
      <c r="CO9" s="990"/>
      <c r="CP9" s="990"/>
      <c r="CQ9" s="991"/>
      <c r="CR9" s="989">
        <v>510</v>
      </c>
      <c r="CS9" s="990"/>
      <c r="CT9" s="990"/>
      <c r="CU9" s="990"/>
      <c r="CV9" s="991"/>
      <c r="CW9" s="989">
        <v>9</v>
      </c>
      <c r="CX9" s="990"/>
      <c r="CY9" s="990"/>
      <c r="CZ9" s="990"/>
      <c r="DA9" s="991"/>
      <c r="DB9" s="989" t="s">
        <v>487</v>
      </c>
      <c r="DC9" s="990"/>
      <c r="DD9" s="990"/>
      <c r="DE9" s="990"/>
      <c r="DF9" s="991"/>
      <c r="DG9" s="989" t="s">
        <v>487</v>
      </c>
      <c r="DH9" s="990"/>
      <c r="DI9" s="990"/>
      <c r="DJ9" s="990"/>
      <c r="DK9" s="991"/>
      <c r="DL9" s="989" t="s">
        <v>487</v>
      </c>
      <c r="DM9" s="990"/>
      <c r="DN9" s="990"/>
      <c r="DO9" s="990"/>
      <c r="DP9" s="991"/>
      <c r="DQ9" s="989" t="s">
        <v>487</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3"/>
      <c r="AL10" s="1084"/>
      <c r="AM10" s="1084"/>
      <c r="AN10" s="1084"/>
      <c r="AO10" s="1084"/>
      <c r="AP10" s="1084"/>
      <c r="AQ10" s="1084"/>
      <c r="AR10" s="1084"/>
      <c r="AS10" s="1084"/>
      <c r="AT10" s="1084"/>
      <c r="AU10" s="1085"/>
      <c r="AV10" s="1085"/>
      <c r="AW10" s="1085"/>
      <c r="AX10" s="1085"/>
      <c r="AY10" s="1086"/>
      <c r="AZ10" s="220"/>
      <c r="BA10" s="220"/>
      <c r="BB10" s="220"/>
      <c r="BC10" s="220"/>
      <c r="BD10" s="220"/>
      <c r="BE10" s="221"/>
      <c r="BF10" s="221"/>
      <c r="BG10" s="221"/>
      <c r="BH10" s="221"/>
      <c r="BI10" s="221"/>
      <c r="BJ10" s="221"/>
      <c r="BK10" s="221"/>
      <c r="BL10" s="221"/>
      <c r="BM10" s="221"/>
      <c r="BN10" s="221"/>
      <c r="BO10" s="221"/>
      <c r="BP10" s="221"/>
      <c r="BQ10" s="226">
        <v>4</v>
      </c>
      <c r="BR10" s="227" t="s">
        <v>549</v>
      </c>
      <c r="BS10" s="992" t="s">
        <v>548</v>
      </c>
      <c r="BT10" s="993"/>
      <c r="BU10" s="993"/>
      <c r="BV10" s="993"/>
      <c r="BW10" s="993"/>
      <c r="BX10" s="993"/>
      <c r="BY10" s="993"/>
      <c r="BZ10" s="993"/>
      <c r="CA10" s="993"/>
      <c r="CB10" s="993"/>
      <c r="CC10" s="993"/>
      <c r="CD10" s="993"/>
      <c r="CE10" s="993"/>
      <c r="CF10" s="993"/>
      <c r="CG10" s="1014"/>
      <c r="CH10" s="989">
        <v>0</v>
      </c>
      <c r="CI10" s="990"/>
      <c r="CJ10" s="990"/>
      <c r="CK10" s="990"/>
      <c r="CL10" s="991"/>
      <c r="CM10" s="989">
        <v>6</v>
      </c>
      <c r="CN10" s="990"/>
      <c r="CO10" s="990"/>
      <c r="CP10" s="990"/>
      <c r="CQ10" s="991"/>
      <c r="CR10" s="989">
        <v>5</v>
      </c>
      <c r="CS10" s="990"/>
      <c r="CT10" s="990"/>
      <c r="CU10" s="990"/>
      <c r="CV10" s="991"/>
      <c r="CW10" s="989" t="s">
        <v>487</v>
      </c>
      <c r="CX10" s="990"/>
      <c r="CY10" s="990"/>
      <c r="CZ10" s="990"/>
      <c r="DA10" s="991"/>
      <c r="DB10" s="989" t="s">
        <v>487</v>
      </c>
      <c r="DC10" s="990"/>
      <c r="DD10" s="990"/>
      <c r="DE10" s="990"/>
      <c r="DF10" s="991"/>
      <c r="DG10" s="989" t="s">
        <v>487</v>
      </c>
      <c r="DH10" s="990"/>
      <c r="DI10" s="990"/>
      <c r="DJ10" s="990"/>
      <c r="DK10" s="991"/>
      <c r="DL10" s="989" t="s">
        <v>487</v>
      </c>
      <c r="DM10" s="990"/>
      <c r="DN10" s="990"/>
      <c r="DO10" s="990"/>
      <c r="DP10" s="991"/>
      <c r="DQ10" s="989" t="s">
        <v>487</v>
      </c>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3"/>
      <c r="AL11" s="1084"/>
      <c r="AM11" s="1084"/>
      <c r="AN11" s="1084"/>
      <c r="AO11" s="1084"/>
      <c r="AP11" s="1084"/>
      <c r="AQ11" s="1084"/>
      <c r="AR11" s="1084"/>
      <c r="AS11" s="1084"/>
      <c r="AT11" s="1084"/>
      <c r="AU11" s="1085"/>
      <c r="AV11" s="1085"/>
      <c r="AW11" s="1085"/>
      <c r="AX11" s="1085"/>
      <c r="AY11" s="1086"/>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3"/>
      <c r="AL12" s="1084"/>
      <c r="AM12" s="1084"/>
      <c r="AN12" s="1084"/>
      <c r="AO12" s="1084"/>
      <c r="AP12" s="1084"/>
      <c r="AQ12" s="1084"/>
      <c r="AR12" s="1084"/>
      <c r="AS12" s="1084"/>
      <c r="AT12" s="1084"/>
      <c r="AU12" s="1085"/>
      <c r="AV12" s="1085"/>
      <c r="AW12" s="1085"/>
      <c r="AX12" s="1085"/>
      <c r="AY12" s="1086"/>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3"/>
      <c r="AL13" s="1084"/>
      <c r="AM13" s="1084"/>
      <c r="AN13" s="1084"/>
      <c r="AO13" s="1084"/>
      <c r="AP13" s="1084"/>
      <c r="AQ13" s="1084"/>
      <c r="AR13" s="1084"/>
      <c r="AS13" s="1084"/>
      <c r="AT13" s="1084"/>
      <c r="AU13" s="1085"/>
      <c r="AV13" s="1085"/>
      <c r="AW13" s="1085"/>
      <c r="AX13" s="1085"/>
      <c r="AY13" s="1086"/>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3"/>
      <c r="AL14" s="1084"/>
      <c r="AM14" s="1084"/>
      <c r="AN14" s="1084"/>
      <c r="AO14" s="1084"/>
      <c r="AP14" s="1084"/>
      <c r="AQ14" s="1084"/>
      <c r="AR14" s="1084"/>
      <c r="AS14" s="1084"/>
      <c r="AT14" s="1084"/>
      <c r="AU14" s="1085"/>
      <c r="AV14" s="1085"/>
      <c r="AW14" s="1085"/>
      <c r="AX14" s="1085"/>
      <c r="AY14" s="1086"/>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3"/>
      <c r="AL15" s="1084"/>
      <c r="AM15" s="1084"/>
      <c r="AN15" s="1084"/>
      <c r="AO15" s="1084"/>
      <c r="AP15" s="1084"/>
      <c r="AQ15" s="1084"/>
      <c r="AR15" s="1084"/>
      <c r="AS15" s="1084"/>
      <c r="AT15" s="1084"/>
      <c r="AU15" s="1085"/>
      <c r="AV15" s="1085"/>
      <c r="AW15" s="1085"/>
      <c r="AX15" s="1085"/>
      <c r="AY15" s="1086"/>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3"/>
      <c r="AL16" s="1084"/>
      <c r="AM16" s="1084"/>
      <c r="AN16" s="1084"/>
      <c r="AO16" s="1084"/>
      <c r="AP16" s="1084"/>
      <c r="AQ16" s="1084"/>
      <c r="AR16" s="1084"/>
      <c r="AS16" s="1084"/>
      <c r="AT16" s="1084"/>
      <c r="AU16" s="1085"/>
      <c r="AV16" s="1085"/>
      <c r="AW16" s="1085"/>
      <c r="AX16" s="1085"/>
      <c r="AY16" s="1086"/>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3"/>
      <c r="AL17" s="1084"/>
      <c r="AM17" s="1084"/>
      <c r="AN17" s="1084"/>
      <c r="AO17" s="1084"/>
      <c r="AP17" s="1084"/>
      <c r="AQ17" s="1084"/>
      <c r="AR17" s="1084"/>
      <c r="AS17" s="1084"/>
      <c r="AT17" s="1084"/>
      <c r="AU17" s="1085"/>
      <c r="AV17" s="1085"/>
      <c r="AW17" s="1085"/>
      <c r="AX17" s="1085"/>
      <c r="AY17" s="1086"/>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3"/>
      <c r="AL18" s="1084"/>
      <c r="AM18" s="1084"/>
      <c r="AN18" s="1084"/>
      <c r="AO18" s="1084"/>
      <c r="AP18" s="1084"/>
      <c r="AQ18" s="1084"/>
      <c r="AR18" s="1084"/>
      <c r="AS18" s="1084"/>
      <c r="AT18" s="1084"/>
      <c r="AU18" s="1085"/>
      <c r="AV18" s="1085"/>
      <c r="AW18" s="1085"/>
      <c r="AX18" s="1085"/>
      <c r="AY18" s="1086"/>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3"/>
      <c r="AL19" s="1084"/>
      <c r="AM19" s="1084"/>
      <c r="AN19" s="1084"/>
      <c r="AO19" s="1084"/>
      <c r="AP19" s="1084"/>
      <c r="AQ19" s="1084"/>
      <c r="AR19" s="1084"/>
      <c r="AS19" s="1084"/>
      <c r="AT19" s="1084"/>
      <c r="AU19" s="1085"/>
      <c r="AV19" s="1085"/>
      <c r="AW19" s="1085"/>
      <c r="AX19" s="1085"/>
      <c r="AY19" s="1086"/>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3"/>
      <c r="AL20" s="1084"/>
      <c r="AM20" s="1084"/>
      <c r="AN20" s="1084"/>
      <c r="AO20" s="1084"/>
      <c r="AP20" s="1084"/>
      <c r="AQ20" s="1084"/>
      <c r="AR20" s="1084"/>
      <c r="AS20" s="1084"/>
      <c r="AT20" s="1084"/>
      <c r="AU20" s="1085"/>
      <c r="AV20" s="1085"/>
      <c r="AW20" s="1085"/>
      <c r="AX20" s="1085"/>
      <c r="AY20" s="1086"/>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3"/>
      <c r="AL21" s="1084"/>
      <c r="AM21" s="1084"/>
      <c r="AN21" s="1084"/>
      <c r="AO21" s="1084"/>
      <c r="AP21" s="1084"/>
      <c r="AQ21" s="1084"/>
      <c r="AR21" s="1084"/>
      <c r="AS21" s="1084"/>
      <c r="AT21" s="1084"/>
      <c r="AU21" s="1085"/>
      <c r="AV21" s="1085"/>
      <c r="AW21" s="1085"/>
      <c r="AX21" s="1085"/>
      <c r="AY21" s="1086"/>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6"/>
      <c r="R22" s="1077"/>
      <c r="S22" s="1077"/>
      <c r="T22" s="1077"/>
      <c r="U22" s="1077"/>
      <c r="V22" s="1077"/>
      <c r="W22" s="1077"/>
      <c r="X22" s="1077"/>
      <c r="Y22" s="1077"/>
      <c r="Z22" s="1077"/>
      <c r="AA22" s="1077"/>
      <c r="AB22" s="1077"/>
      <c r="AC22" s="1077"/>
      <c r="AD22" s="1077"/>
      <c r="AE22" s="1078"/>
      <c r="AF22" s="1035"/>
      <c r="AG22" s="1036"/>
      <c r="AH22" s="1036"/>
      <c r="AI22" s="1036"/>
      <c r="AJ22" s="1037"/>
      <c r="AK22" s="1079"/>
      <c r="AL22" s="1080"/>
      <c r="AM22" s="1080"/>
      <c r="AN22" s="1080"/>
      <c r="AO22" s="1080"/>
      <c r="AP22" s="1080"/>
      <c r="AQ22" s="1080"/>
      <c r="AR22" s="1080"/>
      <c r="AS22" s="1080"/>
      <c r="AT22" s="1080"/>
      <c r="AU22" s="1081"/>
      <c r="AV22" s="1081"/>
      <c r="AW22" s="1081"/>
      <c r="AX22" s="1081"/>
      <c r="AY22" s="1082"/>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70">
        <v>18672</v>
      </c>
      <c r="R23" s="1064"/>
      <c r="S23" s="1064"/>
      <c r="T23" s="1064"/>
      <c r="U23" s="1064"/>
      <c r="V23" s="1064">
        <v>17664</v>
      </c>
      <c r="W23" s="1064"/>
      <c r="X23" s="1064"/>
      <c r="Y23" s="1064"/>
      <c r="Z23" s="1064"/>
      <c r="AA23" s="1064">
        <v>1008</v>
      </c>
      <c r="AB23" s="1064"/>
      <c r="AC23" s="1064"/>
      <c r="AD23" s="1064"/>
      <c r="AE23" s="1071"/>
      <c r="AF23" s="1072">
        <v>988</v>
      </c>
      <c r="AG23" s="1064"/>
      <c r="AH23" s="1064"/>
      <c r="AI23" s="1064"/>
      <c r="AJ23" s="1073"/>
      <c r="AK23" s="1074"/>
      <c r="AL23" s="1075"/>
      <c r="AM23" s="1075"/>
      <c r="AN23" s="1075"/>
      <c r="AO23" s="1075"/>
      <c r="AP23" s="1064">
        <v>12202</v>
      </c>
      <c r="AQ23" s="1064"/>
      <c r="AR23" s="1064"/>
      <c r="AS23" s="1064"/>
      <c r="AT23" s="1064"/>
      <c r="AU23" s="1065"/>
      <c r="AV23" s="1065"/>
      <c r="AW23" s="1065"/>
      <c r="AX23" s="1065"/>
      <c r="AY23" s="1066"/>
      <c r="AZ23" s="1067" t="s">
        <v>122</v>
      </c>
      <c r="BA23" s="1068"/>
      <c r="BB23" s="1068"/>
      <c r="BC23" s="1068"/>
      <c r="BD23" s="1069"/>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3" t="s">
        <v>378</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62" t="s">
        <v>379</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8" t="s">
        <v>383</v>
      </c>
      <c r="AG26" s="1008"/>
      <c r="AH26" s="1008"/>
      <c r="AI26" s="1008"/>
      <c r="AJ26" s="1059"/>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60"/>
      <c r="AG27" s="1011"/>
      <c r="AH27" s="1011"/>
      <c r="AI27" s="1011"/>
      <c r="AJ27" s="1061"/>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50" t="s">
        <v>388</v>
      </c>
      <c r="C28" s="1051"/>
      <c r="D28" s="1051"/>
      <c r="E28" s="1051"/>
      <c r="F28" s="1051"/>
      <c r="G28" s="1051"/>
      <c r="H28" s="1051"/>
      <c r="I28" s="1051"/>
      <c r="J28" s="1051"/>
      <c r="K28" s="1051"/>
      <c r="L28" s="1051"/>
      <c r="M28" s="1051"/>
      <c r="N28" s="1051"/>
      <c r="O28" s="1051"/>
      <c r="P28" s="1052"/>
      <c r="Q28" s="1053">
        <v>3605</v>
      </c>
      <c r="R28" s="1054"/>
      <c r="S28" s="1054"/>
      <c r="T28" s="1054"/>
      <c r="U28" s="1054"/>
      <c r="V28" s="1054">
        <v>3552</v>
      </c>
      <c r="W28" s="1054"/>
      <c r="X28" s="1054"/>
      <c r="Y28" s="1054"/>
      <c r="Z28" s="1054"/>
      <c r="AA28" s="1054">
        <v>53</v>
      </c>
      <c r="AB28" s="1054"/>
      <c r="AC28" s="1054"/>
      <c r="AD28" s="1054"/>
      <c r="AE28" s="1055"/>
      <c r="AF28" s="1056">
        <v>53</v>
      </c>
      <c r="AG28" s="1054"/>
      <c r="AH28" s="1054"/>
      <c r="AI28" s="1054"/>
      <c r="AJ28" s="1057"/>
      <c r="AK28" s="1042">
        <v>266</v>
      </c>
      <c r="AL28" s="1043"/>
      <c r="AM28" s="1043"/>
      <c r="AN28" s="1043"/>
      <c r="AO28" s="1043"/>
      <c r="AP28" s="1043" t="s">
        <v>487</v>
      </c>
      <c r="AQ28" s="1043"/>
      <c r="AR28" s="1043"/>
      <c r="AS28" s="1043"/>
      <c r="AT28" s="1043"/>
      <c r="AU28" s="1043" t="s">
        <v>487</v>
      </c>
      <c r="AV28" s="1043"/>
      <c r="AW28" s="1043"/>
      <c r="AX28" s="1043"/>
      <c r="AY28" s="1043"/>
      <c r="AZ28" s="1044" t="s">
        <v>487</v>
      </c>
      <c r="BA28" s="1044"/>
      <c r="BB28" s="1044"/>
      <c r="BC28" s="1044"/>
      <c r="BD28" s="1044"/>
      <c r="BE28" s="1048"/>
      <c r="BF28" s="1048"/>
      <c r="BG28" s="1048"/>
      <c r="BH28" s="1048"/>
      <c r="BI28" s="1049"/>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3994</v>
      </c>
      <c r="R29" s="1039"/>
      <c r="S29" s="1039"/>
      <c r="T29" s="1039"/>
      <c r="U29" s="1039"/>
      <c r="V29" s="1039">
        <v>3956</v>
      </c>
      <c r="W29" s="1039"/>
      <c r="X29" s="1039"/>
      <c r="Y29" s="1039"/>
      <c r="Z29" s="1039"/>
      <c r="AA29" s="1039">
        <v>38</v>
      </c>
      <c r="AB29" s="1039"/>
      <c r="AC29" s="1039"/>
      <c r="AD29" s="1039"/>
      <c r="AE29" s="1040"/>
      <c r="AF29" s="1035">
        <v>38</v>
      </c>
      <c r="AG29" s="1036"/>
      <c r="AH29" s="1036"/>
      <c r="AI29" s="1036"/>
      <c r="AJ29" s="1037"/>
      <c r="AK29" s="980">
        <v>578</v>
      </c>
      <c r="AL29" s="971"/>
      <c r="AM29" s="971"/>
      <c r="AN29" s="971"/>
      <c r="AO29" s="971"/>
      <c r="AP29" s="971" t="s">
        <v>487</v>
      </c>
      <c r="AQ29" s="971"/>
      <c r="AR29" s="971"/>
      <c r="AS29" s="971"/>
      <c r="AT29" s="971"/>
      <c r="AU29" s="971" t="s">
        <v>487</v>
      </c>
      <c r="AV29" s="971"/>
      <c r="AW29" s="971"/>
      <c r="AX29" s="971"/>
      <c r="AY29" s="971"/>
      <c r="AZ29" s="1045" t="s">
        <v>487</v>
      </c>
      <c r="BA29" s="1046"/>
      <c r="BB29" s="1046"/>
      <c r="BC29" s="1046"/>
      <c r="BD29" s="1047"/>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535</v>
      </c>
      <c r="R30" s="1039"/>
      <c r="S30" s="1039"/>
      <c r="T30" s="1039"/>
      <c r="U30" s="1039"/>
      <c r="V30" s="1039">
        <v>534</v>
      </c>
      <c r="W30" s="1039"/>
      <c r="X30" s="1039"/>
      <c r="Y30" s="1039"/>
      <c r="Z30" s="1039"/>
      <c r="AA30" s="1039">
        <v>1</v>
      </c>
      <c r="AB30" s="1039"/>
      <c r="AC30" s="1039"/>
      <c r="AD30" s="1039"/>
      <c r="AE30" s="1040"/>
      <c r="AF30" s="1035">
        <v>1</v>
      </c>
      <c r="AG30" s="1036"/>
      <c r="AH30" s="1036"/>
      <c r="AI30" s="1036"/>
      <c r="AJ30" s="1037"/>
      <c r="AK30" s="980">
        <v>143</v>
      </c>
      <c r="AL30" s="971"/>
      <c r="AM30" s="971"/>
      <c r="AN30" s="971"/>
      <c r="AO30" s="971"/>
      <c r="AP30" s="971" t="s">
        <v>487</v>
      </c>
      <c r="AQ30" s="971"/>
      <c r="AR30" s="971"/>
      <c r="AS30" s="971"/>
      <c r="AT30" s="971"/>
      <c r="AU30" s="971" t="s">
        <v>487</v>
      </c>
      <c r="AV30" s="971"/>
      <c r="AW30" s="971"/>
      <c r="AX30" s="971"/>
      <c r="AY30" s="971"/>
      <c r="AZ30" s="1041" t="s">
        <v>487</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729</v>
      </c>
      <c r="R31" s="1039"/>
      <c r="S31" s="1039"/>
      <c r="T31" s="1039"/>
      <c r="U31" s="1039"/>
      <c r="V31" s="1039">
        <v>700</v>
      </c>
      <c r="W31" s="1039"/>
      <c r="X31" s="1039"/>
      <c r="Y31" s="1039"/>
      <c r="Z31" s="1039"/>
      <c r="AA31" s="1039">
        <v>29</v>
      </c>
      <c r="AB31" s="1039"/>
      <c r="AC31" s="1039"/>
      <c r="AD31" s="1039"/>
      <c r="AE31" s="1040"/>
      <c r="AF31" s="1035">
        <v>820</v>
      </c>
      <c r="AG31" s="1036"/>
      <c r="AH31" s="1036"/>
      <c r="AI31" s="1036"/>
      <c r="AJ31" s="1037"/>
      <c r="AK31" s="980">
        <v>41</v>
      </c>
      <c r="AL31" s="971"/>
      <c r="AM31" s="971"/>
      <c r="AN31" s="971"/>
      <c r="AO31" s="971"/>
      <c r="AP31" s="971">
        <v>1560</v>
      </c>
      <c r="AQ31" s="971"/>
      <c r="AR31" s="971"/>
      <c r="AS31" s="971"/>
      <c r="AT31" s="971"/>
      <c r="AU31" s="971">
        <v>156</v>
      </c>
      <c r="AV31" s="971"/>
      <c r="AW31" s="971"/>
      <c r="AX31" s="971"/>
      <c r="AY31" s="971"/>
      <c r="AZ31" s="1041" t="s">
        <v>487</v>
      </c>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1244</v>
      </c>
      <c r="R32" s="1039"/>
      <c r="S32" s="1039"/>
      <c r="T32" s="1039"/>
      <c r="U32" s="1039"/>
      <c r="V32" s="1039">
        <v>1095</v>
      </c>
      <c r="W32" s="1039"/>
      <c r="X32" s="1039"/>
      <c r="Y32" s="1039"/>
      <c r="Z32" s="1039"/>
      <c r="AA32" s="1039">
        <v>149</v>
      </c>
      <c r="AB32" s="1039"/>
      <c r="AC32" s="1039"/>
      <c r="AD32" s="1039"/>
      <c r="AE32" s="1040"/>
      <c r="AF32" s="1035">
        <v>327</v>
      </c>
      <c r="AG32" s="1036"/>
      <c r="AH32" s="1036"/>
      <c r="AI32" s="1036"/>
      <c r="AJ32" s="1037"/>
      <c r="AK32" s="980">
        <v>461</v>
      </c>
      <c r="AL32" s="971"/>
      <c r="AM32" s="971"/>
      <c r="AN32" s="971"/>
      <c r="AO32" s="971"/>
      <c r="AP32" s="971">
        <v>6623</v>
      </c>
      <c r="AQ32" s="971"/>
      <c r="AR32" s="971"/>
      <c r="AS32" s="971"/>
      <c r="AT32" s="971"/>
      <c r="AU32" s="971">
        <v>4133</v>
      </c>
      <c r="AV32" s="971"/>
      <c r="AW32" s="971"/>
      <c r="AX32" s="971"/>
      <c r="AY32" s="971"/>
      <c r="AZ32" s="1041" t="s">
        <v>487</v>
      </c>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394</v>
      </c>
      <c r="C33" s="1031"/>
      <c r="D33" s="1031"/>
      <c r="E33" s="1031"/>
      <c r="F33" s="1031"/>
      <c r="G33" s="1031"/>
      <c r="H33" s="1031"/>
      <c r="I33" s="1031"/>
      <c r="J33" s="1031"/>
      <c r="K33" s="1031"/>
      <c r="L33" s="1031"/>
      <c r="M33" s="1031"/>
      <c r="N33" s="1031"/>
      <c r="O33" s="1031"/>
      <c r="P33" s="1032"/>
      <c r="Q33" s="1038">
        <v>454</v>
      </c>
      <c r="R33" s="1039"/>
      <c r="S33" s="1039"/>
      <c r="T33" s="1039"/>
      <c r="U33" s="1039"/>
      <c r="V33" s="1039">
        <v>454</v>
      </c>
      <c r="W33" s="1039"/>
      <c r="X33" s="1039"/>
      <c r="Y33" s="1039"/>
      <c r="Z33" s="1039"/>
      <c r="AA33" s="1039" t="s">
        <v>487</v>
      </c>
      <c r="AB33" s="1039"/>
      <c r="AC33" s="1039"/>
      <c r="AD33" s="1039"/>
      <c r="AE33" s="1040"/>
      <c r="AF33" s="1035" t="s">
        <v>122</v>
      </c>
      <c r="AG33" s="1036"/>
      <c r="AH33" s="1036"/>
      <c r="AI33" s="1036"/>
      <c r="AJ33" s="1037"/>
      <c r="AK33" s="980">
        <v>53</v>
      </c>
      <c r="AL33" s="971"/>
      <c r="AM33" s="971"/>
      <c r="AN33" s="971"/>
      <c r="AO33" s="971"/>
      <c r="AP33" s="971">
        <v>748</v>
      </c>
      <c r="AQ33" s="971"/>
      <c r="AR33" s="971"/>
      <c r="AS33" s="971"/>
      <c r="AT33" s="971"/>
      <c r="AU33" s="971" t="s">
        <v>487</v>
      </c>
      <c r="AV33" s="971"/>
      <c r="AW33" s="971"/>
      <c r="AX33" s="971"/>
      <c r="AY33" s="971"/>
      <c r="AZ33" s="1041" t="s">
        <v>487</v>
      </c>
      <c r="BA33" s="1041"/>
      <c r="BB33" s="1041"/>
      <c r="BC33" s="1041"/>
      <c r="BD33" s="1041"/>
      <c r="BE33" s="972" t="s">
        <v>395</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1238</v>
      </c>
      <c r="AG63" s="959"/>
      <c r="AH63" s="959"/>
      <c r="AI63" s="959"/>
      <c r="AJ63" s="1022"/>
      <c r="AK63" s="1023"/>
      <c r="AL63" s="963"/>
      <c r="AM63" s="963"/>
      <c r="AN63" s="963"/>
      <c r="AO63" s="963"/>
      <c r="AP63" s="959">
        <v>8932</v>
      </c>
      <c r="AQ63" s="959"/>
      <c r="AR63" s="959"/>
      <c r="AS63" s="959"/>
      <c r="AT63" s="959"/>
      <c r="AU63" s="959">
        <v>4289</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399</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400</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555</v>
      </c>
      <c r="C68" s="986"/>
      <c r="D68" s="986"/>
      <c r="E68" s="986"/>
      <c r="F68" s="986"/>
      <c r="G68" s="986"/>
      <c r="H68" s="986"/>
      <c r="I68" s="986"/>
      <c r="J68" s="986"/>
      <c r="K68" s="986"/>
      <c r="L68" s="986"/>
      <c r="M68" s="986"/>
      <c r="N68" s="986"/>
      <c r="O68" s="986"/>
      <c r="P68" s="987"/>
      <c r="Q68" s="988">
        <v>1046</v>
      </c>
      <c r="R68" s="982"/>
      <c r="S68" s="982"/>
      <c r="T68" s="982"/>
      <c r="U68" s="982"/>
      <c r="V68" s="982">
        <v>1043</v>
      </c>
      <c r="W68" s="982"/>
      <c r="X68" s="982"/>
      <c r="Y68" s="982"/>
      <c r="Z68" s="982"/>
      <c r="AA68" s="982">
        <v>3</v>
      </c>
      <c r="AB68" s="982"/>
      <c r="AC68" s="982"/>
      <c r="AD68" s="982"/>
      <c r="AE68" s="982"/>
      <c r="AF68" s="982">
        <v>3</v>
      </c>
      <c r="AG68" s="982"/>
      <c r="AH68" s="982"/>
      <c r="AI68" s="982"/>
      <c r="AJ68" s="982"/>
      <c r="AK68" s="982" t="s">
        <v>487</v>
      </c>
      <c r="AL68" s="982"/>
      <c r="AM68" s="982"/>
      <c r="AN68" s="982"/>
      <c r="AO68" s="982"/>
      <c r="AP68" s="982" t="s">
        <v>487</v>
      </c>
      <c r="AQ68" s="982"/>
      <c r="AR68" s="982"/>
      <c r="AS68" s="982"/>
      <c r="AT68" s="982"/>
      <c r="AU68" s="982" t="s">
        <v>487</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556</v>
      </c>
      <c r="C69" s="975"/>
      <c r="D69" s="975"/>
      <c r="E69" s="975"/>
      <c r="F69" s="975"/>
      <c r="G69" s="975"/>
      <c r="H69" s="975"/>
      <c r="I69" s="975"/>
      <c r="J69" s="975"/>
      <c r="K69" s="975"/>
      <c r="L69" s="975"/>
      <c r="M69" s="975"/>
      <c r="N69" s="975"/>
      <c r="O69" s="975"/>
      <c r="P69" s="976"/>
      <c r="Q69" s="977">
        <v>127</v>
      </c>
      <c r="R69" s="971"/>
      <c r="S69" s="971"/>
      <c r="T69" s="971"/>
      <c r="U69" s="971"/>
      <c r="V69" s="971">
        <v>112</v>
      </c>
      <c r="W69" s="971"/>
      <c r="X69" s="971"/>
      <c r="Y69" s="971"/>
      <c r="Z69" s="971"/>
      <c r="AA69" s="971">
        <v>15</v>
      </c>
      <c r="AB69" s="971"/>
      <c r="AC69" s="971"/>
      <c r="AD69" s="971"/>
      <c r="AE69" s="971"/>
      <c r="AF69" s="971">
        <v>15</v>
      </c>
      <c r="AG69" s="971"/>
      <c r="AH69" s="971"/>
      <c r="AI69" s="971"/>
      <c r="AJ69" s="971"/>
      <c r="AK69" s="971">
        <v>48</v>
      </c>
      <c r="AL69" s="971"/>
      <c r="AM69" s="971"/>
      <c r="AN69" s="971"/>
      <c r="AO69" s="971"/>
      <c r="AP69" s="971" t="s">
        <v>487</v>
      </c>
      <c r="AQ69" s="971"/>
      <c r="AR69" s="971"/>
      <c r="AS69" s="971"/>
      <c r="AT69" s="971"/>
      <c r="AU69" s="971" t="s">
        <v>487</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557</v>
      </c>
      <c r="C70" s="975"/>
      <c r="D70" s="975"/>
      <c r="E70" s="975"/>
      <c r="F70" s="975"/>
      <c r="G70" s="975"/>
      <c r="H70" s="975"/>
      <c r="I70" s="975"/>
      <c r="J70" s="975"/>
      <c r="K70" s="975"/>
      <c r="L70" s="975"/>
      <c r="M70" s="975"/>
      <c r="N70" s="975"/>
      <c r="O70" s="975"/>
      <c r="P70" s="976"/>
      <c r="Q70" s="977">
        <v>6413</v>
      </c>
      <c r="R70" s="971"/>
      <c r="S70" s="971"/>
      <c r="T70" s="971"/>
      <c r="U70" s="971"/>
      <c r="V70" s="971">
        <v>6154</v>
      </c>
      <c r="W70" s="971"/>
      <c r="X70" s="971"/>
      <c r="Y70" s="971"/>
      <c r="Z70" s="971"/>
      <c r="AA70" s="971">
        <v>259</v>
      </c>
      <c r="AB70" s="971"/>
      <c r="AC70" s="971"/>
      <c r="AD70" s="971"/>
      <c r="AE70" s="971"/>
      <c r="AF70" s="971">
        <v>259</v>
      </c>
      <c r="AG70" s="971"/>
      <c r="AH70" s="971"/>
      <c r="AI70" s="971"/>
      <c r="AJ70" s="971"/>
      <c r="AK70" s="971" t="s">
        <v>487</v>
      </c>
      <c r="AL70" s="971"/>
      <c r="AM70" s="971"/>
      <c r="AN70" s="971"/>
      <c r="AO70" s="971"/>
      <c r="AP70" s="971" t="s">
        <v>487</v>
      </c>
      <c r="AQ70" s="971"/>
      <c r="AR70" s="971"/>
      <c r="AS70" s="971"/>
      <c r="AT70" s="971"/>
      <c r="AU70" s="971" t="s">
        <v>487</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558</v>
      </c>
      <c r="C71" s="975"/>
      <c r="D71" s="975"/>
      <c r="E71" s="975"/>
      <c r="F71" s="975"/>
      <c r="G71" s="975"/>
      <c r="H71" s="975"/>
      <c r="I71" s="975"/>
      <c r="J71" s="975"/>
      <c r="K71" s="975"/>
      <c r="L71" s="975"/>
      <c r="M71" s="975"/>
      <c r="N71" s="975"/>
      <c r="O71" s="975"/>
      <c r="P71" s="976"/>
      <c r="Q71" s="977">
        <v>3419</v>
      </c>
      <c r="R71" s="971"/>
      <c r="S71" s="971"/>
      <c r="T71" s="971"/>
      <c r="U71" s="971"/>
      <c r="V71" s="971">
        <v>3383</v>
      </c>
      <c r="W71" s="971"/>
      <c r="X71" s="971"/>
      <c r="Y71" s="971"/>
      <c r="Z71" s="971"/>
      <c r="AA71" s="971">
        <v>37</v>
      </c>
      <c r="AB71" s="971"/>
      <c r="AC71" s="971"/>
      <c r="AD71" s="971"/>
      <c r="AE71" s="971"/>
      <c r="AF71" s="971">
        <v>37</v>
      </c>
      <c r="AG71" s="971"/>
      <c r="AH71" s="971"/>
      <c r="AI71" s="971"/>
      <c r="AJ71" s="971"/>
      <c r="AK71" s="971" t="s">
        <v>487</v>
      </c>
      <c r="AL71" s="971"/>
      <c r="AM71" s="971"/>
      <c r="AN71" s="971"/>
      <c r="AO71" s="971"/>
      <c r="AP71" s="971">
        <v>10724</v>
      </c>
      <c r="AQ71" s="971"/>
      <c r="AR71" s="971"/>
      <c r="AS71" s="971"/>
      <c r="AT71" s="971"/>
      <c r="AU71" s="971">
        <v>1030</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559</v>
      </c>
      <c r="C72" s="975"/>
      <c r="D72" s="975"/>
      <c r="E72" s="975"/>
      <c r="F72" s="975"/>
      <c r="G72" s="975"/>
      <c r="H72" s="975"/>
      <c r="I72" s="975"/>
      <c r="J72" s="975"/>
      <c r="K72" s="975"/>
      <c r="L72" s="975"/>
      <c r="M72" s="975"/>
      <c r="N72" s="975"/>
      <c r="O72" s="975"/>
      <c r="P72" s="976"/>
      <c r="Q72" s="977">
        <v>335</v>
      </c>
      <c r="R72" s="971"/>
      <c r="S72" s="971"/>
      <c r="T72" s="971"/>
      <c r="U72" s="971"/>
      <c r="V72" s="971">
        <v>181</v>
      </c>
      <c r="W72" s="971"/>
      <c r="X72" s="971"/>
      <c r="Y72" s="971"/>
      <c r="Z72" s="971"/>
      <c r="AA72" s="971">
        <v>154</v>
      </c>
      <c r="AB72" s="971"/>
      <c r="AC72" s="971"/>
      <c r="AD72" s="971"/>
      <c r="AE72" s="971"/>
      <c r="AF72" s="971">
        <v>154</v>
      </c>
      <c r="AG72" s="971"/>
      <c r="AH72" s="971"/>
      <c r="AI72" s="971"/>
      <c r="AJ72" s="971"/>
      <c r="AK72" s="971">
        <v>162</v>
      </c>
      <c r="AL72" s="971"/>
      <c r="AM72" s="971"/>
      <c r="AN72" s="971"/>
      <c r="AO72" s="971"/>
      <c r="AP72" s="971" t="s">
        <v>487</v>
      </c>
      <c r="AQ72" s="971"/>
      <c r="AR72" s="971"/>
      <c r="AS72" s="971"/>
      <c r="AT72" s="971"/>
      <c r="AU72" s="971" t="s">
        <v>487</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560</v>
      </c>
      <c r="C73" s="975"/>
      <c r="D73" s="975"/>
      <c r="E73" s="975"/>
      <c r="F73" s="975"/>
      <c r="G73" s="975"/>
      <c r="H73" s="975"/>
      <c r="I73" s="975"/>
      <c r="J73" s="975"/>
      <c r="K73" s="975"/>
      <c r="L73" s="975"/>
      <c r="M73" s="975"/>
      <c r="N73" s="975"/>
      <c r="O73" s="975"/>
      <c r="P73" s="976"/>
      <c r="Q73" s="977">
        <v>166278</v>
      </c>
      <c r="R73" s="971"/>
      <c r="S73" s="971"/>
      <c r="T73" s="971"/>
      <c r="U73" s="971"/>
      <c r="V73" s="971">
        <v>162373</v>
      </c>
      <c r="W73" s="971"/>
      <c r="X73" s="971"/>
      <c r="Y73" s="971"/>
      <c r="Z73" s="971"/>
      <c r="AA73" s="971">
        <v>3905</v>
      </c>
      <c r="AB73" s="971"/>
      <c r="AC73" s="971"/>
      <c r="AD73" s="971"/>
      <c r="AE73" s="971"/>
      <c r="AF73" s="971">
        <v>3905</v>
      </c>
      <c r="AG73" s="971"/>
      <c r="AH73" s="971"/>
      <c r="AI73" s="971"/>
      <c r="AJ73" s="971"/>
      <c r="AK73" s="971">
        <v>1502</v>
      </c>
      <c r="AL73" s="971"/>
      <c r="AM73" s="971"/>
      <c r="AN73" s="971"/>
      <c r="AO73" s="971"/>
      <c r="AP73" s="971" t="s">
        <v>487</v>
      </c>
      <c r="AQ73" s="971"/>
      <c r="AR73" s="971"/>
      <c r="AS73" s="971"/>
      <c r="AT73" s="971"/>
      <c r="AU73" s="971" t="s">
        <v>487</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4373</v>
      </c>
      <c r="AG88" s="959"/>
      <c r="AH88" s="959"/>
      <c r="AI88" s="959"/>
      <c r="AJ88" s="959"/>
      <c r="AK88" s="963"/>
      <c r="AL88" s="963"/>
      <c r="AM88" s="963"/>
      <c r="AN88" s="963"/>
      <c r="AO88" s="963"/>
      <c r="AP88" s="959">
        <v>10724</v>
      </c>
      <c r="AQ88" s="959"/>
      <c r="AR88" s="959"/>
      <c r="AS88" s="959"/>
      <c r="AT88" s="959"/>
      <c r="AU88" s="959">
        <v>1030</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535</v>
      </c>
      <c r="CS102" s="953"/>
      <c r="CT102" s="953"/>
      <c r="CU102" s="953"/>
      <c r="CV102" s="954"/>
      <c r="CW102" s="952">
        <v>9</v>
      </c>
      <c r="CX102" s="953"/>
      <c r="CY102" s="953"/>
      <c r="CZ102" s="953"/>
      <c r="DA102" s="954"/>
      <c r="DB102" s="952" t="s">
        <v>487</v>
      </c>
      <c r="DC102" s="953"/>
      <c r="DD102" s="953"/>
      <c r="DE102" s="953"/>
      <c r="DF102" s="954"/>
      <c r="DG102" s="952" t="s">
        <v>487</v>
      </c>
      <c r="DH102" s="953"/>
      <c r="DI102" s="953"/>
      <c r="DJ102" s="953"/>
      <c r="DK102" s="954"/>
      <c r="DL102" s="952" t="s">
        <v>487</v>
      </c>
      <c r="DM102" s="953"/>
      <c r="DN102" s="953"/>
      <c r="DO102" s="953"/>
      <c r="DP102" s="954"/>
      <c r="DQ102" s="952" t="s">
        <v>487</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18" customFormat="1" ht="26.25" customHeight="1" x14ac:dyDescent="0.15">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1149198</v>
      </c>
      <c r="AB110" s="889"/>
      <c r="AC110" s="889"/>
      <c r="AD110" s="889"/>
      <c r="AE110" s="890"/>
      <c r="AF110" s="891">
        <v>1101101</v>
      </c>
      <c r="AG110" s="889"/>
      <c r="AH110" s="889"/>
      <c r="AI110" s="889"/>
      <c r="AJ110" s="890"/>
      <c r="AK110" s="891">
        <v>1050320</v>
      </c>
      <c r="AL110" s="889"/>
      <c r="AM110" s="889"/>
      <c r="AN110" s="889"/>
      <c r="AO110" s="890"/>
      <c r="AP110" s="892">
        <v>13.9</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13431984</v>
      </c>
      <c r="BR110" s="842"/>
      <c r="BS110" s="842"/>
      <c r="BT110" s="842"/>
      <c r="BU110" s="842"/>
      <c r="BV110" s="842">
        <v>12298754</v>
      </c>
      <c r="BW110" s="842"/>
      <c r="BX110" s="842"/>
      <c r="BY110" s="842"/>
      <c r="BZ110" s="842"/>
      <c r="CA110" s="842">
        <v>12202312</v>
      </c>
      <c r="CB110" s="842"/>
      <c r="CC110" s="842"/>
      <c r="CD110" s="842"/>
      <c r="CE110" s="842"/>
      <c r="CF110" s="866">
        <v>161.1</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69928</v>
      </c>
      <c r="DH110" s="842"/>
      <c r="DI110" s="842"/>
      <c r="DJ110" s="842"/>
      <c r="DK110" s="842"/>
      <c r="DL110" s="842">
        <v>35212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v>134583</v>
      </c>
      <c r="BR111" s="817"/>
      <c r="BS111" s="817"/>
      <c r="BT111" s="817"/>
      <c r="BU111" s="817"/>
      <c r="BV111" s="817">
        <v>89460</v>
      </c>
      <c r="BW111" s="817"/>
      <c r="BX111" s="817"/>
      <c r="BY111" s="817"/>
      <c r="BZ111" s="817"/>
      <c r="CA111" s="817">
        <v>43910</v>
      </c>
      <c r="CB111" s="817"/>
      <c r="CC111" s="817"/>
      <c r="CD111" s="817"/>
      <c r="CE111" s="817"/>
      <c r="CF111" s="875">
        <v>0.6</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4393461</v>
      </c>
      <c r="BR112" s="817"/>
      <c r="BS112" s="817"/>
      <c r="BT112" s="817"/>
      <c r="BU112" s="817"/>
      <c r="BV112" s="817">
        <v>4439238</v>
      </c>
      <c r="BW112" s="817"/>
      <c r="BX112" s="817"/>
      <c r="BY112" s="817"/>
      <c r="BZ112" s="817"/>
      <c r="CA112" s="817">
        <v>4289070</v>
      </c>
      <c r="CB112" s="817"/>
      <c r="CC112" s="817"/>
      <c r="CD112" s="817"/>
      <c r="CE112" s="817"/>
      <c r="CF112" s="875">
        <v>56.6</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343943</v>
      </c>
      <c r="AB113" s="919"/>
      <c r="AC113" s="919"/>
      <c r="AD113" s="919"/>
      <c r="AE113" s="920"/>
      <c r="AF113" s="921">
        <v>351671</v>
      </c>
      <c r="AG113" s="919"/>
      <c r="AH113" s="919"/>
      <c r="AI113" s="919"/>
      <c r="AJ113" s="920"/>
      <c r="AK113" s="921">
        <v>333974</v>
      </c>
      <c r="AL113" s="919"/>
      <c r="AM113" s="919"/>
      <c r="AN113" s="919"/>
      <c r="AO113" s="920"/>
      <c r="AP113" s="922">
        <v>4.4000000000000004</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1066613</v>
      </c>
      <c r="BR113" s="817"/>
      <c r="BS113" s="817"/>
      <c r="BT113" s="817"/>
      <c r="BU113" s="817"/>
      <c r="BV113" s="817">
        <v>1049122</v>
      </c>
      <c r="BW113" s="817"/>
      <c r="BX113" s="817"/>
      <c r="BY113" s="817"/>
      <c r="BZ113" s="817"/>
      <c r="CA113" s="817">
        <v>1029549</v>
      </c>
      <c r="CB113" s="817"/>
      <c r="CC113" s="817"/>
      <c r="CD113" s="817"/>
      <c r="CE113" s="817"/>
      <c r="CF113" s="875">
        <v>13.6</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113199</v>
      </c>
      <c r="AB114" s="780"/>
      <c r="AC114" s="780"/>
      <c r="AD114" s="780"/>
      <c r="AE114" s="781"/>
      <c r="AF114" s="782">
        <v>110610</v>
      </c>
      <c r="AG114" s="780"/>
      <c r="AH114" s="780"/>
      <c r="AI114" s="780"/>
      <c r="AJ114" s="781"/>
      <c r="AK114" s="782">
        <v>119876</v>
      </c>
      <c r="AL114" s="780"/>
      <c r="AM114" s="780"/>
      <c r="AN114" s="780"/>
      <c r="AO114" s="781"/>
      <c r="AP114" s="824">
        <v>1.6</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2070787</v>
      </c>
      <c r="BR114" s="817"/>
      <c r="BS114" s="817"/>
      <c r="BT114" s="817"/>
      <c r="BU114" s="817"/>
      <c r="BV114" s="817">
        <v>1999839</v>
      </c>
      <c r="BW114" s="817"/>
      <c r="BX114" s="817"/>
      <c r="BY114" s="817"/>
      <c r="BZ114" s="817"/>
      <c r="CA114" s="817">
        <v>1988206</v>
      </c>
      <c r="CB114" s="817"/>
      <c r="CC114" s="817"/>
      <c r="CD114" s="817"/>
      <c r="CE114" s="817"/>
      <c r="CF114" s="875">
        <v>26.2</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46514</v>
      </c>
      <c r="AB115" s="919"/>
      <c r="AC115" s="919"/>
      <c r="AD115" s="919"/>
      <c r="AE115" s="920"/>
      <c r="AF115" s="921">
        <v>46414</v>
      </c>
      <c r="AG115" s="919"/>
      <c r="AH115" s="919"/>
      <c r="AI115" s="919"/>
      <c r="AJ115" s="920"/>
      <c r="AK115" s="921">
        <v>46246</v>
      </c>
      <c r="AL115" s="919"/>
      <c r="AM115" s="919"/>
      <c r="AN115" s="919"/>
      <c r="AO115" s="920"/>
      <c r="AP115" s="922">
        <v>0.6</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228</v>
      </c>
      <c r="AB116" s="780"/>
      <c r="AC116" s="780"/>
      <c r="AD116" s="780"/>
      <c r="AE116" s="781"/>
      <c r="AF116" s="782">
        <v>333</v>
      </c>
      <c r="AG116" s="780"/>
      <c r="AH116" s="780"/>
      <c r="AI116" s="780"/>
      <c r="AJ116" s="781"/>
      <c r="AK116" s="782">
        <v>763</v>
      </c>
      <c r="AL116" s="780"/>
      <c r="AM116" s="780"/>
      <c r="AN116" s="780"/>
      <c r="AO116" s="781"/>
      <c r="AP116" s="824">
        <v>0</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1653082</v>
      </c>
      <c r="AB117" s="903"/>
      <c r="AC117" s="903"/>
      <c r="AD117" s="903"/>
      <c r="AE117" s="904"/>
      <c r="AF117" s="905">
        <v>1610129</v>
      </c>
      <c r="AG117" s="903"/>
      <c r="AH117" s="903"/>
      <c r="AI117" s="903"/>
      <c r="AJ117" s="904"/>
      <c r="AK117" s="905">
        <v>1551179</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35522</v>
      </c>
      <c r="AB119" s="889"/>
      <c r="AC119" s="889"/>
      <c r="AD119" s="889"/>
      <c r="AE119" s="890"/>
      <c r="AF119" s="891">
        <v>35543</v>
      </c>
      <c r="AG119" s="889"/>
      <c r="AH119" s="889"/>
      <c r="AI119" s="889"/>
      <c r="AJ119" s="890"/>
      <c r="AK119" s="891">
        <v>35568</v>
      </c>
      <c r="AL119" s="889"/>
      <c r="AM119" s="889"/>
      <c r="AN119" s="889"/>
      <c r="AO119" s="890"/>
      <c r="AP119" s="892">
        <v>0.5</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442</v>
      </c>
      <c r="BP119" s="878"/>
      <c r="BQ119" s="879">
        <v>21097428</v>
      </c>
      <c r="BR119" s="845"/>
      <c r="BS119" s="845"/>
      <c r="BT119" s="845"/>
      <c r="BU119" s="845"/>
      <c r="BV119" s="845">
        <v>19876413</v>
      </c>
      <c r="BW119" s="845"/>
      <c r="BX119" s="845"/>
      <c r="BY119" s="845"/>
      <c r="BZ119" s="845"/>
      <c r="CA119" s="845">
        <v>19553047</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64655</v>
      </c>
      <c r="DH119" s="764"/>
      <c r="DI119" s="764"/>
      <c r="DJ119" s="764"/>
      <c r="DK119" s="765"/>
      <c r="DL119" s="766">
        <v>54248</v>
      </c>
      <c r="DM119" s="764"/>
      <c r="DN119" s="764"/>
      <c r="DO119" s="764"/>
      <c r="DP119" s="765"/>
      <c r="DQ119" s="766">
        <v>43910</v>
      </c>
      <c r="DR119" s="764"/>
      <c r="DS119" s="764"/>
      <c r="DT119" s="764"/>
      <c r="DU119" s="765"/>
      <c r="DV119" s="848">
        <v>0.6</v>
      </c>
      <c r="DW119" s="849"/>
      <c r="DX119" s="849"/>
      <c r="DY119" s="849"/>
      <c r="DZ119" s="850"/>
    </row>
    <row r="120" spans="1:130" s="218" customFormat="1" ht="26.25" customHeight="1" x14ac:dyDescent="0.15">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4906388</v>
      </c>
      <c r="BR120" s="842"/>
      <c r="BS120" s="842"/>
      <c r="BT120" s="842"/>
      <c r="BU120" s="842"/>
      <c r="BV120" s="842">
        <v>5210099</v>
      </c>
      <c r="BW120" s="842"/>
      <c r="BX120" s="842"/>
      <c r="BY120" s="842"/>
      <c r="BZ120" s="842"/>
      <c r="CA120" s="842">
        <v>5728462</v>
      </c>
      <c r="CB120" s="842"/>
      <c r="CC120" s="842"/>
      <c r="CD120" s="842"/>
      <c r="CE120" s="842"/>
      <c r="CF120" s="866">
        <v>75.599999999999994</v>
      </c>
      <c r="CG120" s="867"/>
      <c r="CH120" s="867"/>
      <c r="CI120" s="867"/>
      <c r="CJ120" s="867"/>
      <c r="CK120" s="868" t="s">
        <v>446</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3325408</v>
      </c>
      <c r="DH120" s="842"/>
      <c r="DI120" s="842"/>
      <c r="DJ120" s="842"/>
      <c r="DK120" s="842"/>
      <c r="DL120" s="842">
        <v>3415704</v>
      </c>
      <c r="DM120" s="842"/>
      <c r="DN120" s="842"/>
      <c r="DO120" s="842"/>
      <c r="DP120" s="842"/>
      <c r="DQ120" s="842">
        <v>4133042</v>
      </c>
      <c r="DR120" s="842"/>
      <c r="DS120" s="842"/>
      <c r="DT120" s="842"/>
      <c r="DU120" s="842"/>
      <c r="DV120" s="843">
        <v>54.6</v>
      </c>
      <c r="DW120" s="843"/>
      <c r="DX120" s="843"/>
      <c r="DY120" s="843"/>
      <c r="DZ120" s="844"/>
    </row>
    <row r="121" spans="1:130" s="218" customFormat="1" ht="26.25" customHeight="1" x14ac:dyDescent="0.15">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2487794</v>
      </c>
      <c r="BR121" s="817"/>
      <c r="BS121" s="817"/>
      <c r="BT121" s="817"/>
      <c r="BU121" s="817"/>
      <c r="BV121" s="817">
        <v>1774215</v>
      </c>
      <c r="BW121" s="817"/>
      <c r="BX121" s="817"/>
      <c r="BY121" s="817"/>
      <c r="BZ121" s="817"/>
      <c r="CA121" s="817">
        <v>1692550</v>
      </c>
      <c r="CB121" s="817"/>
      <c r="CC121" s="817"/>
      <c r="CD121" s="817"/>
      <c r="CE121" s="817"/>
      <c r="CF121" s="875">
        <v>22.3</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v>171532</v>
      </c>
      <c r="DH121" s="817"/>
      <c r="DI121" s="817"/>
      <c r="DJ121" s="817"/>
      <c r="DK121" s="817"/>
      <c r="DL121" s="817">
        <v>165444</v>
      </c>
      <c r="DM121" s="817"/>
      <c r="DN121" s="817"/>
      <c r="DO121" s="817"/>
      <c r="DP121" s="817"/>
      <c r="DQ121" s="817">
        <v>156028</v>
      </c>
      <c r="DR121" s="817"/>
      <c r="DS121" s="817"/>
      <c r="DT121" s="817"/>
      <c r="DU121" s="817"/>
      <c r="DV121" s="794">
        <v>2.1</v>
      </c>
      <c r="DW121" s="794"/>
      <c r="DX121" s="794"/>
      <c r="DY121" s="794"/>
      <c r="DZ121" s="795"/>
    </row>
    <row r="122" spans="1:130" s="218" customFormat="1" ht="26.25" customHeight="1" x14ac:dyDescent="0.15">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11041331</v>
      </c>
      <c r="BR122" s="845"/>
      <c r="BS122" s="845"/>
      <c r="BT122" s="845"/>
      <c r="BU122" s="845"/>
      <c r="BV122" s="845">
        <v>11392289</v>
      </c>
      <c r="BW122" s="845"/>
      <c r="BX122" s="845"/>
      <c r="BY122" s="845"/>
      <c r="BZ122" s="845"/>
      <c r="CA122" s="845">
        <v>11279638</v>
      </c>
      <c r="CB122" s="845"/>
      <c r="CC122" s="845"/>
      <c r="CD122" s="845"/>
      <c r="CE122" s="845"/>
      <c r="CF122" s="846">
        <v>148.9</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450</v>
      </c>
      <c r="BP123" s="878"/>
      <c r="BQ123" s="832">
        <v>18435513</v>
      </c>
      <c r="BR123" s="833"/>
      <c r="BS123" s="833"/>
      <c r="BT123" s="833"/>
      <c r="BU123" s="833"/>
      <c r="BV123" s="833">
        <v>18376603</v>
      </c>
      <c r="BW123" s="833"/>
      <c r="BX123" s="833"/>
      <c r="BY123" s="833"/>
      <c r="BZ123" s="833"/>
      <c r="CA123" s="833">
        <v>18700650</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36</v>
      </c>
      <c r="BR124" s="831"/>
      <c r="BS124" s="831"/>
      <c r="BT124" s="831"/>
      <c r="BU124" s="831"/>
      <c r="BV124" s="831">
        <v>20</v>
      </c>
      <c r="BW124" s="831"/>
      <c r="BX124" s="831"/>
      <c r="BY124" s="831"/>
      <c r="BZ124" s="831"/>
      <c r="CA124" s="831">
        <v>11.2</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v>896521</v>
      </c>
      <c r="DH124" s="764"/>
      <c r="DI124" s="764"/>
      <c r="DJ124" s="764"/>
      <c r="DK124" s="765"/>
      <c r="DL124" s="766">
        <v>858090</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10408</v>
      </c>
      <c r="AB126" s="780"/>
      <c r="AC126" s="780"/>
      <c r="AD126" s="780"/>
      <c r="AE126" s="781"/>
      <c r="AF126" s="782">
        <v>10408</v>
      </c>
      <c r="AG126" s="780"/>
      <c r="AH126" s="780"/>
      <c r="AI126" s="780"/>
      <c r="AJ126" s="781"/>
      <c r="AK126" s="782">
        <v>10338</v>
      </c>
      <c r="AL126" s="780"/>
      <c r="AM126" s="780"/>
      <c r="AN126" s="780"/>
      <c r="AO126" s="781"/>
      <c r="AP126" s="824">
        <v>0.1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584</v>
      </c>
      <c r="AB127" s="780"/>
      <c r="AC127" s="780"/>
      <c r="AD127" s="780"/>
      <c r="AE127" s="781"/>
      <c r="AF127" s="782">
        <v>463</v>
      </c>
      <c r="AG127" s="780"/>
      <c r="AH127" s="780"/>
      <c r="AI127" s="780"/>
      <c r="AJ127" s="781"/>
      <c r="AK127" s="782">
        <v>340</v>
      </c>
      <c r="AL127" s="780"/>
      <c r="AM127" s="780"/>
      <c r="AN127" s="780"/>
      <c r="AO127" s="781"/>
      <c r="AP127" s="824">
        <v>0</v>
      </c>
      <c r="AQ127" s="825"/>
      <c r="AR127" s="825"/>
      <c r="AS127" s="825"/>
      <c r="AT127" s="826"/>
      <c r="AU127" s="220"/>
      <c r="AV127" s="220"/>
      <c r="AW127" s="220"/>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259448</v>
      </c>
      <c r="AB128" s="801"/>
      <c r="AC128" s="801"/>
      <c r="AD128" s="801"/>
      <c r="AE128" s="802"/>
      <c r="AF128" s="803">
        <v>215934</v>
      </c>
      <c r="AG128" s="801"/>
      <c r="AH128" s="801"/>
      <c r="AI128" s="801"/>
      <c r="AJ128" s="802"/>
      <c r="AK128" s="803">
        <v>194068</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122</v>
      </c>
      <c r="BG128" s="787"/>
      <c r="BH128" s="787"/>
      <c r="BI128" s="787"/>
      <c r="BJ128" s="787"/>
      <c r="BK128" s="787"/>
      <c r="BL128" s="810"/>
      <c r="BM128" s="786">
        <v>13.62</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8390874</v>
      </c>
      <c r="AB129" s="780"/>
      <c r="AC129" s="780"/>
      <c r="AD129" s="780"/>
      <c r="AE129" s="781"/>
      <c r="AF129" s="782">
        <v>8442470</v>
      </c>
      <c r="AG129" s="780"/>
      <c r="AH129" s="780"/>
      <c r="AI129" s="780"/>
      <c r="AJ129" s="781"/>
      <c r="AK129" s="782">
        <v>8546954</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18.62</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1001832</v>
      </c>
      <c r="AB130" s="780"/>
      <c r="AC130" s="780"/>
      <c r="AD130" s="780"/>
      <c r="AE130" s="781"/>
      <c r="AF130" s="782">
        <v>952298</v>
      </c>
      <c r="AG130" s="780"/>
      <c r="AH130" s="780"/>
      <c r="AI130" s="780"/>
      <c r="AJ130" s="781"/>
      <c r="AK130" s="782">
        <v>970904</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5.4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7389042</v>
      </c>
      <c r="AB131" s="764"/>
      <c r="AC131" s="764"/>
      <c r="AD131" s="764"/>
      <c r="AE131" s="765"/>
      <c r="AF131" s="766">
        <v>7490172</v>
      </c>
      <c r="AG131" s="764"/>
      <c r="AH131" s="764"/>
      <c r="AI131" s="764"/>
      <c r="AJ131" s="765"/>
      <c r="AK131" s="766">
        <v>7576050</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v>11.2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5.3024735820000002</v>
      </c>
      <c r="AB132" s="745"/>
      <c r="AC132" s="745"/>
      <c r="AD132" s="745"/>
      <c r="AE132" s="746"/>
      <c r="AF132" s="747">
        <v>5.8996909549999996</v>
      </c>
      <c r="AG132" s="745"/>
      <c r="AH132" s="745"/>
      <c r="AI132" s="745"/>
      <c r="AJ132" s="746"/>
      <c r="AK132" s="747">
        <v>5.0977356269999996</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6.4</v>
      </c>
      <c r="AB133" s="724"/>
      <c r="AC133" s="724"/>
      <c r="AD133" s="724"/>
      <c r="AE133" s="725"/>
      <c r="AF133" s="723">
        <v>5.9</v>
      </c>
      <c r="AG133" s="724"/>
      <c r="AH133" s="724"/>
      <c r="AI133" s="724"/>
      <c r="AJ133" s="725"/>
      <c r="AK133" s="723">
        <v>5.4</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GtdcR/rj3gMdpccdyG39vfAilldk6RQudQDG6P7MbUtECXP82mfWrUaSVODAhLB7bYEs6NelHOO46yj3G6LJxQ==" saltValue="fUSu6PNpFTrnpWqtMWzpV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AD0hz1bE50kCQ1/fvey9Q/EqbhCt0V3SM0Kbreo+8zwgTy0ER84Ml1OBJKmMPf7mez/Uefq2T9Mf+/JLOgGUog==" saltValue="YsuEMUq8Z6khPOQj5YvUW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SCZ2yp2pRArAdPL68ntNP52Huhi5CpI1h3tHbld9WdLPbqqcEDng3bmSxMMpl22RLjww+X+uWFMldglb30reg==" saltValue="63Lj/KaiaioHa2JT/qxbP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21"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2"/>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3" t="s">
        <v>484</v>
      </c>
      <c r="AL9" s="1134"/>
      <c r="AM9" s="1134"/>
      <c r="AN9" s="1135"/>
      <c r="AO9" s="269">
        <v>2944650</v>
      </c>
      <c r="AP9" s="269">
        <v>106752</v>
      </c>
      <c r="AQ9" s="270">
        <v>117270</v>
      </c>
      <c r="AR9" s="271">
        <v>-9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3" t="s">
        <v>485</v>
      </c>
      <c r="AL10" s="1134"/>
      <c r="AM10" s="1134"/>
      <c r="AN10" s="1135"/>
      <c r="AO10" s="272">
        <v>12180</v>
      </c>
      <c r="AP10" s="272">
        <v>442</v>
      </c>
      <c r="AQ10" s="273">
        <v>10490</v>
      </c>
      <c r="AR10" s="274">
        <v>-95.8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3" t="s">
        <v>486</v>
      </c>
      <c r="AL11" s="1134"/>
      <c r="AM11" s="1134"/>
      <c r="AN11" s="1135"/>
      <c r="AO11" s="272" t="s">
        <v>487</v>
      </c>
      <c r="AP11" s="272" t="s">
        <v>487</v>
      </c>
      <c r="AQ11" s="273">
        <v>1802</v>
      </c>
      <c r="AR11" s="274" t="s">
        <v>487</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3" t="s">
        <v>488</v>
      </c>
      <c r="AL12" s="1134"/>
      <c r="AM12" s="1134"/>
      <c r="AN12" s="1135"/>
      <c r="AO12" s="272" t="s">
        <v>487</v>
      </c>
      <c r="AP12" s="272" t="s">
        <v>487</v>
      </c>
      <c r="AQ12" s="273">
        <v>3</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3" t="s">
        <v>489</v>
      </c>
      <c r="AL13" s="1134"/>
      <c r="AM13" s="1134"/>
      <c r="AN13" s="1135"/>
      <c r="AO13" s="272">
        <v>87032</v>
      </c>
      <c r="AP13" s="272">
        <v>3155</v>
      </c>
      <c r="AQ13" s="273">
        <v>4482</v>
      </c>
      <c r="AR13" s="274">
        <v>-29.6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3" t="s">
        <v>490</v>
      </c>
      <c r="AL14" s="1134"/>
      <c r="AM14" s="1134"/>
      <c r="AN14" s="1135"/>
      <c r="AO14" s="272">
        <v>35112</v>
      </c>
      <c r="AP14" s="272">
        <v>1273</v>
      </c>
      <c r="AQ14" s="273">
        <v>2749</v>
      </c>
      <c r="AR14" s="274">
        <v>-53.7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6" t="s">
        <v>491</v>
      </c>
      <c r="AL15" s="1137"/>
      <c r="AM15" s="1137"/>
      <c r="AN15" s="1138"/>
      <c r="AO15" s="272">
        <v>-225285</v>
      </c>
      <c r="AP15" s="272">
        <v>-8167</v>
      </c>
      <c r="AQ15" s="273">
        <v>-7399</v>
      </c>
      <c r="AR15" s="274">
        <v>10.4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6" t="s">
        <v>177</v>
      </c>
      <c r="AL16" s="1137"/>
      <c r="AM16" s="1137"/>
      <c r="AN16" s="1138"/>
      <c r="AO16" s="272">
        <v>2853689</v>
      </c>
      <c r="AP16" s="272">
        <v>103455</v>
      </c>
      <c r="AQ16" s="273">
        <v>129397</v>
      </c>
      <c r="AR16" s="274">
        <v>-20</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9" t="s">
        <v>496</v>
      </c>
      <c r="AL21" s="1140"/>
      <c r="AM21" s="1140"/>
      <c r="AN21" s="1141"/>
      <c r="AO21" s="285">
        <v>10.62</v>
      </c>
      <c r="AP21" s="286">
        <v>11.07</v>
      </c>
      <c r="AQ21" s="287">
        <v>-0.45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9" t="s">
        <v>497</v>
      </c>
      <c r="AL22" s="1140"/>
      <c r="AM22" s="1140"/>
      <c r="AN22" s="1141"/>
      <c r="AO22" s="290">
        <v>97</v>
      </c>
      <c r="AP22" s="291">
        <v>97.2</v>
      </c>
      <c r="AQ22" s="292">
        <v>-0.2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32" t="s">
        <v>498</v>
      </c>
      <c r="B26" s="1132"/>
      <c r="C26" s="1132"/>
      <c r="D26" s="1132"/>
      <c r="E26" s="1132"/>
      <c r="F26" s="1132"/>
      <c r="G26" s="1132"/>
      <c r="H26" s="1132"/>
      <c r="I26" s="1132"/>
      <c r="J26" s="1132"/>
      <c r="K26" s="1132"/>
      <c r="L26" s="1132"/>
      <c r="M26" s="1132"/>
      <c r="N26" s="1132"/>
      <c r="O26" s="1132"/>
      <c r="P26" s="1132"/>
      <c r="Q26" s="1132"/>
      <c r="R26" s="1132"/>
      <c r="S26" s="1132"/>
      <c r="T26" s="1132"/>
      <c r="U26" s="1132"/>
      <c r="V26" s="1132"/>
      <c r="W26" s="1132"/>
      <c r="X26" s="1132"/>
      <c r="Y26" s="1132"/>
      <c r="Z26" s="1132"/>
      <c r="AA26" s="1132"/>
      <c r="AB26" s="1132"/>
      <c r="AC26" s="1132"/>
      <c r="AD26" s="1132"/>
      <c r="AE26" s="1132"/>
      <c r="AF26" s="1132"/>
      <c r="AG26" s="1132"/>
      <c r="AH26" s="1132"/>
      <c r="AI26" s="1132"/>
      <c r="AJ26" s="1132"/>
      <c r="AK26" s="1132"/>
      <c r="AL26" s="1132"/>
      <c r="AM26" s="1132"/>
      <c r="AN26" s="1132"/>
      <c r="AO26" s="1132"/>
      <c r="AP26" s="1132"/>
      <c r="AQ26" s="1132"/>
      <c r="AR26" s="1132"/>
      <c r="AS26" s="1132"/>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21"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2"/>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3" t="s">
        <v>501</v>
      </c>
      <c r="AL32" s="1124"/>
      <c r="AM32" s="1124"/>
      <c r="AN32" s="1125"/>
      <c r="AO32" s="300">
        <v>1050320</v>
      </c>
      <c r="AP32" s="300">
        <v>38077</v>
      </c>
      <c r="AQ32" s="301">
        <v>74841</v>
      </c>
      <c r="AR32" s="302">
        <v>-49.1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3" t="s">
        <v>502</v>
      </c>
      <c r="AL33" s="1124"/>
      <c r="AM33" s="1124"/>
      <c r="AN33" s="1125"/>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3" t="s">
        <v>503</v>
      </c>
      <c r="AL34" s="1124"/>
      <c r="AM34" s="1124"/>
      <c r="AN34" s="1125"/>
      <c r="AO34" s="300" t="s">
        <v>487</v>
      </c>
      <c r="AP34" s="300" t="s">
        <v>487</v>
      </c>
      <c r="AQ34" s="301">
        <v>1</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3" t="s">
        <v>504</v>
      </c>
      <c r="AL35" s="1124"/>
      <c r="AM35" s="1124"/>
      <c r="AN35" s="1125"/>
      <c r="AO35" s="300">
        <v>333974</v>
      </c>
      <c r="AP35" s="300">
        <v>12108</v>
      </c>
      <c r="AQ35" s="301">
        <v>16683</v>
      </c>
      <c r="AR35" s="302">
        <v>-27.4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3" t="s">
        <v>505</v>
      </c>
      <c r="AL36" s="1124"/>
      <c r="AM36" s="1124"/>
      <c r="AN36" s="1125"/>
      <c r="AO36" s="300">
        <v>119876</v>
      </c>
      <c r="AP36" s="300">
        <v>4346</v>
      </c>
      <c r="AQ36" s="301">
        <v>2411</v>
      </c>
      <c r="AR36" s="302">
        <v>80.3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3" t="s">
        <v>506</v>
      </c>
      <c r="AL37" s="1124"/>
      <c r="AM37" s="1124"/>
      <c r="AN37" s="1125"/>
      <c r="AO37" s="300">
        <v>46246</v>
      </c>
      <c r="AP37" s="300">
        <v>1677</v>
      </c>
      <c r="AQ37" s="301">
        <v>548</v>
      </c>
      <c r="AR37" s="302">
        <v>206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6" t="s">
        <v>507</v>
      </c>
      <c r="AL38" s="1127"/>
      <c r="AM38" s="1127"/>
      <c r="AN38" s="1128"/>
      <c r="AO38" s="303">
        <v>763</v>
      </c>
      <c r="AP38" s="303">
        <v>28</v>
      </c>
      <c r="AQ38" s="304">
        <v>7</v>
      </c>
      <c r="AR38" s="292">
        <v>300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6" t="s">
        <v>508</v>
      </c>
      <c r="AL39" s="1127"/>
      <c r="AM39" s="1127"/>
      <c r="AN39" s="1128"/>
      <c r="AO39" s="300">
        <v>-194068</v>
      </c>
      <c r="AP39" s="300">
        <v>-7036</v>
      </c>
      <c r="AQ39" s="301">
        <v>-3756</v>
      </c>
      <c r="AR39" s="302">
        <v>87.3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3" t="s">
        <v>509</v>
      </c>
      <c r="AL40" s="1124"/>
      <c r="AM40" s="1124"/>
      <c r="AN40" s="1125"/>
      <c r="AO40" s="300">
        <v>-970904</v>
      </c>
      <c r="AP40" s="300">
        <v>-35198</v>
      </c>
      <c r="AQ40" s="301">
        <v>-63247</v>
      </c>
      <c r="AR40" s="302">
        <v>-44.3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9" t="s">
        <v>287</v>
      </c>
      <c r="AL41" s="1130"/>
      <c r="AM41" s="1130"/>
      <c r="AN41" s="1131"/>
      <c r="AO41" s="300">
        <v>386207</v>
      </c>
      <c r="AP41" s="300">
        <v>14001</v>
      </c>
      <c r="AQ41" s="301">
        <v>27488</v>
      </c>
      <c r="AR41" s="302">
        <v>-49.1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6" t="s">
        <v>479</v>
      </c>
      <c r="AN49" s="1118" t="s">
        <v>512</v>
      </c>
      <c r="AO49" s="1119"/>
      <c r="AP49" s="1119"/>
      <c r="AQ49" s="1119"/>
      <c r="AR49" s="1120"/>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7"/>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1124947</v>
      </c>
      <c r="AN51" s="322">
        <v>38051</v>
      </c>
      <c r="AO51" s="323">
        <v>-24.2</v>
      </c>
      <c r="AP51" s="324">
        <v>92632</v>
      </c>
      <c r="AQ51" s="325">
        <v>-1.5</v>
      </c>
      <c r="AR51" s="326">
        <v>-22.7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523909</v>
      </c>
      <c r="AN52" s="330">
        <v>17721</v>
      </c>
      <c r="AO52" s="331">
        <v>-20.100000000000001</v>
      </c>
      <c r="AP52" s="332">
        <v>47978</v>
      </c>
      <c r="AQ52" s="333">
        <v>-2</v>
      </c>
      <c r="AR52" s="334">
        <v>-18.100000000000001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1133549</v>
      </c>
      <c r="AN53" s="322">
        <v>38964</v>
      </c>
      <c r="AO53" s="323">
        <v>2.4</v>
      </c>
      <c r="AP53" s="324">
        <v>96469</v>
      </c>
      <c r="AQ53" s="325">
        <v>4.0999999999999996</v>
      </c>
      <c r="AR53" s="326">
        <v>-1.7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738365</v>
      </c>
      <c r="AN54" s="330">
        <v>25380</v>
      </c>
      <c r="AO54" s="331">
        <v>43.2</v>
      </c>
      <c r="AP54" s="332">
        <v>49775</v>
      </c>
      <c r="AQ54" s="333">
        <v>3.7</v>
      </c>
      <c r="AR54" s="334">
        <v>39.5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923605</v>
      </c>
      <c r="AN55" s="322">
        <v>32312</v>
      </c>
      <c r="AO55" s="323">
        <v>-17.100000000000001</v>
      </c>
      <c r="AP55" s="324">
        <v>85743</v>
      </c>
      <c r="AQ55" s="325">
        <v>-11.1</v>
      </c>
      <c r="AR55" s="326">
        <v>-6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540139</v>
      </c>
      <c r="AN56" s="330">
        <v>18897</v>
      </c>
      <c r="AO56" s="331">
        <v>-25.5</v>
      </c>
      <c r="AP56" s="332">
        <v>45231</v>
      </c>
      <c r="AQ56" s="333">
        <v>-9.1</v>
      </c>
      <c r="AR56" s="334">
        <v>-16.399999999999999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2136611</v>
      </c>
      <c r="AN57" s="322">
        <v>76079</v>
      </c>
      <c r="AO57" s="323">
        <v>135.5</v>
      </c>
      <c r="AP57" s="324">
        <v>92509</v>
      </c>
      <c r="AQ57" s="325">
        <v>7.9</v>
      </c>
      <c r="AR57" s="326">
        <v>127.6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571415</v>
      </c>
      <c r="AN58" s="330">
        <v>20347</v>
      </c>
      <c r="AO58" s="331">
        <v>7.7</v>
      </c>
      <c r="AP58" s="332">
        <v>52274</v>
      </c>
      <c r="AQ58" s="333">
        <v>15.6</v>
      </c>
      <c r="AR58" s="334">
        <v>-7.9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1916188</v>
      </c>
      <c r="AN59" s="322">
        <v>69467</v>
      </c>
      <c r="AO59" s="323">
        <v>-8.6999999999999993</v>
      </c>
      <c r="AP59" s="324">
        <v>98544</v>
      </c>
      <c r="AQ59" s="325">
        <v>6.5</v>
      </c>
      <c r="AR59" s="326">
        <v>-15.2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1411011</v>
      </c>
      <c r="AN60" s="330">
        <v>51153</v>
      </c>
      <c r="AO60" s="331">
        <v>151.4</v>
      </c>
      <c r="AP60" s="332">
        <v>55816</v>
      </c>
      <c r="AQ60" s="333">
        <v>6.8</v>
      </c>
      <c r="AR60" s="334">
        <v>144.6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1446980</v>
      </c>
      <c r="AN61" s="337">
        <v>50975</v>
      </c>
      <c r="AO61" s="338">
        <v>17.600000000000001</v>
      </c>
      <c r="AP61" s="339">
        <v>93179</v>
      </c>
      <c r="AQ61" s="340">
        <v>1.2</v>
      </c>
      <c r="AR61" s="326">
        <v>16.399999999999999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756968</v>
      </c>
      <c r="AN62" s="330">
        <v>26700</v>
      </c>
      <c r="AO62" s="331">
        <v>31.3</v>
      </c>
      <c r="AP62" s="332">
        <v>50215</v>
      </c>
      <c r="AQ62" s="333">
        <v>3</v>
      </c>
      <c r="AR62" s="334">
        <v>28.3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xqCpBJVCbBMFxJRL3ZMTQlxIDx1R9+CWaDPd7OsJ2laI1/KqKleVysazNNJskpjxup+JvH6kREUDFySE4doONA==" saltValue="D7FCIo+7iQZj3XDbUAzcy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1" spans="125:125" ht="13.5" hidden="1" customHeight="1" x14ac:dyDescent="0.15">
      <c r="DU121" s="247"/>
    </row>
  </sheetData>
  <sheetProtection algorithmName="SHA-512" hashValue="ftXKbZ4+ykiQLHCwnGmgUQsfoY/ZF6OhMeaTpSbzH3+lJoqSMEFc7J/VXEB07V/MoNa0/hnVyeCzRe1x9Gdyow==" saltValue="W4m4NaWOY+7k3xtd5w5H6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kG0DrAuwF/UZ/tFh1i5M8kL7wFpz3ktOHCzZTPN06Hpvglfoo7xcwM87xPLvlz7QUhstVmFTNTDY6FLuEuomgw==" saltValue="H/5gdG74EO46XRLffbRez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42" t="s">
        <v>3</v>
      </c>
      <c r="D47" s="1142"/>
      <c r="E47" s="1143"/>
      <c r="F47" s="11">
        <v>18.93</v>
      </c>
      <c r="G47" s="12">
        <v>17.989999999999998</v>
      </c>
      <c r="H47" s="12">
        <v>19.190000000000001</v>
      </c>
      <c r="I47" s="12">
        <v>19.07</v>
      </c>
      <c r="J47" s="13">
        <v>24.94</v>
      </c>
    </row>
    <row r="48" spans="2:10" ht="57.75" customHeight="1" x14ac:dyDescent="0.15">
      <c r="B48" s="14"/>
      <c r="C48" s="1144" t="s">
        <v>4</v>
      </c>
      <c r="D48" s="1144"/>
      <c r="E48" s="1145"/>
      <c r="F48" s="15">
        <v>11.75</v>
      </c>
      <c r="G48" s="16">
        <v>11.03</v>
      </c>
      <c r="H48" s="16">
        <v>15.83</v>
      </c>
      <c r="I48" s="16">
        <v>12.14</v>
      </c>
      <c r="J48" s="17">
        <v>11.55</v>
      </c>
    </row>
    <row r="49" spans="2:10" ht="57.75" customHeight="1" thickBot="1" x14ac:dyDescent="0.2">
      <c r="B49" s="18"/>
      <c r="C49" s="1146" t="s">
        <v>5</v>
      </c>
      <c r="D49" s="1146"/>
      <c r="E49" s="1147"/>
      <c r="F49" s="19">
        <v>6.72</v>
      </c>
      <c r="G49" s="20">
        <v>9.65</v>
      </c>
      <c r="H49" s="20">
        <v>16.690000000000001</v>
      </c>
      <c r="I49" s="20">
        <v>12.81</v>
      </c>
      <c r="J49" s="21">
        <v>5.7</v>
      </c>
    </row>
    <row r="50" spans="2:10" x14ac:dyDescent="0.15"/>
  </sheetData>
  <sheetProtection algorithmName="SHA-512" hashValue="dGPekWJKd2Z0aqv0APqshQBKUTuMJTi+6BIbpJkqiAbsuIRlih4Oy2/yGhOZLnFOKs+rV6/ym1TMkh77yH1n5g==" saltValue="I/dxtykLSr+oi1y7Wbse5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奥山 夏樹</cp:lastModifiedBy>
  <cp:lastPrinted>2026-03-11T05:31:27Z</cp:lastPrinted>
  <dcterms:created xsi:type="dcterms:W3CDTF">2026-02-23T04:46:53Z</dcterms:created>
  <dcterms:modified xsi:type="dcterms:W3CDTF">2026-03-16T05:45:06Z</dcterms:modified>
  <cp:category/>
</cp:coreProperties>
</file>