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andisk-zaisei\Public\040 財政状況調査（決算統計）\07　決算統計\決算統計R06\060_照会・回答\01_県\R080302_【3.6_17：00〆切】令和6年度財政状況資料集の作成等について\05_疑義照会\05_回答（２回目）\"/>
    </mc:Choice>
  </mc:AlternateContent>
  <xr:revisionPtr revIDLastSave="0" documentId="13_ncr:1_{9D1B09B4-3DBB-4361-AE0F-45F09F5B451D}" xr6:coauthVersionLast="47" xr6:coauthVersionMax="47" xr10:uidLastSave="{00000000-0000-0000-0000-000000000000}"/>
  <bookViews>
    <workbookView xWindow="-120" yWindow="-120" windowWidth="20730" windowHeight="11040" tabRatio="74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U38" i="10"/>
  <c r="C38" i="10"/>
  <c r="BE37" i="10"/>
  <c r="U37" i="10"/>
  <c r="C37" i="10"/>
  <c r="BE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E34" i="10"/>
  <c r="C34" i="10"/>
  <c r="C35" i="10" s="1"/>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alcChain>
</file>

<file path=xl/sharedStrings.xml><?xml version="1.0" encoding="utf-8"?>
<sst xmlns="http://schemas.openxmlformats.org/spreadsheetml/2006/main" count="1064" uniqueCount="577">
  <si>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</si>
  <si>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</si>
  <si>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</si>
  <si>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</si>
  <si>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</si>
  <si>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</si>
  <si>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</si>
  <si>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</si>
  <si>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</si>
  <si>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</si>
  <si>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</si>
  <si>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</si>
  <si>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</si>
  <si>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</si>
  <si>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</si>
  <si>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</si>
  <si>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</si>
  <si>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</si>
  <si>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</si>
  <si>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</si>
  <si>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</si>
  <si>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</si>
  <si>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</si>
  <si>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</si>
  <si>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</si>
  <si>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</si>
  <si>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</si>
  <si>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</si>
  <si>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</si>
  <si>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</si>
  <si>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</si>
  <si>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</si>
  <si>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</si>
  <si>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</si>
  <si>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</si>
  <si>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</si>
  <si>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</si>
  <si>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</si>
  <si>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</si>
  <si>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</si>
  <si>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</si>
  <si>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</si>
  <si>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</si>
  <si>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</si>
  <si>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</si>
  <si>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</si>
  <si>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</si>
  <si>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</si>
  <si>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</si>
  <si>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</si>
  <si>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</si>
  <si>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</si>
  <si>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</si>
  <si>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</si>
  <si>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</si>
  <si>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</si>
  <si>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</si>
  <si>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</si>
  <si>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</si>
  <si>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</si>
  <si>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</si>
  <si>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</si>
  <si>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</si>
  <si>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</si>
  <si>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</si>
  <si>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</si>
  <si>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</si>
  <si>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</si>
  <si>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</si>
  <si>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</si>
  <si>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</si>
  <si>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</si>
  <si>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</si>
  <si>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</si>
  <si>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</si>
  <si>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</si>
  <si>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</si>
  <si>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</si>
  <si>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</si>
  <si>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</si>
  <si>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</si>
  <si>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</si>
  <si>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</si>
  <si>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</si>
  <si>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</si>
  <si>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</si>
  <si>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</si>
  <si>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</si>
  <si>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</si>
  <si>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</si>
  <si>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</si>
  <si>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</si>
  <si>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</si>
  <si>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</si>
  <si>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鶴岡市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</si>
  <si>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</si>
  <si>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</si>
  <si>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</si>
  <si>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</si>
  <si>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</si>
  <si>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</si>
  <si>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</si>
  <si>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</si>
  <si>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</si>
  <si>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</si>
  <si>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</si>
  <si>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</si>
  <si>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</si>
  <si>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</si>
  <si>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</si>
  <si>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</si>
  <si>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</si>
  <si>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</si>
  <si>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</si>
  <si>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</si>
  <si>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</si>
  <si>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</si>
  <si>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</si>
  <si>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</si>
  <si>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</si>
  <si>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</si>
  <si>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</si>
  <si>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</si>
  <si>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</si>
  <si>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</si>
  <si>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</si>
  <si>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</si>
  <si>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</si>
  <si>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</si>
  <si>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</si>
  <si>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</si>
  <si>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</si>
  <si>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</si>
  <si>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</si>
  <si>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</si>
  <si>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</si>
  <si>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</si>
  <si>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</si>
  <si>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</si>
  <si>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</si>
  <si>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</si>
  <si>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</si>
  <si>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</si>
  <si>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</si>
  <si>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</si>
  <si>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</si>
  <si>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</si>
  <si>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</si>
  <si>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</si>
  <si>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</si>
  <si>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</si>
  <si>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</si>
  <si>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</si>
  <si>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</si>
  <si>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</si>
  <si>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</si>
  <si>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</si>
  <si>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</si>
  <si>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</si>
  <si>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</si>
  <si>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</si>
  <si>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</si>
  <si>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</si>
  <si>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</si>
  <si>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</si>
  <si>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</si>
  <si>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</si>
  <si>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</si>
  <si>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</si>
  <si>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</si>
  <si>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</si>
  <si>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</si>
  <si>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</si>
  <si>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</si>
  <si>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</si>
  <si>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</si>
  <si>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</si>
  <si>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</si>
  <si>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</si>
  <si>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</si>
  <si>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</si>
  <si>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</si>
  <si>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</si>
  <si>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</si>
  <si>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</si>
  <si>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</si>
  <si>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</si>
  <si>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</si>
  <si>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</si>
  <si>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</si>
  <si>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</si>
  <si>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</si>
  <si>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</si>
  <si>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</si>
  <si>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</si>
  <si>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</si>
  <si>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</si>
  <si>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</si>
  <si>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</si>
  <si>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</si>
  <si>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</si>
  <si>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</si>
  <si>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山形県鶴岡市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</si>
  <si>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</si>
  <si>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</si>
  <si>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</si>
  <si>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</si>
  <si>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</si>
  <si>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</si>
  <si>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</si>
  <si>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</si>
  <si>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</si>
  <si>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</si>
  <si>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</si>
  <si>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</si>
  <si>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</si>
  <si>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</si>
  <si>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</si>
  <si>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</si>
  <si>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</si>
  <si>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</si>
  <si>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</si>
  <si>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</si>
  <si>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</si>
  <si>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</si>
  <si>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</si>
  <si>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</si>
  <si>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</si>
  <si>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</si>
  <si>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</si>
  <si>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</si>
  <si>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</si>
  <si>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</si>
  <si>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</si>
  <si>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</si>
  <si>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</si>
  <si>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</si>
  <si>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</si>
  <si>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</si>
  <si>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</si>
  <si>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</si>
  <si>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</si>
  <si>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</si>
  <si>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</si>
  <si>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</si>
  <si>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</si>
  <si>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</si>
  <si>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</si>
  <si>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</si>
  <si>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</si>
  <si>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</si>
  <si>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</si>
  <si>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</si>
  <si>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</si>
  <si>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</si>
  <si>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</si>
  <si>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</si>
  <si>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</si>
  <si>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</si>
  <si>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</si>
  <si>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</si>
  <si>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</si>
  <si>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</si>
  <si>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</si>
  <si>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</si>
  <si>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</si>
  <si>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</si>
  <si>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</si>
  <si>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</si>
  <si>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</si>
  <si>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</si>
  <si>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</si>
  <si>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</si>
  <si>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</si>
  <si>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</si>
  <si>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</si>
  <si>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</si>
  <si>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</si>
  <si>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</si>
  <si>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</si>
  <si>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</si>
  <si>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</si>
  <si>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</si>
  <si>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</si>
  <si>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</si>
  <si>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</si>
  <si>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</si>
  <si>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</si>
  <si>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</si>
  <si>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</si>
  <si>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</si>
  <si>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</si>
  <si>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</si>
  <si>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</si>
  <si>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</si>
  <si>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</si>
  <si>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</si>
  <si>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</si>
  <si>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</si>
  <si>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</si>
  <si>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</si>
  <si>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</si>
  <si>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</si>
  <si>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</si>
  <si>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</si>
  <si>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</si>
  <si>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</si>
  <si>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</si>
  <si>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</si>
  <si>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</si>
  <si>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</si>
  <si>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</si>
  <si>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</si>
  <si>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</si>
  <si>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</si>
  <si>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</si>
  <si>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</si>
  <si>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</si>
  <si>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</si>
  <si>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</si>
  <si>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</si>
  <si>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</si>
  <si>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</si>
  <si>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</si>
  <si>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</si>
  <si>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</si>
  <si>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</si>
  <si>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</si>
  <si>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</si>
  <si>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</si>
  <si>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</si>
  <si>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</si>
  <si>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</si>
  <si>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</si>
  <si>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</si>
  <si>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</si>
  <si>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</si>
  <si>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</si>
  <si>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</si>
  <si>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</si>
  <si>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</si>
  <si>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</si>
  <si>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</si>
  <si>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</si>
  <si>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</si>
  <si>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</si>
  <si>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</si>
  <si>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</si>
  <si>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</si>
  <si>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</si>
  <si>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</si>
  <si>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</si>
  <si>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</si>
  <si>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山形県鶴岡市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</si>
  <si>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</si>
  <si>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</si>
  <si>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</si>
  <si>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</si>
  <si>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</si>
  <si>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</si>
  <si>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</si>
  <si>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</si>
  <si>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</si>
  <si>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</si>
  <si>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</si>
  <si>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</si>
  <si>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</si>
  <si>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</si>
  <si>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</si>
  <si>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</si>
  <si>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</si>
  <si>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</si>
  <si>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</si>
  <si>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</si>
  <si>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休日夜間診療所特別会計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</si>
  <si>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</si>
  <si>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</si>
  <si>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</si>
  <si>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</si>
  <si>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</si>
  <si>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</si>
  <si>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</si>
  <si>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</si>
  <si>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</si>
  <si>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</si>
  <si>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</si>
  <si>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</si>
  <si>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</si>
  <si>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</si>
  <si>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</si>
  <si>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</si>
  <si>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</si>
  <si>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病院事業会計</t>
    <phoneticPr fontId="5"/>
  </si>
  <si>
    <t>法適用企業</t>
    <phoneticPr fontId="5"/>
  </si>
  <si>
    <t>水道事業会計</t>
    <phoneticPr fontId="5"/>
  </si>
  <si>
    <t>公共下水道事業会計</t>
    <phoneticPr fontId="5"/>
  </si>
  <si>
    <t>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</si>
  <si>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</si>
  <si>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</si>
  <si>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</si>
  <si>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</si>
  <si>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</si>
  <si>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</si>
  <si>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</si>
  <si>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</si>
  <si>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</si>
  <si>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</si>
  <si>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</si>
  <si>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</si>
  <si>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</si>
  <si>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</si>
  <si>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</si>
  <si>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</si>
  <si>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</si>
  <si>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</si>
  <si>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</si>
  <si>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</si>
  <si>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</si>
  <si>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</si>
  <si>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</si>
  <si>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</si>
  <si>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</si>
  <si>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</si>
  <si>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</si>
  <si>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</si>
  <si>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</si>
  <si>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</si>
  <si>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</si>
  <si>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</si>
  <si>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</si>
  <si>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</si>
  <si>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</si>
  <si>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</si>
  <si>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</si>
  <si>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</si>
  <si>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</si>
  <si>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</si>
  <si>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</si>
  <si>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</si>
  <si>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</si>
  <si>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</si>
  <si>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</si>
  <si>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</si>
  <si>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</si>
  <si>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</si>
  <si>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</si>
  <si>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</si>
  <si>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</si>
  <si>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</si>
  <si>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</si>
  <si>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</si>
  <si>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</si>
  <si>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</si>
  <si>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</si>
  <si>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</si>
  <si>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</si>
  <si>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</si>
  <si>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</si>
  <si>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</si>
  <si>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</si>
  <si>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</si>
  <si>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</si>
  <si>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</si>
  <si>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</si>
  <si>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</si>
  <si>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</si>
  <si>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</si>
  <si>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</si>
  <si>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</si>
  <si>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</si>
  <si>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</si>
  <si>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</si>
  <si>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</si>
  <si>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</si>
  <si>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</si>
  <si>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</si>
  <si>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</si>
  <si>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</si>
  <si>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</si>
  <si>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</si>
  <si>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</si>
  <si>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</si>
  <si>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</si>
  <si>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</si>
  <si>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</si>
  <si>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</si>
  <si>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</si>
  <si>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</si>
  <si>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</si>
  <si>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</si>
  <si>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</si>
  <si>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</si>
  <si>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</si>
  <si>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</si>
  <si>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</si>
  <si>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</si>
  <si>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</si>
  <si>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</si>
  <si>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</si>
  <si>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</si>
  <si>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</si>
  <si>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</si>
  <si>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</si>
  <si>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</si>
  <si>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</si>
  <si>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</si>
  <si>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</si>
  <si>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</si>
  <si>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</si>
  <si>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</si>
  <si>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</si>
  <si>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</si>
  <si>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</si>
  <si>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</si>
  <si>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</si>
  <si>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</si>
  <si>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</si>
  <si>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</si>
  <si>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</si>
  <si>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</si>
  <si>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</si>
  <si>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</si>
  <si>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</si>
  <si>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</si>
  <si>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</si>
  <si>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</si>
  <si>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</si>
  <si>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</si>
  <si>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</si>
  <si>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</si>
  <si>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</si>
  <si>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</si>
  <si>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</si>
  <si>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3.39</t>
  </si>
  <si>
    <t>水道事業会計</t>
  </si>
  <si>
    <t>国民健康保険特別会計</t>
  </si>
  <si>
    <t>病院事業会計</t>
  </si>
  <si>
    <t>公共下水道事業会計</t>
  </si>
  <si>
    <t>一般会計</t>
  </si>
  <si>
    <t>介護保険特別会計</t>
  </si>
  <si>
    <t>集落排水事業会計</t>
  </si>
  <si>
    <t>浄化槽事業会計</t>
  </si>
  <si>
    <t>その他会計（赤字）</t>
  </si>
  <si>
    <t>その他会計（黒字）</t>
  </si>
  <si>
    <t>R02</t>
    <phoneticPr fontId="5"/>
  </si>
  <si>
    <t>R03</t>
    <phoneticPr fontId="5"/>
  </si>
  <si>
    <t>R04</t>
    <phoneticPr fontId="5"/>
  </si>
  <si>
    <t>R05</t>
    <phoneticPr fontId="5"/>
  </si>
  <si>
    <t>R06</t>
    <phoneticPr fontId="5"/>
  </si>
  <si>
    <t>-</t>
    <phoneticPr fontId="2"/>
  </si>
  <si>
    <t>地域振興基金</t>
    <rPh sb="0" eb="2">
      <t>チイキ</t>
    </rPh>
    <rPh sb="2" eb="4">
      <t>シンコウ</t>
    </rPh>
    <rPh sb="4" eb="6">
      <t>キキン</t>
    </rPh>
    <phoneticPr fontId="0"/>
  </si>
  <si>
    <t>公共施設整備基金</t>
    <rPh sb="0" eb="2">
      <t>コウキョウ</t>
    </rPh>
    <rPh sb="2" eb="4">
      <t>シセツ</t>
    </rPh>
    <rPh sb="4" eb="6">
      <t>セイビ</t>
    </rPh>
    <rPh sb="6" eb="8">
      <t>キキン</t>
    </rPh>
    <phoneticPr fontId="0"/>
  </si>
  <si>
    <t>加茂水族館整備振興基金</t>
  </si>
  <si>
    <t>地域まちづくり未来基金</t>
  </si>
  <si>
    <t>奨学金返済支援基金</t>
  </si>
  <si>
    <t>-</t>
    <phoneticPr fontId="2"/>
  </si>
  <si>
    <t>山形県消防補償等組合</t>
    <phoneticPr fontId="38"/>
  </si>
  <si>
    <t>山形県自治会館管理組合</t>
    <phoneticPr fontId="38"/>
  </si>
  <si>
    <t>山形県市町村職員退職手当組合</t>
    <phoneticPr fontId="38"/>
  </si>
  <si>
    <t>庄内広域行政組合（普通会計分）</t>
    <rPh sb="0" eb="2">
      <t>ショウナイ</t>
    </rPh>
    <rPh sb="2" eb="4">
      <t>コウイキ</t>
    </rPh>
    <rPh sb="4" eb="6">
      <t>ギョウセイ</t>
    </rPh>
    <rPh sb="6" eb="8">
      <t>クミアイ</t>
    </rPh>
    <rPh sb="9" eb="11">
      <t>フツウ</t>
    </rPh>
    <rPh sb="11" eb="13">
      <t>カイケイ</t>
    </rPh>
    <rPh sb="13" eb="14">
      <t>ブン</t>
    </rPh>
    <phoneticPr fontId="38"/>
  </si>
  <si>
    <t>庄内広域行政組合（青果市場事業特別会計）</t>
    <rPh sb="9" eb="11">
      <t>セイカ</t>
    </rPh>
    <rPh sb="11" eb="13">
      <t>シジョウ</t>
    </rPh>
    <rPh sb="13" eb="15">
      <t>ジギョウ</t>
    </rPh>
    <rPh sb="15" eb="17">
      <t>トクベツ</t>
    </rPh>
    <rPh sb="17" eb="19">
      <t>カイケイ</t>
    </rPh>
    <phoneticPr fontId="38"/>
  </si>
  <si>
    <t>庄内広域行政組合（庄内食肉流通センター事業）</t>
    <rPh sb="9" eb="11">
      <t>ショウナイ</t>
    </rPh>
    <rPh sb="11" eb="13">
      <t>ショクニク</t>
    </rPh>
    <rPh sb="13" eb="15">
      <t>リュウツウ</t>
    </rPh>
    <rPh sb="19" eb="21">
      <t>ジギョウ</t>
    </rPh>
    <phoneticPr fontId="38"/>
  </si>
  <si>
    <t>山形県後期高齢者医療広域連合（普通会計分）</t>
    <phoneticPr fontId="38"/>
  </si>
  <si>
    <t>山形県後期高齢者医療広域連合（事業会計分）</t>
    <phoneticPr fontId="38"/>
  </si>
  <si>
    <t>鶴岡市開発公社</t>
    <phoneticPr fontId="38"/>
  </si>
  <si>
    <t>庄内地域産業振興センター</t>
    <phoneticPr fontId="38"/>
  </si>
  <si>
    <t>出羽庄内国際交流財団</t>
    <phoneticPr fontId="38"/>
  </si>
  <si>
    <t>藤島文化スポーツ事業団</t>
    <phoneticPr fontId="38"/>
  </si>
  <si>
    <t>ゆぽか</t>
    <phoneticPr fontId="38"/>
  </si>
  <si>
    <t>月山畜産振興公社</t>
    <phoneticPr fontId="38"/>
  </si>
  <si>
    <t>月山あさひ振興公社</t>
    <phoneticPr fontId="38"/>
  </si>
  <si>
    <t>クアポリス温海</t>
    <phoneticPr fontId="38"/>
  </si>
  <si>
    <t>鶴岡地区クリーン公社</t>
    <phoneticPr fontId="38"/>
  </si>
  <si>
    <t>DEGAM鶴岡ツーリズムビューロー</t>
    <phoneticPr fontId="38"/>
  </si>
  <si>
    <t>〇</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</si>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</sst>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D280-4A9D-B3F5-4DE3B22997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116072</c:v>
                </c:pt>
                <c:pt idx="1">
                  <c:v>67847</c:v>
                </c:pt>
                <c:pt idx="2">
                  <c:v>70823</c:v>
                </c:pt>
                <c:pt idx="3">
                  <c:v>63326</c:v>
                </c:pt>
                <c:pt idx="4">
                  <c:v>68066</c:v>
                </c:pt>
              </c:numCache>
            </c:numRef>
          </c:val>
          <c:smooth val="0"/>
          <c:extLst>
            <c:ext xmlns:c16="http://schemas.microsoft.com/office/drawing/2014/chart" uri="{C3380CC4-5D6E-409C-BE32-E72D297353CC}">
              <c16:uniqueId val="{00000001-D280-4A9D-B3F5-4DE3B22997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3.39</c:v>
                </c:pt>
                <c:pt idx="1">
                  <c:v>5.37</c:v>
                </c:pt>
                <c:pt idx="2">
                  <c:v>4.3499999999999996</c:v>
                </c:pt>
                <c:pt idx="3">
                  <c:v>2.99</c:v>
                </c:pt>
                <c:pt idx="4">
                  <c:v>2.95</c:v>
                </c:pt>
              </c:numCache>
            </c:numRef>
          </c:val>
          <c:extLst>
            <c:ext xmlns:c16="http://schemas.microsoft.com/office/drawing/2014/chart" uri="{C3380CC4-5D6E-409C-BE32-E72D297353CC}">
              <c16:uniqueId val="{00000000-5C74-4732-9336-F0223E26FA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11.46</c:v>
                </c:pt>
                <c:pt idx="1">
                  <c:v>11.57</c:v>
                </c:pt>
                <c:pt idx="2">
                  <c:v>12.62</c:v>
                </c:pt>
                <c:pt idx="3">
                  <c:v>12.5</c:v>
                </c:pt>
                <c:pt idx="4">
                  <c:v>8.14</c:v>
                </c:pt>
              </c:numCache>
            </c:numRef>
          </c:val>
          <c:extLst>
            <c:ext xmlns:c16="http://schemas.microsoft.com/office/drawing/2014/chart" uri="{C3380CC4-5D6E-409C-BE32-E72D297353CC}">
              <c16:uniqueId val="{00000001-5C74-4732-9336-F0223E26FA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3.28</c:v>
                </c:pt>
                <c:pt idx="2">
                  <c:v>0.75</c:v>
                </c:pt>
                <c:pt idx="3">
                  <c:v>0.86</c:v>
                </c:pt>
                <c:pt idx="4">
                  <c:v>-3.39</c:v>
                </c:pt>
              </c:numCache>
            </c:numRef>
          </c:val>
          <c:smooth val="0"/>
          <c:extLst>
            <c:ext xmlns:c16="http://schemas.microsoft.com/office/drawing/2014/chart" uri="{C3380CC4-5D6E-409C-BE32-E72D297353CC}">
              <c16:uniqueId val="{00000002-5C74-4732-9336-F0223E26FA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0-4464-4AB3-B519-D475BB3326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64-4AB3-B519-D475BB332644}"/>
            </c:ext>
          </c:extLst>
        </c:ser>
        <c:ser>
          <c:idx val="2"/>
          <c:order val="2"/>
          <c:tx>
            <c:strRef>
              <c:f>データシート!$A$29</c:f>
              <c:strCache>
                <c:ptCount val="1"/>
                <c:pt idx="0">
                  <c:v>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0.08</c:v>
                </c:pt>
                <c:pt idx="4">
                  <c:v>#N/A</c:v>
                </c:pt>
                <c:pt idx="5">
                  <c:v>0.09</c:v>
                </c:pt>
                <c:pt idx="6">
                  <c:v>#N/A</c:v>
                </c:pt>
                <c:pt idx="7">
                  <c:v>0.1</c:v>
                </c:pt>
                <c:pt idx="8">
                  <c:v>#N/A</c:v>
                </c:pt>
                <c:pt idx="9">
                  <c:v>0.11</c:v>
                </c:pt>
              </c:numCache>
            </c:numRef>
          </c:val>
          <c:extLst>
            <c:ext xmlns:c16="http://schemas.microsoft.com/office/drawing/2014/chart" uri="{C3380CC4-5D6E-409C-BE32-E72D297353CC}">
              <c16:uniqueId val="{00000002-4464-4AB3-B519-D475BB332644}"/>
            </c:ext>
          </c:extLst>
        </c:ser>
        <c:ser>
          <c:idx val="3"/>
          <c:order val="3"/>
          <c:tx>
            <c:strRef>
              <c:f>データシート!$A$30</c:f>
              <c:strCache>
                <c:ptCount val="1"/>
                <c:pt idx="0">
                  <c:v>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0.76</c:v>
                </c:pt>
                <c:pt idx="2">
                  <c:v>#N/A</c:v>
                </c:pt>
                <c:pt idx="3">
                  <c:v>0.94</c:v>
                </c:pt>
                <c:pt idx="4">
                  <c:v>#N/A</c:v>
                </c:pt>
                <c:pt idx="5">
                  <c:v>1.08</c:v>
                </c:pt>
                <c:pt idx="6">
                  <c:v>#N/A</c:v>
                </c:pt>
                <c:pt idx="7">
                  <c:v>1.39</c:v>
                </c:pt>
                <c:pt idx="8">
                  <c:v>#N/A</c:v>
                </c:pt>
                <c:pt idx="9">
                  <c:v>1.56</c:v>
                </c:pt>
              </c:numCache>
            </c:numRef>
          </c:val>
          <c:extLst>
            <c:ext xmlns:c16="http://schemas.microsoft.com/office/drawing/2014/chart" uri="{C3380CC4-5D6E-409C-BE32-E72D297353CC}">
              <c16:uniqueId val="{00000003-4464-4AB3-B519-D475BB33264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1.78</c:v>
                </c:pt>
                <c:pt idx="2">
                  <c:v>#N/A</c:v>
                </c:pt>
                <c:pt idx="3">
                  <c:v>2.84</c:v>
                </c:pt>
                <c:pt idx="4">
                  <c:v>#N/A</c:v>
                </c:pt>
                <c:pt idx="5">
                  <c:v>3.06</c:v>
                </c:pt>
                <c:pt idx="6">
                  <c:v>#N/A</c:v>
                </c:pt>
                <c:pt idx="7">
                  <c:v>2.65</c:v>
                </c:pt>
                <c:pt idx="8">
                  <c:v>#N/A</c:v>
                </c:pt>
                <c:pt idx="9">
                  <c:v>2.76</c:v>
                </c:pt>
              </c:numCache>
            </c:numRef>
          </c:val>
          <c:extLst>
            <c:ext xmlns:c16="http://schemas.microsoft.com/office/drawing/2014/chart" uri="{C3380CC4-5D6E-409C-BE32-E72D297353CC}">
              <c16:uniqueId val="{00000004-4464-4AB3-B519-D475BB33264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3.35</c:v>
                </c:pt>
                <c:pt idx="2">
                  <c:v>#N/A</c:v>
                </c:pt>
                <c:pt idx="3">
                  <c:v>5.33</c:v>
                </c:pt>
                <c:pt idx="4">
                  <c:v>#N/A</c:v>
                </c:pt>
                <c:pt idx="5">
                  <c:v>4.3099999999999996</c:v>
                </c:pt>
                <c:pt idx="6">
                  <c:v>#N/A</c:v>
                </c:pt>
                <c:pt idx="7">
                  <c:v>2.96</c:v>
                </c:pt>
                <c:pt idx="8">
                  <c:v>#N/A</c:v>
                </c:pt>
                <c:pt idx="9">
                  <c:v>2.91</c:v>
                </c:pt>
              </c:numCache>
            </c:numRef>
          </c:val>
          <c:extLst>
            <c:ext xmlns:c16="http://schemas.microsoft.com/office/drawing/2014/chart" uri="{C3380CC4-5D6E-409C-BE32-E72D297353CC}">
              <c16:uniqueId val="{00000005-4464-4AB3-B519-D475BB332644}"/>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2.3199999999999998</c:v>
                </c:pt>
                <c:pt idx="4">
                  <c:v>#N/A</c:v>
                </c:pt>
                <c:pt idx="5">
                  <c:v>2.75</c:v>
                </c:pt>
                <c:pt idx="6">
                  <c:v>#N/A</c:v>
                </c:pt>
                <c:pt idx="7">
                  <c:v>3.21</c:v>
                </c:pt>
                <c:pt idx="8">
                  <c:v>#N/A</c:v>
                </c:pt>
                <c:pt idx="9">
                  <c:v>3.65</c:v>
                </c:pt>
              </c:numCache>
            </c:numRef>
          </c:val>
          <c:extLst>
            <c:ext xmlns:c16="http://schemas.microsoft.com/office/drawing/2014/chart" uri="{C3380CC4-5D6E-409C-BE32-E72D297353CC}">
              <c16:uniqueId val="{00000006-4464-4AB3-B519-D475BB33264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4.6100000000000003</c:v>
                </c:pt>
                <c:pt idx="2">
                  <c:v>#N/A</c:v>
                </c:pt>
                <c:pt idx="3">
                  <c:v>5.89</c:v>
                </c:pt>
                <c:pt idx="4">
                  <c:v>#N/A</c:v>
                </c:pt>
                <c:pt idx="5">
                  <c:v>7.76</c:v>
                </c:pt>
                <c:pt idx="6">
                  <c:v>#N/A</c:v>
                </c:pt>
                <c:pt idx="7">
                  <c:v>6.81</c:v>
                </c:pt>
                <c:pt idx="8">
                  <c:v>#N/A</c:v>
                </c:pt>
                <c:pt idx="9">
                  <c:v>3.73</c:v>
                </c:pt>
              </c:numCache>
            </c:numRef>
          </c:val>
          <c:extLst>
            <c:ext xmlns:c16="http://schemas.microsoft.com/office/drawing/2014/chart" uri="{C3380CC4-5D6E-409C-BE32-E72D297353CC}">
              <c16:uniqueId val="{00000007-4464-4AB3-B519-D475BB33264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4.22</c:v>
                </c:pt>
                <c:pt idx="2">
                  <c:v>#N/A</c:v>
                </c:pt>
                <c:pt idx="3">
                  <c:v>4.7699999999999996</c:v>
                </c:pt>
                <c:pt idx="4">
                  <c:v>#N/A</c:v>
                </c:pt>
                <c:pt idx="5">
                  <c:v>4.6900000000000004</c:v>
                </c:pt>
                <c:pt idx="6">
                  <c:v>#N/A</c:v>
                </c:pt>
                <c:pt idx="7">
                  <c:v>4.95</c:v>
                </c:pt>
                <c:pt idx="8">
                  <c:v>#N/A</c:v>
                </c:pt>
                <c:pt idx="9">
                  <c:v>4.55</c:v>
                </c:pt>
              </c:numCache>
            </c:numRef>
          </c:val>
          <c:extLst>
            <c:ext xmlns:c16="http://schemas.microsoft.com/office/drawing/2014/chart" uri="{C3380CC4-5D6E-409C-BE32-E72D297353CC}">
              <c16:uniqueId val="{00000008-4464-4AB3-B519-D475BB3326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13.17</c:v>
                </c:pt>
                <c:pt idx="2">
                  <c:v>#N/A</c:v>
                </c:pt>
                <c:pt idx="3">
                  <c:v>12.44</c:v>
                </c:pt>
                <c:pt idx="4">
                  <c:v>#N/A</c:v>
                </c:pt>
                <c:pt idx="5">
                  <c:v>12.21</c:v>
                </c:pt>
                <c:pt idx="6">
                  <c:v>#N/A</c:v>
                </c:pt>
                <c:pt idx="7">
                  <c:v>11.43</c:v>
                </c:pt>
                <c:pt idx="8">
                  <c:v>#N/A</c:v>
                </c:pt>
                <c:pt idx="9">
                  <c:v>11.59</c:v>
                </c:pt>
              </c:numCache>
            </c:numRef>
          </c:val>
          <c:extLst>
            <c:ext xmlns:c16="http://schemas.microsoft.com/office/drawing/2014/chart" uri="{C3380CC4-5D6E-409C-BE32-E72D297353CC}">
              <c16:uniqueId val="{00000009-4464-4AB3-B519-D475BB3326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9064</c:v>
                </c:pt>
                <c:pt idx="5">
                  <c:v>9417</c:v>
                </c:pt>
                <c:pt idx="8">
                  <c:v>9486</c:v>
                </c:pt>
                <c:pt idx="11">
                  <c:v>9492</c:v>
                </c:pt>
                <c:pt idx="14">
                  <c:v>8935</c:v>
                </c:pt>
              </c:numCache>
            </c:numRef>
          </c:val>
          <c:extLst>
            <c:ext xmlns:c16="http://schemas.microsoft.com/office/drawing/2014/chart" uri="{C3380CC4-5D6E-409C-BE32-E72D297353CC}">
              <c16:uniqueId val="{00000000-E9FA-4420-85C9-2810487789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9FA-4420-85C9-2810487789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5</c:v>
                </c:pt>
                <c:pt idx="6">
                  <c:v>3</c:v>
                </c:pt>
                <c:pt idx="9">
                  <c:v>1</c:v>
                </c:pt>
                <c:pt idx="12">
                  <c:v>0</c:v>
                </c:pt>
              </c:numCache>
            </c:numRef>
          </c:val>
          <c:extLst>
            <c:ext xmlns:c16="http://schemas.microsoft.com/office/drawing/2014/chart" uri="{C3380CC4-5D6E-409C-BE32-E72D297353CC}">
              <c16:uniqueId val="{00000002-E9FA-4420-85C9-2810487789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22</c:v>
                </c:pt>
                <c:pt idx="6">
                  <c:v>11</c:v>
                </c:pt>
                <c:pt idx="9">
                  <c:v>13</c:v>
                </c:pt>
                <c:pt idx="12">
                  <c:v>13</c:v>
                </c:pt>
              </c:numCache>
            </c:numRef>
          </c:val>
          <c:extLst>
            <c:ext xmlns:c16="http://schemas.microsoft.com/office/drawing/2014/chart" uri="{C3380CC4-5D6E-409C-BE32-E72D297353CC}">
              <c16:uniqueId val="{00000003-E9FA-4420-85C9-2810487789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3166</c:v>
                </c:pt>
                <c:pt idx="3">
                  <c:v>3198</c:v>
                </c:pt>
                <c:pt idx="6">
                  <c:v>3164</c:v>
                </c:pt>
                <c:pt idx="9">
                  <c:v>3148</c:v>
                </c:pt>
                <c:pt idx="12">
                  <c:v>3190</c:v>
                </c:pt>
              </c:numCache>
            </c:numRef>
          </c:val>
          <c:extLst>
            <c:ext xmlns:c16="http://schemas.microsoft.com/office/drawing/2014/chart" uri="{C3380CC4-5D6E-409C-BE32-E72D297353CC}">
              <c16:uniqueId val="{00000004-E9FA-4420-85C9-2810487789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27</c:v>
                </c:pt>
                <c:pt idx="3">
                  <c:v>27</c:v>
                </c:pt>
                <c:pt idx="6">
                  <c:v>27</c:v>
                </c:pt>
                <c:pt idx="9">
                  <c:v>27</c:v>
                </c:pt>
                <c:pt idx="12">
                  <c:v>27</c:v>
                </c:pt>
              </c:numCache>
            </c:numRef>
          </c:val>
          <c:extLst>
            <c:ext xmlns:c16="http://schemas.microsoft.com/office/drawing/2014/chart" uri="{C3380CC4-5D6E-409C-BE32-E72D297353CC}">
              <c16:uniqueId val="{00000005-E9FA-4420-85C9-2810487789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FA-4420-85C9-2810487789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7553</c:v>
                </c:pt>
                <c:pt idx="3">
                  <c:v>8310</c:v>
                </c:pt>
                <c:pt idx="6">
                  <c:v>8748</c:v>
                </c:pt>
                <c:pt idx="9">
                  <c:v>8818</c:v>
                </c:pt>
                <c:pt idx="12">
                  <c:v>8340</c:v>
                </c:pt>
              </c:numCache>
            </c:numRef>
          </c:val>
          <c:extLst>
            <c:ext xmlns:c16="http://schemas.microsoft.com/office/drawing/2014/chart" uri="{C3380CC4-5D6E-409C-BE32-E72D297353CC}">
              <c16:uniqueId val="{00000007-E9FA-4420-85C9-2810487789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1723</c:v>
                </c:pt>
                <c:pt idx="2">
                  <c:v>#N/A</c:v>
                </c:pt>
                <c:pt idx="3">
                  <c:v>#N/A</c:v>
                </c:pt>
                <c:pt idx="4">
                  <c:v>2145</c:v>
                </c:pt>
                <c:pt idx="5">
                  <c:v>#N/A</c:v>
                </c:pt>
                <c:pt idx="6">
                  <c:v>#N/A</c:v>
                </c:pt>
                <c:pt idx="7">
                  <c:v>2467</c:v>
                </c:pt>
                <c:pt idx="8">
                  <c:v>#N/A</c:v>
                </c:pt>
                <c:pt idx="9">
                  <c:v>#N/A</c:v>
                </c:pt>
                <c:pt idx="10">
                  <c:v>2515</c:v>
                </c:pt>
                <c:pt idx="11">
                  <c:v>#N/A</c:v>
                </c:pt>
                <c:pt idx="12">
                  <c:v>#N/A</c:v>
                </c:pt>
                <c:pt idx="13">
                  <c:v>2636</c:v>
                </c:pt>
                <c:pt idx="14">
                  <c:v>#N/A</c:v>
                </c:pt>
              </c:numCache>
            </c:numRef>
          </c:val>
          <c:smooth val="0"/>
          <c:extLst>
            <c:ext xmlns:c16="http://schemas.microsoft.com/office/drawing/2014/chart" uri="{C3380CC4-5D6E-409C-BE32-E72D297353CC}">
              <c16:uniqueId val="{00000008-E9FA-4420-85C9-2810487789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84719</c:v>
                </c:pt>
                <c:pt idx="5">
                  <c:v>81946</c:v>
                </c:pt>
                <c:pt idx="8">
                  <c:v>78404</c:v>
                </c:pt>
                <c:pt idx="11">
                  <c:v>74676</c:v>
                </c:pt>
                <c:pt idx="14">
                  <c:v>70128</c:v>
                </c:pt>
              </c:numCache>
            </c:numRef>
          </c:val>
          <c:extLst>
            <c:ext xmlns:c16="http://schemas.microsoft.com/office/drawing/2014/chart" uri="{C3380CC4-5D6E-409C-BE32-E72D297353CC}">
              <c16:uniqueId val="{00000000-AEE3-4B08-B53B-F3691A02C8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6359</c:v>
                </c:pt>
                <c:pt idx="5">
                  <c:v>6457</c:v>
                </c:pt>
                <c:pt idx="8">
                  <c:v>6285</c:v>
                </c:pt>
                <c:pt idx="11">
                  <c:v>3629</c:v>
                </c:pt>
                <c:pt idx="14">
                  <c:v>5048</c:v>
                </c:pt>
              </c:numCache>
            </c:numRef>
          </c:val>
          <c:extLst>
            <c:ext xmlns:c16="http://schemas.microsoft.com/office/drawing/2014/chart" uri="{C3380CC4-5D6E-409C-BE32-E72D297353CC}">
              <c16:uniqueId val="{00000001-AEE3-4B08-B53B-F3691A02C8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15422</c:v>
                </c:pt>
                <c:pt idx="5">
                  <c:v>15401</c:v>
                </c:pt>
                <c:pt idx="8">
                  <c:v>16211</c:v>
                </c:pt>
                <c:pt idx="11">
                  <c:v>15601</c:v>
                </c:pt>
                <c:pt idx="14">
                  <c:v>12902</c:v>
                </c:pt>
              </c:numCache>
            </c:numRef>
          </c:val>
          <c:extLst>
            <c:ext xmlns:c16="http://schemas.microsoft.com/office/drawing/2014/chart" uri="{C3380CC4-5D6E-409C-BE32-E72D297353CC}">
              <c16:uniqueId val="{00000002-AEE3-4B08-B53B-F3691A02C8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E3-4B08-B53B-F3691A02C8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E3-4B08-B53B-F3691A02C8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478</c:v>
                </c:pt>
                <c:pt idx="3">
                  <c:v>434</c:v>
                </c:pt>
                <c:pt idx="6">
                  <c:v>468</c:v>
                </c:pt>
                <c:pt idx="9">
                  <c:v>435</c:v>
                </c:pt>
                <c:pt idx="12">
                  <c:v>742</c:v>
                </c:pt>
              </c:numCache>
            </c:numRef>
          </c:val>
          <c:extLst>
            <c:ext xmlns:c16="http://schemas.microsoft.com/office/drawing/2014/chart" uri="{C3380CC4-5D6E-409C-BE32-E72D297353CC}">
              <c16:uniqueId val="{00000005-AEE3-4B08-B53B-F3691A02C8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9703</c:v>
                </c:pt>
                <c:pt idx="3">
                  <c:v>9490</c:v>
                </c:pt>
                <c:pt idx="6">
                  <c:v>9358</c:v>
                </c:pt>
                <c:pt idx="9">
                  <c:v>9287</c:v>
                </c:pt>
                <c:pt idx="12">
                  <c:v>9335</c:v>
                </c:pt>
              </c:numCache>
            </c:numRef>
          </c:val>
          <c:extLst>
            <c:ext xmlns:c16="http://schemas.microsoft.com/office/drawing/2014/chart" uri="{C3380CC4-5D6E-409C-BE32-E72D297353CC}">
              <c16:uniqueId val="{00000006-AEE3-4B08-B53B-F3691A02C8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c:v>
                </c:pt>
                <c:pt idx="3">
                  <c:v>56</c:v>
                </c:pt>
                <c:pt idx="6">
                  <c:v>72</c:v>
                </c:pt>
                <c:pt idx="9">
                  <c:v>73</c:v>
                </c:pt>
                <c:pt idx="12">
                  <c:v>60</c:v>
                </c:pt>
              </c:numCache>
            </c:numRef>
          </c:val>
          <c:extLst>
            <c:ext xmlns:c16="http://schemas.microsoft.com/office/drawing/2014/chart" uri="{C3380CC4-5D6E-409C-BE32-E72D297353CC}">
              <c16:uniqueId val="{00000007-AEE3-4B08-B53B-F3691A02C8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29502</c:v>
                </c:pt>
                <c:pt idx="3">
                  <c:v>27472</c:v>
                </c:pt>
                <c:pt idx="6">
                  <c:v>26218</c:v>
                </c:pt>
                <c:pt idx="9">
                  <c:v>25219</c:v>
                </c:pt>
                <c:pt idx="12">
                  <c:v>24899</c:v>
                </c:pt>
              </c:numCache>
            </c:numRef>
          </c:val>
          <c:extLst>
            <c:ext xmlns:c16="http://schemas.microsoft.com/office/drawing/2014/chart" uri="{C3380CC4-5D6E-409C-BE32-E72D297353CC}">
              <c16:uniqueId val="{00000008-AEE3-4B08-B53B-F3691A02C8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945</c:v>
                </c:pt>
                <c:pt idx="3">
                  <c:v>861</c:v>
                </c:pt>
                <c:pt idx="6">
                  <c:v>781</c:v>
                </c:pt>
                <c:pt idx="9">
                  <c:v>780</c:v>
                </c:pt>
                <c:pt idx="12">
                  <c:v>624</c:v>
                </c:pt>
              </c:numCache>
            </c:numRef>
          </c:val>
          <c:extLst>
            <c:ext xmlns:c16="http://schemas.microsoft.com/office/drawing/2014/chart" uri="{C3380CC4-5D6E-409C-BE32-E72D297353CC}">
              <c16:uniqueId val="{00000009-AEE3-4B08-B53B-F3691A02C8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81486</c:v>
                </c:pt>
                <c:pt idx="3">
                  <c:v>79799</c:v>
                </c:pt>
                <c:pt idx="6">
                  <c:v>76828</c:v>
                </c:pt>
                <c:pt idx="9">
                  <c:v>71859</c:v>
                </c:pt>
                <c:pt idx="12">
                  <c:v>69165</c:v>
                </c:pt>
              </c:numCache>
            </c:numRef>
          </c:val>
          <c:extLst>
            <c:ext xmlns:c16="http://schemas.microsoft.com/office/drawing/2014/chart" uri="{C3380CC4-5D6E-409C-BE32-E72D297353CC}">
              <c16:uniqueId val="{0000000A-AEE3-4B08-B53B-F3691A02C8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15668</c:v>
                </c:pt>
                <c:pt idx="2">
                  <c:v>#N/A</c:v>
                </c:pt>
                <c:pt idx="3">
                  <c:v>#N/A</c:v>
                </c:pt>
                <c:pt idx="4">
                  <c:v>14308</c:v>
                </c:pt>
                <c:pt idx="5">
                  <c:v>#N/A</c:v>
                </c:pt>
                <c:pt idx="6">
                  <c:v>#N/A</c:v>
                </c:pt>
                <c:pt idx="7">
                  <c:v>12826</c:v>
                </c:pt>
                <c:pt idx="8">
                  <c:v>#N/A</c:v>
                </c:pt>
                <c:pt idx="9">
                  <c:v>#N/A</c:v>
                </c:pt>
                <c:pt idx="10">
                  <c:v>13747</c:v>
                </c:pt>
                <c:pt idx="11">
                  <c:v>#N/A</c:v>
                </c:pt>
                <c:pt idx="12">
                  <c:v>#N/A</c:v>
                </c:pt>
                <c:pt idx="13">
                  <c:v>16748</c:v>
                </c:pt>
                <c:pt idx="14">
                  <c:v>#N/A</c:v>
                </c:pt>
              </c:numCache>
            </c:numRef>
          </c:val>
          <c:smooth val="0"/>
          <c:extLst>
            <c:ext xmlns:c16="http://schemas.microsoft.com/office/drawing/2014/chart" uri="{C3380CC4-5D6E-409C-BE32-E72D297353CC}">
              <c16:uniqueId val="{0000000B-AEE3-4B08-B53B-F3691A02C8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5041</c:v>
                </c:pt>
                <c:pt idx="1">
                  <c:v>5046</c:v>
                </c:pt>
                <c:pt idx="2">
                  <c:v>3303</c:v>
                </c:pt>
              </c:numCache>
            </c:numRef>
          </c:val>
          <c:extLst>
            <c:ext xmlns:c16="http://schemas.microsoft.com/office/drawing/2014/chart" uri="{C3380CC4-5D6E-409C-BE32-E72D297353CC}">
              <c16:uniqueId val="{00000000-5A6E-416F-BA9F-91A0DCC931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4300</c:v>
                </c:pt>
                <c:pt idx="1">
                  <c:v>4316</c:v>
                </c:pt>
                <c:pt idx="2">
                  <c:v>3335</c:v>
                </c:pt>
              </c:numCache>
            </c:numRef>
          </c:val>
          <c:extLst>
            <c:ext xmlns:c16="http://schemas.microsoft.com/office/drawing/2014/chart" uri="{C3380CC4-5D6E-409C-BE32-E72D297353CC}">
              <c16:uniqueId val="{00000001-5A6E-416F-BA9F-91A0DCC931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8246</c:v>
                </c:pt>
                <c:pt idx="1">
                  <c:v>7081</c:v>
                </c:pt>
                <c:pt idx="2">
                  <c:v>6692</c:v>
                </c:pt>
              </c:numCache>
            </c:numRef>
          </c:val>
          <c:extLst>
            <c:ext xmlns:c16="http://schemas.microsoft.com/office/drawing/2014/chart" uri="{C3380CC4-5D6E-409C-BE32-E72D297353CC}">
              <c16:uniqueId val="{00000002-5A6E-416F-BA9F-91A0DCC931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山形県鶴岡市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合併特例債を活用した大規模投資事業に係る市債の償還終了等により、元利償還金は減額となったものの、交付税算入される公債費も減少している。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元利償還金は減少に転じているものの、施設の老朽化等に伴う投資事業の増加や利率の高騰に伴う利子の増額が見込まれることから、投資事業の計画的実施や将来負担の軽減策を講じながら、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strike="noStrike" baseline="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山形県鶴岡市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一般会計等に係る地方債残高や行政改革に基づく定員管理適正化の実施による退職手当負担見込額が近年減少傾向にある。</a:t>
          </a:r>
        </a:p>
        <a:p>
          <a:r>
            <a:rPr kumimoji="1" lang="ja-JP" altLang="en-US" sz="1400">
              <a:solidFill>
                <a:schemeClr val="tx1"/>
              </a:solidFill>
              <a:latin typeface="ＭＳ ゴシック" pitchFamily="49" charset="-128"/>
              <a:ea typeface="ＭＳ ゴシック" pitchFamily="49" charset="-128"/>
            </a:rPr>
            <a:t>　また、公債費が市債の発行額を上回る状況が続いており、一般会計等に係る地方債残高は減少している。</a:t>
          </a:r>
        </a:p>
        <a:p>
          <a:r>
            <a:rPr kumimoji="1" lang="ja-JP" altLang="en-US" sz="1400">
              <a:solidFill>
                <a:schemeClr val="tx1"/>
              </a:solidFill>
              <a:latin typeface="ＭＳ ゴシック" pitchFamily="49" charset="-128"/>
              <a:ea typeface="ＭＳ ゴシック" pitchFamily="49" charset="-128"/>
            </a:rPr>
            <a:t>　残高圧縮を着実に図るとともに、持続可能な行財政基盤の確立を図っていく。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山形県鶴岡市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・決算剰余金の一部等を「公共施設整備基金」に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万円、「地域まちづくり未来基金」に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万円積み立てるなど、</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総額で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7,225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一方で、一般財源に不足が生じたことから「財政調整基金」として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千万円、「減債基金」として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億円、小中学校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スクール構想推進事業や病院事業会計に対する繰出金へ充てるため、「地域振興基金」として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千万円を取り崩すなどに</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より、総額</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8,451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結果、基金全体としては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・地方財政法第７条の規定に基づき、決算剰余金を活用した基金積立てと市債の繰上償還をバランスよく行っていく。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・合併特例期間の終了に伴う一般財源不足への対応として、財政調整基金及び減債基金の取崩しや特定目的基金の積極的な活用を</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・地域振興基金：住民の一体感の醸成及び地域の振興</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・公共施設整備基金：公共施設等の整備及び公共施設等における備品購入</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・加茂水族館整備振興基金：鶴岡市立加茂水族館施設の管理運営及び整備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・地域まちづくり未来基金：地域社会・コミュニティの振興及び均衡ある発展</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・奨学金返済支援基金：奨学金返済の支援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a:t>
          </a:r>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・地域振興基金：小中学校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スクール構想推進事業や病院事業会計に対する繰出金へ充てるため、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千万円を取り崩した。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・公共施設整備基金：決算剰余金等を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1,584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千円積立てた一方で、朝日庁舎改築事業や朝暘第五小学校改築事業などの財源</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千円取り崩したことにより減少した。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・加茂水族館整備振興基金：加茂水族館の改築事業のため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2,686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千円取り崩した一方で、寄附金や利子収入等を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7,642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積立てたことにより増加した。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・地域まちづくり未来基金：決算剰余金等を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万円積立てた一方で、地域まちづくり未来事業の財源として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5,496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取り崩したことにより減少した。　　</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・奨学金返済支援基金：奨学金返済支援金として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千円取り崩した一方で、寄附金や利子収入等を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3,176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千円積立てたことに</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・地域振興基金：運用益の事業への充当を行うとともに、基金の目的事業の財源として取崩しを実施していく。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・公共施設整備基金：決算剰余金を活用した積立てを継続しつつ、朝日庁舎改築事業や、道の駅あつみ移転整備事業等の公共施設の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整備などに随時取り崩しを予定している。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・加茂水族館整備振興基金：実施中の加茂水族館改築事業の財源として活用していく。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・地域まちづくり未来基金：地域まちづくり未来事業の財源として活用していく。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・奨学金返済支援基金：奨学金返済支援の財源として活用していく。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・利子収入等を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千円積立てた一方、大雨による災害復旧費の増加や山間部を中心とする大雪による除雪対策費の増加の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影響により、一般財源の不足が生じたことから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千万円の取崩しを行ったことにより減少した。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・決算剰余金等を活用して積立てを行う一方、一般財源の不足が生じた場合には、残高に留意しつつ取崩しを行っていく。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・財政の安定運営を図るため取崩しを行いつつ、前年度の決算において財政調整基金を大きく取り崩した場合は、翌年度の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決算剰余金の処分において財政調整基金に積み立てし、財政調整基金の安定を図る。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・利子収入等を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千円積立てた一方、大雨による災害復旧費の増加や山間部を中心とする大雪による除雪対策費の増加の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影響により、一般財源の不足が生じたことから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億円の取崩しを行ったことにより減少した。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・近年実施しているごみ焼却施設や一般廃棄物最終処分場整備等の大型投資事業により、今後増加が見込まれる公債費の財源として</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活用する。取崩しを行う際も、将来的な償還財源確保の観点から、残高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億円を下回らないように努める。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山形県鶴岡市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116,731
115,773
1,311.51
79,735,272
78,217,915
1,196,651
40,558,561
69,165,177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市町村合併後の財政需要に対して、個人・法人の市民税や、固定資産税などの自主財源の割合が低位にあることなどから、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と類似団体平均を下回って推移している。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今後も、鶴岡市行財政改革推進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に基づき、安定的な収入の確保のため、税源のかん養、市税などの徴収率向上とともに、歳出では義務的経費を含めた経常経費の一層の見直しを図り、健全な財政運営に向けた取り組みを強化していく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986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普通交付税、法人事業税交付金などが増となった一方で、経常の人件費・物件費・扶助費等が増加したことにより、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自立支援給付事業や社会福祉費関係の繰出金、老朽化した施設の維持管理費などが増加傾向にあることから、今後も経常経費の削減に努め、より弾力性のある財政構造を目指していく。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2" name="財政構造の弾力性グラフ枠">
          <a:extLst>
            <a:ext uri="{FF2B5EF4-FFF2-40B4-BE49-F238E27FC236}">
              <a16:creationId xmlns:a16="http://schemas.microsoft.com/office/drawing/2014/main" id="{00000000-0008-0000-0300-000084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30956</xdr:rowOff>
    </xdr:from>
    <xdr:to>
      <xdr:col>23</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953000" y="10146506"/>
          <a:ext cx="0" cy="137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4" name="財政構造の弾力性最小値テキスト">
          <a:extLst>
            <a:ext uri="{FF2B5EF4-FFF2-40B4-BE49-F238E27FC236}">
              <a16:creationId xmlns:a16="http://schemas.microsoft.com/office/drawing/2014/main" id="{00000000-0008-0000-0300-000086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117333</xdr:rowOff>
    </xdr:from>
    <xdr:ext cx="762000" cy="259045"/>
    <xdr:sp macro="" textlink="">
      <xdr:nvSpPr>
        <xdr:cNvPr id="136" name="財政構造の弾力性最大値テキスト">
          <a:extLst>
            <a:ext uri="{FF2B5EF4-FFF2-40B4-BE49-F238E27FC236}">
              <a16:creationId xmlns:a16="http://schemas.microsoft.com/office/drawing/2014/main" id="{00000000-0008-0000-0300-000088000000}"/>
            </a:ext>
          </a:extLst>
        </xdr:cNvPr>
        <xdr:cNvSpPr txBox="1"/>
      </xdr:nvSpPr>
      <xdr:spPr>
        <a:xfrm>
          <a:off x="5041900" y="988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30956</xdr:rowOff>
    </xdr:from>
    <xdr:to>
      <xdr:col>24</xdr:col>
      <xdr:colOff>12700</xdr:colOff>
      <xdr:row>59</xdr:row>
      <xdr:rowOff>30956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4864100" y="101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48419</xdr:rowOff>
    </xdr:from>
    <xdr:to>
      <xdr:col>23</xdr:col>
      <xdr:colOff>133350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4114800" y="11021219"/>
          <a:ext cx="838200" cy="2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39" name="財政構造の弾力性平均値テキスト">
          <a:extLst>
            <a:ext uri="{FF2B5EF4-FFF2-40B4-BE49-F238E27FC236}">
              <a16:creationId xmlns:a16="http://schemas.microsoft.com/office/drawing/2014/main" id="{00000000-0008-0000-0300-00008B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129381</xdr:rowOff>
    </xdr:from>
    <xdr:to>
      <xdr:col>19</xdr:col>
      <xdr:colOff>133350</xdr:colOff>
      <xdr:row>64</xdr:row>
      <xdr:rowOff>48419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3225800" y="10930731"/>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99219</xdr:rowOff>
    </xdr:from>
    <xdr:to>
      <xdr:col>19</xdr:col>
      <xdr:colOff>184150</xdr:colOff>
      <xdr:row>63</xdr:row>
      <xdr:rowOff>29369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4064000" y="1072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39546</xdr:rowOff>
    </xdr:from>
    <xdr:ext cx="7366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733800" y="1049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15875</xdr:rowOff>
    </xdr:from>
    <xdr:to>
      <xdr:col>15</xdr:col>
      <xdr:colOff>82550</xdr:colOff>
      <xdr:row>63</xdr:row>
      <xdr:rowOff>129381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2336800" y="10131425"/>
          <a:ext cx="889000" cy="79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8731</xdr:rowOff>
    </xdr:from>
    <xdr:to>
      <xdr:col>15</xdr:col>
      <xdr:colOff>133350</xdr:colOff>
      <xdr:row>62</xdr:row>
      <xdr:rowOff>110331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3175000" y="106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120508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844800" y="104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15875</xdr:rowOff>
    </xdr:from>
    <xdr:to>
      <xdr:col>11</xdr:col>
      <xdr:colOff>31750</xdr:colOff>
      <xdr:row>60</xdr:row>
      <xdr:rowOff>100806</xdr:rowOff>
    </xdr:to>
    <xdr:cxnSp macro="">
      <xdr:nvCxnSpPr>
        <xdr:cNvPr id="147" name="直線コネクタ 146">
          <a:extLst>
            <a:ext uri="{FF2B5EF4-FFF2-40B4-BE49-F238E27FC236}">
              <a16:creationId xmlns:a16="http://schemas.microsoft.com/office/drawing/2014/main" id="{00000000-0008-0000-0300-000093000000}"/>
            </a:ext>
          </a:extLst>
        </xdr:cNvPr>
        <xdr:cNvCxnSpPr/>
      </xdr:nvCxnSpPr>
      <xdr:spPr>
        <a:xfrm flipV="1">
          <a:off x="1447800" y="10131425"/>
          <a:ext cx="889000" cy="25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30956</xdr:rowOff>
    </xdr:from>
    <xdr:to>
      <xdr:col>11</xdr:col>
      <xdr:colOff>82550</xdr:colOff>
      <xdr:row>58</xdr:row>
      <xdr:rowOff>132556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2286000" y="99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142733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55800" y="974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119856</xdr:rowOff>
    </xdr:from>
    <xdr:to>
      <xdr:col>7</xdr:col>
      <xdr:colOff>31750</xdr:colOff>
      <xdr:row>62</xdr:row>
      <xdr:rowOff>50006</xdr:rowOff>
    </xdr:to>
    <xdr:sp macro="" textlink="">
      <xdr:nvSpPr>
        <xdr:cNvPr id="150" name="フローチャート: 判断 149">
          <a:extLst>
            <a:ext uri="{FF2B5EF4-FFF2-40B4-BE49-F238E27FC236}">
              <a16:creationId xmlns:a16="http://schemas.microsoft.com/office/drawing/2014/main" id="{00000000-0008-0000-0300-000096000000}"/>
            </a:ext>
          </a:extLst>
        </xdr:cNvPr>
        <xdr:cNvSpPr/>
      </xdr:nvSpPr>
      <xdr:spPr>
        <a:xfrm>
          <a:off x="1397000" y="1057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34783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066800" y="1066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8" name="財政構造の弾力性該当値テキスト">
          <a:extLst>
            <a:ext uri="{FF2B5EF4-FFF2-40B4-BE49-F238E27FC236}">
              <a16:creationId xmlns:a16="http://schemas.microsoft.com/office/drawing/2014/main" id="{00000000-0008-0000-0300-00009E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169069</xdr:rowOff>
    </xdr:from>
    <xdr:to>
      <xdr:col>19</xdr:col>
      <xdr:colOff>184150</xdr:colOff>
      <xdr:row>64</xdr:row>
      <xdr:rowOff>99219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4064000" y="10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83996</xdr:rowOff>
    </xdr:from>
    <xdr:ext cx="7366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33800" y="11056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78581</xdr:rowOff>
    </xdr:from>
    <xdr:to>
      <xdr:col>15</xdr:col>
      <xdr:colOff>133350</xdr:colOff>
      <xdr:row>64</xdr:row>
      <xdr:rowOff>8731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3175000" y="1087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164958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2844800" y="1096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136525</xdr:rowOff>
    </xdr:from>
    <xdr:to>
      <xdr:col>11</xdr:col>
      <xdr:colOff>82550</xdr:colOff>
      <xdr:row>59</xdr:row>
      <xdr:rowOff>66675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2286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51452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9558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50006</xdr:rowOff>
    </xdr:from>
    <xdr:to>
      <xdr:col>7</xdr:col>
      <xdr:colOff>31750</xdr:colOff>
      <xdr:row>60</xdr:row>
      <xdr:rowOff>151606</xdr:rowOff>
    </xdr:to>
    <xdr:sp macro="" textlink="">
      <xdr:nvSpPr>
        <xdr:cNvPr id="165" name="楕円 164">
          <a:extLst>
            <a:ext uri="{FF2B5EF4-FFF2-40B4-BE49-F238E27FC236}">
              <a16:creationId xmlns:a16="http://schemas.microsoft.com/office/drawing/2014/main" id="{00000000-0008-0000-0300-0000A5000000}"/>
            </a:ext>
          </a:extLst>
        </xdr:cNvPr>
        <xdr:cNvSpPr/>
      </xdr:nvSpPr>
      <xdr:spPr>
        <a:xfrm>
          <a:off x="1397000" y="103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161783</xdr:rowOff>
    </xdr:from>
    <xdr:ext cx="762000" cy="2590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1066800" y="1010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8" name="正方形/長方形 177">
          <a:extLst>
            <a:ext uri="{FF2B5EF4-FFF2-40B4-BE49-F238E27FC236}">
              <a16:creationId xmlns:a16="http://schemas.microsoft.com/office/drawing/2014/main" id="{00000000-0008-0000-0300-0000B2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給与改定等による人件費の増、施設の光熱費や燃料費等、物件費の増などにより、前年度と比べ人口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18,697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類似団体と比較しても高い水準にあることから、引き続き内部管理経費の節減を進めるなど経費の削減に努めていく。</a:t>
          </a:r>
        </a:p>
      </xdr:txBody>
    </xdr:sp>
    <xdr:clientData/>
  </xdr:twoCellAnchor>
  <xdr:oneCellAnchor>
    <xdr:from>
      <xdr:col>3</xdr:col>
      <xdr:colOff>95250</xdr:colOff>
      <xdr:row>77</xdr:row>
      <xdr:rowOff>6350</xdr:rowOff>
    </xdr:from>
    <xdr:ext cx="349839" cy="225703"/>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93831</xdr:rowOff>
    </xdr:from>
    <xdr:to>
      <xdr:col>23</xdr:col>
      <xdr:colOff>133350</xdr:colOff>
      <xdr:row>87</xdr:row>
      <xdr:rowOff>1575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667081"/>
          <a:ext cx="838200" cy="25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77488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307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76994</xdr:rowOff>
    </xdr:from>
    <xdr:to>
      <xdr:col>19</xdr:col>
      <xdr:colOff>133350</xdr:colOff>
      <xdr:row>85</xdr:row>
      <xdr:rowOff>93831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650244"/>
          <a:ext cx="889000" cy="1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62692</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12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68187</xdr:rowOff>
    </xdr:from>
    <xdr:to>
      <xdr:col>15</xdr:col>
      <xdr:colOff>82550</xdr:colOff>
      <xdr:row>85</xdr:row>
      <xdr:rowOff>76994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641437"/>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40719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0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49492</xdr:rowOff>
    </xdr:from>
    <xdr:to>
      <xdr:col>11</xdr:col>
      <xdr:colOff>31750</xdr:colOff>
      <xdr:row>85</xdr:row>
      <xdr:rowOff>68187</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451292"/>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02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86003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80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122225</xdr:rowOff>
    </xdr:from>
    <xdr:to>
      <xdr:col>23</xdr:col>
      <xdr:colOff>184150</xdr:colOff>
      <xdr:row>87</xdr:row>
      <xdr:rowOff>52375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8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94302</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83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43031</xdr:rowOff>
    </xdr:from>
    <xdr:to>
      <xdr:col>19</xdr:col>
      <xdr:colOff>184150</xdr:colOff>
      <xdr:row>85</xdr:row>
      <xdr:rowOff>144631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6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129408</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70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26194</xdr:rowOff>
    </xdr:from>
    <xdr:to>
      <xdr:col>15</xdr:col>
      <xdr:colOff>133350</xdr:colOff>
      <xdr:row>85</xdr:row>
      <xdr:rowOff>127794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112571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46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17387</xdr:rowOff>
    </xdr:from>
    <xdr:to>
      <xdr:col>11</xdr:col>
      <xdr:colOff>82550</xdr:colOff>
      <xdr:row>85</xdr:row>
      <xdr:rowOff>118987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5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103764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67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170142</xdr:rowOff>
    </xdr:from>
    <xdr:to>
      <xdr:col>7</xdr:col>
      <xdr:colOff>31750</xdr:colOff>
      <xdr:row>84</xdr:row>
      <xdr:rowOff>100292</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40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85069</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448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給料表の水準の相違及び現給保障の状況により、令和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年度も類似団体の平均より高い数値となっている。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89</xdr:row>
      <xdr:rowOff>907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52254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64606</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23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138793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5290800" y="152599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138793</xdr:rowOff>
    </xdr:from>
    <xdr:to>
      <xdr:col>72</xdr:col>
      <xdr:colOff>203200</xdr:colOff>
      <xdr:row>89</xdr:row>
      <xdr:rowOff>138793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4401800" y="1539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138793</xdr:rowOff>
    </xdr:from>
    <xdr:to>
      <xdr:col>68</xdr:col>
      <xdr:colOff>152400</xdr:colOff>
      <xdr:row>90</xdr:row>
      <xdr:rowOff>1814</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flipV="1">
          <a:off x="13512800" y="153978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87993</xdr:rowOff>
    </xdr:from>
    <xdr:to>
      <xdr:col>73</xdr:col>
      <xdr:colOff>44450</xdr:colOff>
      <xdr:row>90</xdr:row>
      <xdr:rowOff>18143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2920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87993</xdr:rowOff>
    </xdr:from>
    <xdr:to>
      <xdr:col>68</xdr:col>
      <xdr:colOff>203200</xdr:colOff>
      <xdr:row>90</xdr:row>
      <xdr:rowOff>18143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2920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122464</xdr:rowOff>
    </xdr:from>
    <xdr:to>
      <xdr:col>64</xdr:col>
      <xdr:colOff>152400</xdr:colOff>
      <xdr:row>90</xdr:row>
      <xdr:rowOff>52614</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37391</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月の市町村合併により、類似団体の平均を上回っている。組織機構の再編や事務事業の見直し、民間委託の推進により、</a:t>
          </a:r>
          <a:r>
            <a:rPr kumimoji="1" lang="ja-JP" altLang="en-US" sz="1300">
              <a:solidFill>
                <a:schemeClr val="tx1"/>
              </a:solidFill>
              <a:latin typeface="ＭＳ Ｐゴシック" panose="020B0600070205080204" pitchFamily="50" charset="-128"/>
              <a:ea typeface="ＭＳ Ｐゴシック" panose="020B0600070205080204" pitchFamily="50" charset="-128"/>
            </a:rPr>
            <a:t>職員数の削減を進めていくこととしているが、類似団体と比較して高水準にある</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今後も定員適正化計画に基づき、類似団体並みの職員数を目標として、適切な定員管理に努めていく。具体的には令和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年度の間に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）の削減を目標とする。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46355</xdr:rowOff>
    </xdr:from>
    <xdr:to>
      <xdr:col>81</xdr:col>
      <xdr:colOff>44450</xdr:colOff>
      <xdr:row>66</xdr:row>
      <xdr:rowOff>118745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136205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167022</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153458</xdr:rowOff>
    </xdr:from>
    <xdr:to>
      <xdr:col>77</xdr:col>
      <xdr:colOff>44450</xdr:colOff>
      <xdr:row>66</xdr:row>
      <xdr:rowOff>46355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129770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129329</xdr:rowOff>
    </xdr:from>
    <xdr:to>
      <xdr:col>72</xdr:col>
      <xdr:colOff>203200</xdr:colOff>
      <xdr:row>65</xdr:row>
      <xdr:rowOff>153458</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127357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129329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221296"/>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67945</xdr:rowOff>
    </xdr:from>
    <xdr:to>
      <xdr:col>81</xdr:col>
      <xdr:colOff>95250</xdr:colOff>
      <xdr:row>66</xdr:row>
      <xdr:rowOff>169545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40022</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35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167005</xdr:rowOff>
    </xdr:from>
    <xdr:to>
      <xdr:col>77</xdr:col>
      <xdr:colOff>95250</xdr:colOff>
      <xdr:row>66</xdr:row>
      <xdr:rowOff>97155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81932</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102658</xdr:rowOff>
    </xdr:from>
    <xdr:to>
      <xdr:col>73</xdr:col>
      <xdr:colOff>44450</xdr:colOff>
      <xdr:row>66</xdr:row>
      <xdr:rowOff>32808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17585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78529</xdr:rowOff>
    </xdr:from>
    <xdr:to>
      <xdr:col>68</xdr:col>
      <xdr:colOff>203200</xdr:colOff>
      <xdr:row>66</xdr:row>
      <xdr:rowOff>8679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164906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26246</xdr:rowOff>
    </xdr:from>
    <xdr:to>
      <xdr:col>64</xdr:col>
      <xdr:colOff>152400</xdr:colOff>
      <xdr:row>65</xdr:row>
      <xdr:rowOff>127846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112623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大規模投資事業の元金償還の開始により、前年度に比べ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今後も投資事業の計画的実施や将来負担の軽減策を講じながら、公債費の適正管理に努めていく。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165608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9753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117348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163322</xdr:rowOff>
    </xdr:from>
    <xdr:to>
      <xdr:col>72</xdr:col>
      <xdr:colOff>203200</xdr:colOff>
      <xdr:row>40</xdr:row>
      <xdr:rowOff>49784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163322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82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起債額の減及び繰上償還により地方債残高が減少した一方で、市債の償還に対する普通交付税の算入見込額も減少しており、前年度に比べ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今後、繰上償還による市債残高の低減や、適正なプライオリティと費用対効果に基づく投資事業の実施などにより、将来負担の軽減に努めていく。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124866</xdr:rowOff>
    </xdr:from>
    <xdr:to>
      <xdr:col>81</xdr:col>
      <xdr:colOff>44450</xdr:colOff>
      <xdr:row>17</xdr:row>
      <xdr:rowOff>33528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868066"/>
          <a:ext cx="8382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30751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0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101702</xdr:rowOff>
    </xdr:from>
    <xdr:to>
      <xdr:col>77</xdr:col>
      <xdr:colOff>44450</xdr:colOff>
      <xdr:row>16</xdr:row>
      <xdr:rowOff>124866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844902"/>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101702</xdr:rowOff>
    </xdr:from>
    <xdr:to>
      <xdr:col>72</xdr:col>
      <xdr:colOff>203200</xdr:colOff>
      <xdr:row>16</xdr:row>
      <xdr:rowOff>140310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449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32563</xdr:rowOff>
    </xdr:from>
    <xdr:to>
      <xdr:col>73</xdr:col>
      <xdr:colOff>44450</xdr:colOff>
      <xdr:row>16</xdr:row>
      <xdr:rowOff>134163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140310</xdr:rowOff>
    </xdr:from>
    <xdr:to>
      <xdr:col>68</xdr:col>
      <xdr:colOff>152400</xdr:colOff>
      <xdr:row>17</xdr:row>
      <xdr:rowOff>23876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83510"/>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94336</xdr:rowOff>
    </xdr:from>
    <xdr:to>
      <xdr:col>68</xdr:col>
      <xdr:colOff>203200</xdr:colOff>
      <xdr:row>17</xdr:row>
      <xdr:rowOff>24486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9263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9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154178</xdr:rowOff>
    </xdr:from>
    <xdr:to>
      <xdr:col>81</xdr:col>
      <xdr:colOff>95250</xdr:colOff>
      <xdr:row>17</xdr:row>
      <xdr:rowOff>84328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126255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74066</xdr:rowOff>
    </xdr:from>
    <xdr:to>
      <xdr:col>77</xdr:col>
      <xdr:colOff>95250</xdr:colOff>
      <xdr:row>17</xdr:row>
      <xdr:rowOff>4216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8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160443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0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50902</xdr:rowOff>
    </xdr:from>
    <xdr:to>
      <xdr:col>73</xdr:col>
      <xdr:colOff>44450</xdr:colOff>
      <xdr:row>16</xdr:row>
      <xdr:rowOff>152502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137279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8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89510</xdr:rowOff>
    </xdr:from>
    <xdr:to>
      <xdr:col>68</xdr:col>
      <xdr:colOff>203200</xdr:colOff>
      <xdr:row>17</xdr:row>
      <xdr:rowOff>19660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29837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144526</xdr:rowOff>
    </xdr:from>
    <xdr:to>
      <xdr:col>64</xdr:col>
      <xdr:colOff>152400</xdr:colOff>
      <xdr:row>17</xdr:row>
      <xdr:rowOff>74676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59453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7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山形県鶴岡市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116,731
115,773
1,311.51
79,735,272
78,217,915
1,196,651
40,558,561
69,165,177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給料表や勤勉手当、会計年度任用職員の手当等の増改定等により、職員給が増加しており、人件費に係る経常収支比率は前年度と比較して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類似団体と比較すると高い水準となっていることから、更なる組織機構の見直しや民間委託の推進により定員の適正化に努める。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50800</xdr:rowOff>
    </xdr:from>
    <xdr:to>
      <xdr:col>24</xdr:col>
      <xdr:colOff>25400</xdr:colOff>
      <xdr:row>38</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44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37</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36</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39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0</xdr:rowOff>
    </xdr:from>
    <xdr:to>
      <xdr:col>20</xdr:col>
      <xdr:colOff>38100</xdr:colOff>
      <xdr:row>37</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価高騰対策として実施した給食費の無償化に伴う給食提供にかかる経費の一般財源分の増、新型コロナウイルス感染症が５類に移行となったことによる予防接種事業にかかる経費の一般財源分の増などにより、物件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今後も各施設の維持管理費の適正化を図るとともに、引き続き内部管理経費の削減に努めていく。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0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74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16</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89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31750</xdr:rowOff>
    </xdr:from>
    <xdr:to>
      <xdr:col>69</xdr:col>
      <xdr:colOff>92075</xdr:colOff>
      <xdr:row>14</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3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143527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38100</xdr:rowOff>
    </xdr:from>
    <xdr:to>
      <xdr:col>82</xdr:col>
      <xdr:colOff>158750</xdr:colOff>
      <xdr:row>17</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152400</xdr:rowOff>
    </xdr:from>
    <xdr:to>
      <xdr:col>65</xdr:col>
      <xdr:colOff>53975</xdr:colOff>
      <xdr:row>14</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教育・保育給付事業の事業費増加などにより、扶助費に係る経常収支比率は、前年度より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全体の傾向としては、医療扶助等の各種扶助費の増加や自立支援給付費などが増加しており、扶助費総額の増加傾向は今後も続くものと予測される。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09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降雪量が前年度より多く、除雪対策にかかる経常経費が増加したこと、後期高齢者医療保険事業への繰出金が増加したことなどにより、その他に係る経常収支比率は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4535</xdr:rowOff>
    </xdr:from>
    <xdr:to>
      <xdr:col>82</xdr:col>
      <xdr:colOff>107950</xdr:colOff>
      <xdr:row>61</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629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4535</xdr:rowOff>
    </xdr:from>
    <xdr:to>
      <xdr:col>78</xdr:col>
      <xdr:colOff>69850</xdr:colOff>
      <xdr:row>61</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462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102507</xdr:rowOff>
    </xdr:from>
    <xdr:to>
      <xdr:col>73</xdr:col>
      <xdr:colOff>180975</xdr:colOff>
      <xdr:row>61</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180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102507</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180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100693</xdr:rowOff>
    </xdr:from>
    <xdr:to>
      <xdr:col>82</xdr:col>
      <xdr:colOff>158750</xdr:colOff>
      <xdr:row>62</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9270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125185</xdr:rowOff>
    </xdr:from>
    <xdr:to>
      <xdr:col>78</xdr:col>
      <xdr:colOff>120650</xdr:colOff>
      <xdr:row>61</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40112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地域コミュニティ推進事業の事業費等が増となった一方、留守家庭児童保育事業の事業費等が減となっており、補助費等に係る経常収支比率は前年度より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　</a:t>
          </a:r>
        </a:p>
        <a:p>
          <a:r>
            <a:rPr kumimoji="1" lang="ja-JP" altLang="en-US" sz="1300">
              <a:latin typeface="ＭＳ Ｐゴシック" panose="020B0600070205080204" pitchFamily="50" charset="-128"/>
              <a:ea typeface="ＭＳ Ｐゴシック" panose="020B0600070205080204" pitchFamily="50" charset="-128"/>
            </a:rPr>
            <a:t>　引き続き、行政の責任分野、経費負担の在り方、行政効果等を精査し、類似補助金の統合、支援の重点化、サンセット方式の徹底等により見直しを進める。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99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40657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5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37</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39370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16510</xdr:rowOff>
    </xdr:from>
    <xdr:to>
      <xdr:col>69</xdr:col>
      <xdr:colOff>92075</xdr:colOff>
      <xdr:row>37</xdr:row>
      <xdr:rowOff>39370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31767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160020</xdr:rowOff>
    </xdr:from>
    <xdr:to>
      <xdr:col>69</xdr:col>
      <xdr:colOff>142875</xdr:colOff>
      <xdr:row>37</xdr:row>
      <xdr:rowOff>90170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100347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77487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公債費に係る経常収支比率は、屋内多目的運動施設整備事業や朝暘第五小学校改築事業等の元金償還が始まったことに加え、繰上償還を実施した一方、前年度中に償還が終了した事業があることから、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今後も引き続き大型事業が控えていることから、公債費の高止まりが予測されるが、投資事業の計画的実施や将来負担の軽減策を講じながら、公債費の適正管理に努めていく。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652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78014</xdr:rowOff>
    </xdr:from>
    <xdr:to>
      <xdr:col>19</xdr:col>
      <xdr:colOff>187325</xdr:colOff>
      <xdr:row>80</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794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60070</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75293</xdr:rowOff>
    </xdr:from>
    <xdr:to>
      <xdr:col>15</xdr:col>
      <xdr:colOff>98425</xdr:colOff>
      <xdr:row>80</xdr:row>
      <xdr:rowOff>78014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6198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125384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75293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32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24493</xdr:rowOff>
    </xdr:from>
    <xdr:to>
      <xdr:col>11</xdr:col>
      <xdr:colOff>60325</xdr:colOff>
      <xdr:row>79</xdr:row>
      <xdr:rowOff>126093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110870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や物件費の伸びが続くことが見込まれるが、定員適正化計画の着実な遂行による人件費の減によって、数値の改善を図るとともに、今後も鶴岡市行財政改革推進プランに基づき、引き続き経常経費の削減に努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02920"/>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76</xdr:row>
      <xdr:rowOff>134620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8828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76</xdr:row>
      <xdr:rowOff>43180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882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104157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山形県鶴岡市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121437</xdr:rowOff>
    </xdr:from>
    <xdr:to>
      <xdr:col>29</xdr:col>
      <xdr:colOff>127000</xdr:colOff>
      <xdr:row>15</xdr:row>
      <xdr:rowOff>38036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7912"/>
          <a:ext cx="647700" cy="25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71213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90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38036</xdr:rowOff>
    </xdr:from>
    <xdr:to>
      <xdr:col>26</xdr:col>
      <xdr:colOff>50800</xdr:colOff>
      <xdr:row>15</xdr:row>
      <xdr:rowOff>160604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7411"/>
          <a:ext cx="698500" cy="122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43591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160604</xdr:rowOff>
    </xdr:from>
    <xdr:to>
      <xdr:col>22</xdr:col>
      <xdr:colOff>114300</xdr:colOff>
      <xdr:row>16</xdr:row>
      <xdr:rowOff>57086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9979"/>
          <a:ext cx="698500" cy="6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145965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57086</xdr:rowOff>
    </xdr:from>
    <xdr:to>
      <xdr:col>18</xdr:col>
      <xdr:colOff>177800</xdr:colOff>
      <xdr:row>16</xdr:row>
      <xdr:rowOff>115913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7911"/>
          <a:ext cx="698500" cy="58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47363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70637</xdr:rowOff>
    </xdr:from>
    <xdr:to>
      <xdr:col>29</xdr:col>
      <xdr:colOff>177800</xdr:colOff>
      <xdr:row>14</xdr:row>
      <xdr:rowOff>787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87164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158686</xdr:rowOff>
    </xdr:from>
    <xdr:to>
      <xdr:col>26</xdr:col>
      <xdr:colOff>101600</xdr:colOff>
      <xdr:row>15</xdr:row>
      <xdr:rowOff>88836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6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99013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109804</xdr:rowOff>
    </xdr:from>
    <xdr:to>
      <xdr:col>22</xdr:col>
      <xdr:colOff>165100</xdr:colOff>
      <xdr:row>16</xdr:row>
      <xdr:rowOff>39954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9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50131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6286</xdr:rowOff>
    </xdr:from>
    <xdr:to>
      <xdr:col>19</xdr:col>
      <xdr:colOff>38100</xdr:colOff>
      <xdr:row>16</xdr:row>
      <xdr:rowOff>107886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7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118063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65113</xdr:rowOff>
    </xdr:from>
    <xdr:to>
      <xdr:col>15</xdr:col>
      <xdr:colOff>101600</xdr:colOff>
      <xdr:row>16</xdr:row>
      <xdr:rowOff>166713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2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279542</xdr:rowOff>
    </xdr:from>
    <xdr:to>
      <xdr:col>29</xdr:col>
      <xdr:colOff>127000</xdr:colOff>
      <xdr:row>34</xdr:row>
      <xdr:rowOff>324674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46992"/>
          <a:ext cx="647700" cy="45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272534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9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324674</xdr:rowOff>
    </xdr:from>
    <xdr:to>
      <xdr:col>26</xdr:col>
      <xdr:colOff>50800</xdr:colOff>
      <xdr:row>35</xdr:row>
      <xdr:rowOff>5025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92124"/>
          <a:ext cx="698500" cy="2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46448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56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5025</xdr:rowOff>
    </xdr:from>
    <xdr:to>
      <xdr:col>22</xdr:col>
      <xdr:colOff>114300</xdr:colOff>
      <xdr:row>35</xdr:row>
      <xdr:rowOff>101005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15375"/>
          <a:ext cx="698500" cy="9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101005</xdr:rowOff>
    </xdr:from>
    <xdr:to>
      <xdr:col>18</xdr:col>
      <xdr:colOff>177800</xdr:colOff>
      <xdr:row>35</xdr:row>
      <xdr:rowOff>219975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1355"/>
          <a:ext cx="698500" cy="118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234219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228741</xdr:rowOff>
    </xdr:from>
    <xdr:to>
      <xdr:col>29</xdr:col>
      <xdr:colOff>177800</xdr:colOff>
      <xdr:row>34</xdr:row>
      <xdr:rowOff>330341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9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73818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4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273874</xdr:rowOff>
    </xdr:from>
    <xdr:to>
      <xdr:col>26</xdr:col>
      <xdr:colOff>101600</xdr:colOff>
      <xdr:row>35</xdr:row>
      <xdr:rowOff>32574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1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42751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297125</xdr:rowOff>
    </xdr:from>
    <xdr:to>
      <xdr:col>22</xdr:col>
      <xdr:colOff>165100</xdr:colOff>
      <xdr:row>35</xdr:row>
      <xdr:rowOff>55825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40602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5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50205</xdr:rowOff>
    </xdr:from>
    <xdr:to>
      <xdr:col>19</xdr:col>
      <xdr:colOff>38100</xdr:colOff>
      <xdr:row>35</xdr:row>
      <xdr:rowOff>151805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136582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4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169175</xdr:rowOff>
    </xdr:from>
    <xdr:to>
      <xdr:col>15</xdr:col>
      <xdr:colOff>101600</xdr:colOff>
      <xdr:row>35</xdr:row>
      <xdr:rowOff>270775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9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255552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山形県鶴岡市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116,731
115,773
1,311.51
79,735,272
78,217,915
1,196,651
40,558,561
69,165,177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110701</xdr:rowOff>
    </xdr:from>
    <xdr:to>
      <xdr:col>24</xdr:col>
      <xdr:colOff>63500</xdr:colOff>
      <xdr:row>33</xdr:row>
      <xdr:rowOff>145872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97101"/>
          <a:ext cx="838200" cy="2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10438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145872</xdr:rowOff>
    </xdr:from>
    <xdr:to>
      <xdr:col>19</xdr:col>
      <xdr:colOff>177800</xdr:colOff>
      <xdr:row>34</xdr:row>
      <xdr:rowOff>65764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03722"/>
          <a:ext cx="889000" cy="9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143418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65764</xdr:rowOff>
    </xdr:from>
    <xdr:to>
      <xdr:col>15</xdr:col>
      <xdr:colOff>50800</xdr:colOff>
      <xdr:row>34</xdr:row>
      <xdr:rowOff>118734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95064"/>
          <a:ext cx="889000" cy="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118734</xdr:rowOff>
    </xdr:from>
    <xdr:to>
      <xdr:col>10</xdr:col>
      <xdr:colOff>114300</xdr:colOff>
      <xdr:row>34</xdr:row>
      <xdr:rowOff>166250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48034"/>
          <a:ext cx="889000" cy="4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59901</xdr:rowOff>
    </xdr:from>
    <xdr:to>
      <xdr:col>24</xdr:col>
      <xdr:colOff>114300</xdr:colOff>
      <xdr:row>32</xdr:row>
      <xdr:rowOff>161501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82778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9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95072</xdr:rowOff>
    </xdr:from>
    <xdr:to>
      <xdr:col>20</xdr:col>
      <xdr:colOff>38100</xdr:colOff>
      <xdr:row>34</xdr:row>
      <xdr:rowOff>25222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5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41749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14964</xdr:rowOff>
    </xdr:from>
    <xdr:to>
      <xdr:col>15</xdr:col>
      <xdr:colOff>101600</xdr:colOff>
      <xdr:row>34</xdr:row>
      <xdr:rowOff>116564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133091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67934</xdr:rowOff>
    </xdr:from>
    <xdr:to>
      <xdr:col>10</xdr:col>
      <xdr:colOff>165100</xdr:colOff>
      <xdr:row>34</xdr:row>
      <xdr:rowOff>169534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14611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115450</xdr:rowOff>
    </xdr:from>
    <xdr:to>
      <xdr:col>6</xdr:col>
      <xdr:colOff>38100</xdr:colOff>
      <xdr:row>35</xdr:row>
      <xdr:rowOff>45600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62127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149339</xdr:rowOff>
    </xdr:from>
    <xdr:to>
      <xdr:col>24</xdr:col>
      <xdr:colOff>63500</xdr:colOff>
      <xdr:row>56</xdr:row>
      <xdr:rowOff>122612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79089"/>
          <a:ext cx="838200" cy="1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122612</xdr:rowOff>
    </xdr:from>
    <xdr:to>
      <xdr:col>19</xdr:col>
      <xdr:colOff>177800</xdr:colOff>
      <xdr:row>56</xdr:row>
      <xdr:rowOff>154711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3812"/>
          <a:ext cx="889000" cy="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154711</xdr:rowOff>
    </xdr:from>
    <xdr:to>
      <xdr:col>15</xdr:col>
      <xdr:colOff>50800</xdr:colOff>
      <xdr:row>57</xdr:row>
      <xdr:rowOff>73558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5911"/>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10069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73558</xdr:rowOff>
    </xdr:from>
    <xdr:to>
      <xdr:col>10</xdr:col>
      <xdr:colOff>114300</xdr:colOff>
      <xdr:row>58</xdr:row>
      <xdr:rowOff>36640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6208"/>
          <a:ext cx="889000" cy="13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98539</xdr:rowOff>
    </xdr:from>
    <xdr:to>
      <xdr:col>24</xdr:col>
      <xdr:colOff>114300</xdr:colOff>
      <xdr:row>56</xdr:row>
      <xdr:rowOff>28689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121416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71812</xdr:rowOff>
    </xdr:from>
    <xdr:to>
      <xdr:col>20</xdr:col>
      <xdr:colOff>38100</xdr:colOff>
      <xdr:row>57</xdr:row>
      <xdr:rowOff>1962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164539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103911</xdr:rowOff>
    </xdr:from>
    <xdr:to>
      <xdr:col>15</xdr:col>
      <xdr:colOff>101600</xdr:colOff>
      <xdr:row>57</xdr:row>
      <xdr:rowOff>34061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25188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9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22758</xdr:rowOff>
    </xdr:from>
    <xdr:to>
      <xdr:col>10</xdr:col>
      <xdr:colOff>165100</xdr:colOff>
      <xdr:row>57</xdr:row>
      <xdr:rowOff>124358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115485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157290</xdr:rowOff>
    </xdr:from>
    <xdr:to>
      <xdr:col>6</xdr:col>
      <xdr:colOff>38100</xdr:colOff>
      <xdr:row>58</xdr:row>
      <xdr:rowOff>87440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0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31664</xdr:rowOff>
    </xdr:from>
    <xdr:to>
      <xdr:col>24</xdr:col>
      <xdr:colOff>63500</xdr:colOff>
      <xdr:row>74</xdr:row>
      <xdr:rowOff>73452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47514"/>
          <a:ext cx="838200" cy="2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27962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94300</xdr:rowOff>
    </xdr:from>
    <xdr:to>
      <xdr:col>19</xdr:col>
      <xdr:colOff>177800</xdr:colOff>
      <xdr:row>74</xdr:row>
      <xdr:rowOff>73452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610150"/>
          <a:ext cx="8890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143222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160868</xdr:rowOff>
    </xdr:from>
    <xdr:to>
      <xdr:col>15</xdr:col>
      <xdr:colOff>50800</xdr:colOff>
      <xdr:row>73</xdr:row>
      <xdr:rowOff>94300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333818"/>
          <a:ext cx="889000" cy="27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149761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7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160868</xdr:rowOff>
    </xdr:from>
    <xdr:to>
      <xdr:col>10</xdr:col>
      <xdr:colOff>114300</xdr:colOff>
      <xdr:row>73</xdr:row>
      <xdr:rowOff>102346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333818"/>
          <a:ext cx="889000" cy="28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109938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49496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5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152314</xdr:rowOff>
    </xdr:from>
    <xdr:to>
      <xdr:col>24</xdr:col>
      <xdr:colOff>114300</xdr:colOff>
      <xdr:row>73</xdr:row>
      <xdr:rowOff>82464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3741</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4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22652</xdr:rowOff>
    </xdr:from>
    <xdr:to>
      <xdr:col>20</xdr:col>
      <xdr:colOff>38100</xdr:colOff>
      <xdr:row>74</xdr:row>
      <xdr:rowOff>124252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140779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43500</xdr:rowOff>
    </xdr:from>
    <xdr:to>
      <xdr:col>15</xdr:col>
      <xdr:colOff>101600</xdr:colOff>
      <xdr:row>73</xdr:row>
      <xdr:rowOff>145100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161627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3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110068</xdr:rowOff>
    </xdr:from>
    <xdr:to>
      <xdr:col>10</xdr:col>
      <xdr:colOff>165100</xdr:colOff>
      <xdr:row>72</xdr:row>
      <xdr:rowOff>40218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2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56745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05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51546</xdr:rowOff>
    </xdr:from>
    <xdr:to>
      <xdr:col>6</xdr:col>
      <xdr:colOff>38100</xdr:colOff>
      <xdr:row>73</xdr:row>
      <xdr:rowOff>153146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5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169673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34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137626</xdr:rowOff>
    </xdr:from>
    <xdr:to>
      <xdr:col>24</xdr:col>
      <xdr:colOff>63500</xdr:colOff>
      <xdr:row>96</xdr:row>
      <xdr:rowOff>130882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25376"/>
          <a:ext cx="8382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88946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6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130882</xdr:rowOff>
    </xdr:from>
    <xdr:to>
      <xdr:col>19</xdr:col>
      <xdr:colOff>177800</xdr:colOff>
      <xdr:row>97</xdr:row>
      <xdr:rowOff>116382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90082"/>
          <a:ext cx="889000" cy="15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12423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0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56735</xdr:rowOff>
    </xdr:from>
    <xdr:to>
      <xdr:col>15</xdr:col>
      <xdr:colOff>50800</xdr:colOff>
      <xdr:row>97</xdr:row>
      <xdr:rowOff>116382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15935"/>
          <a:ext cx="889000" cy="23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169831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56735</xdr:rowOff>
    </xdr:from>
    <xdr:to>
      <xdr:col>10</xdr:col>
      <xdr:colOff>114300</xdr:colOff>
      <xdr:row>98</xdr:row>
      <xdr:rowOff>107125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15935"/>
          <a:ext cx="889000" cy="3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119914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3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111929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9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86826</xdr:rowOff>
    </xdr:from>
    <xdr:to>
      <xdr:col>24</xdr:col>
      <xdr:colOff>114300</xdr:colOff>
      <xdr:row>96</xdr:row>
      <xdr:rowOff>16976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109703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80082</xdr:rowOff>
    </xdr:from>
    <xdr:to>
      <xdr:col>20</xdr:col>
      <xdr:colOff>38100</xdr:colOff>
      <xdr:row>97</xdr:row>
      <xdr:rowOff>10232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3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65582</xdr:rowOff>
    </xdr:from>
    <xdr:to>
      <xdr:col>15</xdr:col>
      <xdr:colOff>101600</xdr:colOff>
      <xdr:row>97</xdr:row>
      <xdr:rowOff>167182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158309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5935</xdr:rowOff>
    </xdr:from>
    <xdr:to>
      <xdr:col>10</xdr:col>
      <xdr:colOff>165100</xdr:colOff>
      <xdr:row>96</xdr:row>
      <xdr:rowOff>107535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6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98662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5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56325</xdr:rowOff>
    </xdr:from>
    <xdr:to>
      <xdr:col>6</xdr:col>
      <xdr:colOff>38100</xdr:colOff>
      <xdr:row>98</xdr:row>
      <xdr:rowOff>157925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149052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155466</xdr:rowOff>
    </xdr:from>
    <xdr:to>
      <xdr:col>54</xdr:col>
      <xdr:colOff>189865</xdr:colOff>
      <xdr:row>38</xdr:row>
      <xdr:rowOff>6449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13316"/>
          <a:ext cx="1270" cy="7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10276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6449</xdr:rowOff>
    </xdr:from>
    <xdr:to>
      <xdr:col>55</xdr:col>
      <xdr:colOff>88900</xdr:colOff>
      <xdr:row>38</xdr:row>
      <xdr:rowOff>6449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21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102143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8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155466</xdr:rowOff>
    </xdr:from>
    <xdr:to>
      <xdr:col>55</xdr:col>
      <xdr:colOff>88900</xdr:colOff>
      <xdr:row>33</xdr:row>
      <xdr:rowOff>155466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13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28867</xdr:rowOff>
    </xdr:from>
    <xdr:to>
      <xdr:col>55</xdr:col>
      <xdr:colOff>0</xdr:colOff>
      <xdr:row>35</xdr:row>
      <xdr:rowOff>59652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29617"/>
          <a:ext cx="8382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65742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87315</xdr:rowOff>
    </xdr:from>
    <xdr:to>
      <xdr:col>55</xdr:col>
      <xdr:colOff>50800</xdr:colOff>
      <xdr:row>36</xdr:row>
      <xdr:rowOff>17465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59652</xdr:rowOff>
    </xdr:from>
    <xdr:to>
      <xdr:col>50</xdr:col>
      <xdr:colOff>114300</xdr:colOff>
      <xdr:row>35</xdr:row>
      <xdr:rowOff>70472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60402"/>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71382</xdr:rowOff>
    </xdr:from>
    <xdr:to>
      <xdr:col>50</xdr:col>
      <xdr:colOff>165100</xdr:colOff>
      <xdr:row>36</xdr:row>
      <xdr:rowOff>1532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164109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70472</xdr:rowOff>
    </xdr:from>
    <xdr:to>
      <xdr:col>45</xdr:col>
      <xdr:colOff>177800</xdr:colOff>
      <xdr:row>35</xdr:row>
      <xdr:rowOff>74800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71222"/>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59815</xdr:rowOff>
    </xdr:from>
    <xdr:to>
      <xdr:col>46</xdr:col>
      <xdr:colOff>38100</xdr:colOff>
      <xdr:row>35</xdr:row>
      <xdr:rowOff>161415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152542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5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49578</xdr:rowOff>
    </xdr:from>
    <xdr:to>
      <xdr:col>41</xdr:col>
      <xdr:colOff>50800</xdr:colOff>
      <xdr:row>35</xdr:row>
      <xdr:rowOff>74800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64528"/>
          <a:ext cx="889000" cy="7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126154</xdr:rowOff>
    </xdr:from>
    <xdr:to>
      <xdr:col>41</xdr:col>
      <xdr:colOff>101600</xdr:colOff>
      <xdr:row>36</xdr:row>
      <xdr:rowOff>56304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47431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1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119631</xdr:rowOff>
    </xdr:from>
    <xdr:to>
      <xdr:col>36</xdr:col>
      <xdr:colOff>165100</xdr:colOff>
      <xdr:row>32</xdr:row>
      <xdr:rowOff>49781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3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40908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149517</xdr:rowOff>
    </xdr:from>
    <xdr:to>
      <xdr:col>55</xdr:col>
      <xdr:colOff>50800</xdr:colOff>
      <xdr:row>35</xdr:row>
      <xdr:rowOff>79667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7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3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8852</xdr:rowOff>
    </xdr:from>
    <xdr:to>
      <xdr:col>50</xdr:col>
      <xdr:colOff>165100</xdr:colOff>
      <xdr:row>35</xdr:row>
      <xdr:rowOff>110452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126979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8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19672</xdr:rowOff>
    </xdr:from>
    <xdr:to>
      <xdr:col>46</xdr:col>
      <xdr:colOff>38100</xdr:colOff>
      <xdr:row>35</xdr:row>
      <xdr:rowOff>121272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137799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9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24000</xdr:rowOff>
    </xdr:from>
    <xdr:to>
      <xdr:col>41</xdr:col>
      <xdr:colOff>101600</xdr:colOff>
      <xdr:row>35</xdr:row>
      <xdr:rowOff>125600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142127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170228</xdr:rowOff>
    </xdr:from>
    <xdr:to>
      <xdr:col>36</xdr:col>
      <xdr:colOff>165100</xdr:colOff>
      <xdr:row>31</xdr:row>
      <xdr:rowOff>100378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116905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8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24143</xdr:rowOff>
    </xdr:from>
    <xdr:to>
      <xdr:col>55</xdr:col>
      <xdr:colOff>0</xdr:colOff>
      <xdr:row>56</xdr:row>
      <xdr:rowOff>114440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25343"/>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143072</xdr:rowOff>
    </xdr:from>
    <xdr:to>
      <xdr:col>50</xdr:col>
      <xdr:colOff>114300</xdr:colOff>
      <xdr:row>56</xdr:row>
      <xdr:rowOff>114440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72822"/>
          <a:ext cx="889000" cy="14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99026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143072</xdr:rowOff>
    </xdr:from>
    <xdr:to>
      <xdr:col>45</xdr:col>
      <xdr:colOff>177800</xdr:colOff>
      <xdr:row>56</xdr:row>
      <xdr:rowOff>28315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72822"/>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138329</xdr:rowOff>
    </xdr:from>
    <xdr:to>
      <xdr:col>41</xdr:col>
      <xdr:colOff>50800</xdr:colOff>
      <xdr:row>56</xdr:row>
      <xdr:rowOff>28315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8710829"/>
          <a:ext cx="889000" cy="9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4824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148176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144793</xdr:rowOff>
    </xdr:from>
    <xdr:to>
      <xdr:col>55</xdr:col>
      <xdr:colOff>50800</xdr:colOff>
      <xdr:row>56</xdr:row>
      <xdr:rowOff>74943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123220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63640</xdr:rowOff>
    </xdr:from>
    <xdr:to>
      <xdr:col>50</xdr:col>
      <xdr:colOff>165100</xdr:colOff>
      <xdr:row>56</xdr:row>
      <xdr:rowOff>165240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44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92272</xdr:rowOff>
    </xdr:from>
    <xdr:to>
      <xdr:col>46</xdr:col>
      <xdr:colOff>38100</xdr:colOff>
      <xdr:row>56</xdr:row>
      <xdr:rowOff>22422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38949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2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148965</xdr:rowOff>
    </xdr:from>
    <xdr:to>
      <xdr:col>41</xdr:col>
      <xdr:colOff>101600</xdr:colOff>
      <xdr:row>56</xdr:row>
      <xdr:rowOff>79115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95642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87529</xdr:rowOff>
    </xdr:from>
    <xdr:to>
      <xdr:col>36</xdr:col>
      <xdr:colOff>165100</xdr:colOff>
      <xdr:row>51</xdr:row>
      <xdr:rowOff>17679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86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34206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43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34361</xdr:rowOff>
    </xdr:from>
    <xdr:to>
      <xdr:col>55</xdr:col>
      <xdr:colOff>0</xdr:colOff>
      <xdr:row>77</xdr:row>
      <xdr:rowOff>69200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36011"/>
          <a:ext cx="8382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5969</xdr:rowOff>
    </xdr:from>
    <xdr:to>
      <xdr:col>50</xdr:col>
      <xdr:colOff>114300</xdr:colOff>
      <xdr:row>77</xdr:row>
      <xdr:rowOff>69200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07619"/>
          <a:ext cx="889000" cy="6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87854</xdr:rowOff>
    </xdr:from>
    <xdr:to>
      <xdr:col>45</xdr:col>
      <xdr:colOff>177800</xdr:colOff>
      <xdr:row>77</xdr:row>
      <xdr:rowOff>5969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46604"/>
          <a:ext cx="889000" cy="26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87854</xdr:rowOff>
    </xdr:from>
    <xdr:to>
      <xdr:col>41</xdr:col>
      <xdr:colOff>50800</xdr:colOff>
      <xdr:row>77</xdr:row>
      <xdr:rowOff>150307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946604"/>
          <a:ext cx="889000" cy="40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138721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65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155011</xdr:rowOff>
    </xdr:from>
    <xdr:to>
      <xdr:col>55</xdr:col>
      <xdr:colOff>50800</xdr:colOff>
      <xdr:row>77</xdr:row>
      <xdr:rowOff>85161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1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133438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6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18400</xdr:rowOff>
    </xdr:from>
    <xdr:to>
      <xdr:col>50</xdr:col>
      <xdr:colOff>165100</xdr:colOff>
      <xdr:row>77</xdr:row>
      <xdr:rowOff>120000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111127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1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126619</xdr:rowOff>
    </xdr:from>
    <xdr:to>
      <xdr:col>46</xdr:col>
      <xdr:colOff>38100</xdr:colOff>
      <xdr:row>77</xdr:row>
      <xdr:rowOff>56769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47896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24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37054</xdr:rowOff>
    </xdr:from>
    <xdr:to>
      <xdr:col>41</xdr:col>
      <xdr:colOff>101600</xdr:colOff>
      <xdr:row>75</xdr:row>
      <xdr:rowOff>138654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129781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99507</xdr:rowOff>
    </xdr:from>
    <xdr:to>
      <xdr:col>36</xdr:col>
      <xdr:colOff>165100</xdr:colOff>
      <xdr:row>78</xdr:row>
      <xdr:rowOff>29657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20784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109886</xdr:rowOff>
    </xdr:from>
    <xdr:to>
      <xdr:col>54</xdr:col>
      <xdr:colOff>189865</xdr:colOff>
      <xdr:row>99</xdr:row>
      <xdr:rowOff>100724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883286"/>
          <a:ext cx="1270" cy="1190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104551</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100724</xdr:rowOff>
    </xdr:from>
    <xdr:to>
      <xdr:col>55</xdr:col>
      <xdr:colOff>88900</xdr:colOff>
      <xdr:row>99</xdr:row>
      <xdr:rowOff>100724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7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56563</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6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109886</xdr:rowOff>
    </xdr:from>
    <xdr:to>
      <xdr:col>55</xdr:col>
      <xdr:colOff>88900</xdr:colOff>
      <xdr:row>92</xdr:row>
      <xdr:rowOff>109886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88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163551</xdr:rowOff>
    </xdr:from>
    <xdr:to>
      <xdr:col>55</xdr:col>
      <xdr:colOff>0</xdr:colOff>
      <xdr:row>95</xdr:row>
      <xdr:rowOff>171323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451301"/>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30370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8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51943</xdr:rowOff>
    </xdr:from>
    <xdr:to>
      <xdr:col>55</xdr:col>
      <xdr:colOff>50800</xdr:colOff>
      <xdr:row>96</xdr:row>
      <xdr:rowOff>153543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171323</xdr:rowOff>
    </xdr:from>
    <xdr:to>
      <xdr:col>50</xdr:col>
      <xdr:colOff>114300</xdr:colOff>
      <xdr:row>96</xdr:row>
      <xdr:rowOff>39915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59073"/>
          <a:ext cx="889000" cy="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59620</xdr:rowOff>
    </xdr:from>
    <xdr:to>
      <xdr:col>50</xdr:col>
      <xdr:colOff>165100</xdr:colOff>
      <xdr:row>97</xdr:row>
      <xdr:rowOff>161220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9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152347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7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39915</xdr:rowOff>
    </xdr:from>
    <xdr:to>
      <xdr:col>45</xdr:col>
      <xdr:colOff>177800</xdr:colOff>
      <xdr:row>96</xdr:row>
      <xdr:rowOff>61480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99115"/>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81566</xdr:rowOff>
    </xdr:from>
    <xdr:to>
      <xdr:col>46</xdr:col>
      <xdr:colOff>38100</xdr:colOff>
      <xdr:row>98</xdr:row>
      <xdr:rowOff>11716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1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52242</xdr:rowOff>
    </xdr:from>
    <xdr:to>
      <xdr:col>41</xdr:col>
      <xdr:colOff>50800</xdr:colOff>
      <xdr:row>96</xdr:row>
      <xdr:rowOff>61480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5482742"/>
          <a:ext cx="889000" cy="103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154299</xdr:rowOff>
    </xdr:from>
    <xdr:to>
      <xdr:col>41</xdr:col>
      <xdr:colOff>101600</xdr:colOff>
      <xdr:row>97</xdr:row>
      <xdr:rowOff>84449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75576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160889</xdr:rowOff>
    </xdr:from>
    <xdr:to>
      <xdr:col>36</xdr:col>
      <xdr:colOff>165100</xdr:colOff>
      <xdr:row>97</xdr:row>
      <xdr:rowOff>91039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2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82166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1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112751</xdr:rowOff>
    </xdr:from>
    <xdr:to>
      <xdr:col>55</xdr:col>
      <xdr:colOff>50800</xdr:colOff>
      <xdr:row>96</xdr:row>
      <xdr:rowOff>42901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135628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120523</xdr:rowOff>
    </xdr:from>
    <xdr:to>
      <xdr:col>50</xdr:col>
      <xdr:colOff>165100</xdr:colOff>
      <xdr:row>96</xdr:row>
      <xdr:rowOff>50673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67200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1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160565</xdr:rowOff>
    </xdr:from>
    <xdr:to>
      <xdr:col>46</xdr:col>
      <xdr:colOff>38100</xdr:colOff>
      <xdr:row>96</xdr:row>
      <xdr:rowOff>90715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107242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10680</xdr:rowOff>
    </xdr:from>
    <xdr:to>
      <xdr:col>41</xdr:col>
      <xdr:colOff>101600</xdr:colOff>
      <xdr:row>96</xdr:row>
      <xdr:rowOff>112280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128807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4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1442</xdr:rowOff>
    </xdr:from>
    <xdr:to>
      <xdr:col>36</xdr:col>
      <xdr:colOff>165100</xdr:colOff>
      <xdr:row>90</xdr:row>
      <xdr:rowOff>103042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54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119569</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672795" y="1520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26589</xdr:rowOff>
    </xdr:from>
    <xdr:to>
      <xdr:col>85</xdr:col>
      <xdr:colOff>127000</xdr:colOff>
      <xdr:row>37</xdr:row>
      <xdr:rowOff>158536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70239"/>
          <a:ext cx="838200" cy="1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127266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9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158536</xdr:rowOff>
    </xdr:from>
    <xdr:to>
      <xdr:col>81</xdr:col>
      <xdr:colOff>50800</xdr:colOff>
      <xdr:row>38</xdr:row>
      <xdr:rowOff>82047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02186"/>
          <a:ext cx="889000" cy="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22474</xdr:rowOff>
    </xdr:from>
    <xdr:to>
      <xdr:col>76</xdr:col>
      <xdr:colOff>114300</xdr:colOff>
      <xdr:row>38</xdr:row>
      <xdr:rowOff>82047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37574"/>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2887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127127</xdr:rowOff>
    </xdr:from>
    <xdr:to>
      <xdr:col>71</xdr:col>
      <xdr:colOff>177800</xdr:colOff>
      <xdr:row>38</xdr:row>
      <xdr:rowOff>22474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470777"/>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9334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1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147239</xdr:rowOff>
    </xdr:from>
    <xdr:to>
      <xdr:col>85</xdr:col>
      <xdr:colOff>177800</xdr:colOff>
      <xdr:row>37</xdr:row>
      <xdr:rowOff>77389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31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170116</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7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107736</xdr:rowOff>
    </xdr:from>
    <xdr:to>
      <xdr:col>81</xdr:col>
      <xdr:colOff>101600</xdr:colOff>
      <xdr:row>38</xdr:row>
      <xdr:rowOff>37886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29014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54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31247</xdr:rowOff>
    </xdr:from>
    <xdr:to>
      <xdr:col>76</xdr:col>
      <xdr:colOff>165100</xdr:colOff>
      <xdr:row>38</xdr:row>
      <xdr:rowOff>132847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4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123974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3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143124</xdr:rowOff>
    </xdr:from>
    <xdr:to>
      <xdr:col>72</xdr:col>
      <xdr:colOff>38100</xdr:colOff>
      <xdr:row>38</xdr:row>
      <xdr:rowOff>73274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64401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57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76327</xdr:rowOff>
    </xdr:from>
    <xdr:to>
      <xdr:col>67</xdr:col>
      <xdr:colOff>101600</xdr:colOff>
      <xdr:row>38</xdr:row>
      <xdr:rowOff>6477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169054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70701</xdr:rowOff>
    </xdr:from>
    <xdr:to>
      <xdr:col>85</xdr:col>
      <xdr:colOff>127000</xdr:colOff>
      <xdr:row>73</xdr:row>
      <xdr:rowOff>31058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415101"/>
          <a:ext cx="838200" cy="1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98836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8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70701</xdr:rowOff>
    </xdr:from>
    <xdr:to>
      <xdr:col>81</xdr:col>
      <xdr:colOff>50800</xdr:colOff>
      <xdr:row>73</xdr:row>
      <xdr:rowOff>11379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415101"/>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34409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11379</xdr:rowOff>
    </xdr:from>
    <xdr:to>
      <xdr:col>76</xdr:col>
      <xdr:colOff>114300</xdr:colOff>
      <xdr:row>73</xdr:row>
      <xdr:rowOff>114173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527229"/>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20197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114173</xdr:rowOff>
    </xdr:from>
    <xdr:to>
      <xdr:col>71</xdr:col>
      <xdr:colOff>177800</xdr:colOff>
      <xdr:row>74</xdr:row>
      <xdr:rowOff>89427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630023"/>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103998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122705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151708</xdr:rowOff>
    </xdr:from>
    <xdr:to>
      <xdr:col>85</xdr:col>
      <xdr:colOff>177800</xdr:colOff>
      <xdr:row>73</xdr:row>
      <xdr:rowOff>81858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49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3135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34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19901</xdr:rowOff>
    </xdr:from>
    <xdr:to>
      <xdr:col>81</xdr:col>
      <xdr:colOff>101600</xdr:colOff>
      <xdr:row>72</xdr:row>
      <xdr:rowOff>121501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3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138028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1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132029</xdr:rowOff>
    </xdr:from>
    <xdr:to>
      <xdr:col>76</xdr:col>
      <xdr:colOff>165100</xdr:colOff>
      <xdr:row>73</xdr:row>
      <xdr:rowOff>62179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4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78706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2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63373</xdr:rowOff>
    </xdr:from>
    <xdr:to>
      <xdr:col>72</xdr:col>
      <xdr:colOff>38100</xdr:colOff>
      <xdr:row>73</xdr:row>
      <xdr:rowOff>164973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5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10050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35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38627</xdr:rowOff>
    </xdr:from>
    <xdr:to>
      <xdr:col>67</xdr:col>
      <xdr:colOff>101600</xdr:colOff>
      <xdr:row>74</xdr:row>
      <xdr:rowOff>140227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156754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50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37745</xdr:rowOff>
    </xdr:from>
    <xdr:to>
      <xdr:col>85</xdr:col>
      <xdr:colOff>126364</xdr:colOff>
      <xdr:row>98</xdr:row>
      <xdr:rowOff>93134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68245"/>
          <a:ext cx="1269" cy="142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96961</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93134</xdr:rowOff>
    </xdr:from>
    <xdr:to>
      <xdr:col>86</xdr:col>
      <xdr:colOff>25400</xdr:colOff>
      <xdr:row>98</xdr:row>
      <xdr:rowOff>93134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9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155872</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4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37745</xdr:rowOff>
    </xdr:from>
    <xdr:to>
      <xdr:col>86</xdr:col>
      <xdr:colOff>25400</xdr:colOff>
      <xdr:row>90</xdr:row>
      <xdr:rowOff>37745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6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47208</xdr:rowOff>
    </xdr:from>
    <xdr:to>
      <xdr:col>85</xdr:col>
      <xdr:colOff>127000</xdr:colOff>
      <xdr:row>98</xdr:row>
      <xdr:rowOff>68218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49308"/>
          <a:ext cx="8382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144970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08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122093</xdr:rowOff>
    </xdr:from>
    <xdr:to>
      <xdr:col>85</xdr:col>
      <xdr:colOff>177800</xdr:colOff>
      <xdr:row>95</xdr:row>
      <xdr:rowOff>52243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23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140134</xdr:rowOff>
    </xdr:from>
    <xdr:to>
      <xdr:col>81</xdr:col>
      <xdr:colOff>50800</xdr:colOff>
      <xdr:row>98</xdr:row>
      <xdr:rowOff>68218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70784"/>
          <a:ext cx="889000" cy="9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157046</xdr:rowOff>
    </xdr:from>
    <xdr:to>
      <xdr:col>81</xdr:col>
      <xdr:colOff>101600</xdr:colOff>
      <xdr:row>95</xdr:row>
      <xdr:rowOff>87196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27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103723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04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140134</xdr:rowOff>
    </xdr:from>
    <xdr:to>
      <xdr:col>76</xdr:col>
      <xdr:colOff>114300</xdr:colOff>
      <xdr:row>98</xdr:row>
      <xdr:rowOff>20896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70784"/>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117932</xdr:rowOff>
    </xdr:from>
    <xdr:to>
      <xdr:col>76</xdr:col>
      <xdr:colOff>165100</xdr:colOff>
      <xdr:row>94</xdr:row>
      <xdr:rowOff>48082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06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64609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583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76104</xdr:rowOff>
    </xdr:from>
    <xdr:to>
      <xdr:col>71</xdr:col>
      <xdr:colOff>177800</xdr:colOff>
      <xdr:row>98</xdr:row>
      <xdr:rowOff>20896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06754"/>
          <a:ext cx="889000" cy="1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60553</xdr:rowOff>
    </xdr:from>
    <xdr:to>
      <xdr:col>72</xdr:col>
      <xdr:colOff>38100</xdr:colOff>
      <xdr:row>94</xdr:row>
      <xdr:rowOff>162153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17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7230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95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66588</xdr:rowOff>
    </xdr:from>
    <xdr:to>
      <xdr:col>67</xdr:col>
      <xdr:colOff>101600</xdr:colOff>
      <xdr:row>96</xdr:row>
      <xdr:rowOff>168188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3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167858</xdr:rowOff>
    </xdr:from>
    <xdr:to>
      <xdr:col>85</xdr:col>
      <xdr:colOff>177800</xdr:colOff>
      <xdr:row>98</xdr:row>
      <xdr:rowOff>98008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82785</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1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17418</xdr:rowOff>
    </xdr:from>
    <xdr:to>
      <xdr:col>81</xdr:col>
      <xdr:colOff>101600</xdr:colOff>
      <xdr:row>98</xdr:row>
      <xdr:rowOff>119018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110145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1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89334</xdr:rowOff>
    </xdr:from>
    <xdr:to>
      <xdr:col>76</xdr:col>
      <xdr:colOff>165100</xdr:colOff>
      <xdr:row>98</xdr:row>
      <xdr:rowOff>19484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10611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1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141546</xdr:rowOff>
    </xdr:from>
    <xdr:to>
      <xdr:col>72</xdr:col>
      <xdr:colOff>38100</xdr:colOff>
      <xdr:row>98</xdr:row>
      <xdr:rowOff>71696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62823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25304</xdr:rowOff>
    </xdr:from>
    <xdr:to>
      <xdr:col>67</xdr:col>
      <xdr:colOff>101600</xdr:colOff>
      <xdr:row>97</xdr:row>
      <xdr:rowOff>126904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118031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7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50927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537327"/>
          <a:ext cx="1269" cy="1193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169054</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31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50927</xdr:rowOff>
    </xdr:from>
    <xdr:to>
      <xdr:col>116</xdr:col>
      <xdr:colOff>152400</xdr:colOff>
      <xdr:row>32</xdr:row>
      <xdr:rowOff>50927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537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8255</xdr:rowOff>
    </xdr:from>
    <xdr:to>
      <xdr:col>116</xdr:col>
      <xdr:colOff>63500</xdr:colOff>
      <xdr:row>32</xdr:row>
      <xdr:rowOff>50927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323205"/>
          <a:ext cx="8382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53230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25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74803</xdr:rowOff>
    </xdr:from>
    <xdr:to>
      <xdr:col>116</xdr:col>
      <xdr:colOff>114300</xdr:colOff>
      <xdr:row>37</xdr:row>
      <xdr:rowOff>4953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56007</xdr:rowOff>
    </xdr:from>
    <xdr:to>
      <xdr:col>111</xdr:col>
      <xdr:colOff>177800</xdr:colOff>
      <xdr:row>31</xdr:row>
      <xdr:rowOff>8255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5199507"/>
          <a:ext cx="889000" cy="1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86487</xdr:rowOff>
    </xdr:from>
    <xdr:to>
      <xdr:col>112</xdr:col>
      <xdr:colOff>38100</xdr:colOff>
      <xdr:row>37</xdr:row>
      <xdr:rowOff>16637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56007</xdr:rowOff>
    </xdr:from>
    <xdr:to>
      <xdr:col>107</xdr:col>
      <xdr:colOff>50800</xdr:colOff>
      <xdr:row>30</xdr:row>
      <xdr:rowOff>71628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519950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93726</xdr:rowOff>
    </xdr:from>
    <xdr:to>
      <xdr:col>107</xdr:col>
      <xdr:colOff>101600</xdr:colOff>
      <xdr:row>37</xdr:row>
      <xdr:rowOff>23876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15003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5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71628</xdr:rowOff>
    </xdr:from>
    <xdr:to>
      <xdr:col>102</xdr:col>
      <xdr:colOff>114300</xdr:colOff>
      <xdr:row>30</xdr:row>
      <xdr:rowOff>104140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215128"/>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65405</xdr:rowOff>
    </xdr:from>
    <xdr:to>
      <xdr:col>102</xdr:col>
      <xdr:colOff>165100</xdr:colOff>
      <xdr:row>36</xdr:row>
      <xdr:rowOff>167005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158132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3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37211</xdr:rowOff>
    </xdr:from>
    <xdr:to>
      <xdr:col>98</xdr:col>
      <xdr:colOff>38100</xdr:colOff>
      <xdr:row>37</xdr:row>
      <xdr:rowOff>138811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129938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127</xdr:rowOff>
    </xdr:from>
    <xdr:to>
      <xdr:col>116</xdr:col>
      <xdr:colOff>114300</xdr:colOff>
      <xdr:row>32</xdr:row>
      <xdr:rowOff>101727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4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124604</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43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128905</xdr:rowOff>
    </xdr:from>
    <xdr:to>
      <xdr:col>112</xdr:col>
      <xdr:colOff>38100</xdr:colOff>
      <xdr:row>31</xdr:row>
      <xdr:rowOff>59055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2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75582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0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5207</xdr:rowOff>
    </xdr:from>
    <xdr:to>
      <xdr:col>107</xdr:col>
      <xdr:colOff>101600</xdr:colOff>
      <xdr:row>30</xdr:row>
      <xdr:rowOff>106807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1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123334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492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20828</xdr:rowOff>
    </xdr:from>
    <xdr:to>
      <xdr:col>102</xdr:col>
      <xdr:colOff>165100</xdr:colOff>
      <xdr:row>30</xdr:row>
      <xdr:rowOff>122428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16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138955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49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53340</xdr:rowOff>
    </xdr:from>
    <xdr:to>
      <xdr:col>98</xdr:col>
      <xdr:colOff>38100</xdr:colOff>
      <xdr:row>30</xdr:row>
      <xdr:rowOff>154940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1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49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154902</xdr:rowOff>
    </xdr:from>
    <xdr:to>
      <xdr:col>116</xdr:col>
      <xdr:colOff>62864</xdr:colOff>
      <xdr:row>58</xdr:row>
      <xdr:rowOff>10198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98852"/>
          <a:ext cx="1269" cy="10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14025</xdr:rowOff>
    </xdr:from>
    <xdr:ext cx="378565"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995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10198</xdr:rowOff>
    </xdr:from>
    <xdr:to>
      <xdr:col>116</xdr:col>
      <xdr:colOff>152400</xdr:colOff>
      <xdr:row>58</xdr:row>
      <xdr:rowOff>10198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995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101579</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7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154902</xdr:rowOff>
    </xdr:from>
    <xdr:to>
      <xdr:col>116</xdr:col>
      <xdr:colOff>152400</xdr:colOff>
      <xdr:row>51</xdr:row>
      <xdr:rowOff>154902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9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14198</xdr:rowOff>
    </xdr:from>
    <xdr:to>
      <xdr:col>116</xdr:col>
      <xdr:colOff>63500</xdr:colOff>
      <xdr:row>51</xdr:row>
      <xdr:rowOff>154902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8758148"/>
          <a:ext cx="838200" cy="14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77157</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50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98730</xdr:rowOff>
    </xdr:from>
    <xdr:to>
      <xdr:col>116</xdr:col>
      <xdr:colOff>114300</xdr:colOff>
      <xdr:row>56</xdr:row>
      <xdr:rowOff>28880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5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149130</xdr:rowOff>
    </xdr:from>
    <xdr:to>
      <xdr:col>111</xdr:col>
      <xdr:colOff>177800</xdr:colOff>
      <xdr:row>51</xdr:row>
      <xdr:rowOff>14198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8721630"/>
          <a:ext cx="8890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41637</xdr:rowOff>
    </xdr:from>
    <xdr:to>
      <xdr:col>112</xdr:col>
      <xdr:colOff>38100</xdr:colOff>
      <xdr:row>55</xdr:row>
      <xdr:rowOff>143237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47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134364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56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149130</xdr:rowOff>
    </xdr:from>
    <xdr:to>
      <xdr:col>107</xdr:col>
      <xdr:colOff>50800</xdr:colOff>
      <xdr:row>51</xdr:row>
      <xdr:rowOff>4083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8721630"/>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87700</xdr:rowOff>
    </xdr:from>
    <xdr:to>
      <xdr:col>107</xdr:col>
      <xdr:colOff>101600</xdr:colOff>
      <xdr:row>56</xdr:row>
      <xdr:rowOff>17850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8977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109582</xdr:rowOff>
    </xdr:from>
    <xdr:to>
      <xdr:col>102</xdr:col>
      <xdr:colOff>114300</xdr:colOff>
      <xdr:row>51</xdr:row>
      <xdr:rowOff>4083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8682082"/>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80328</xdr:rowOff>
    </xdr:from>
    <xdr:to>
      <xdr:col>102</xdr:col>
      <xdr:colOff>165100</xdr:colOff>
      <xdr:row>56</xdr:row>
      <xdr:rowOff>10478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0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141478</xdr:rowOff>
    </xdr:from>
    <xdr:to>
      <xdr:col>98</xdr:col>
      <xdr:colOff>38100</xdr:colOff>
      <xdr:row>56</xdr:row>
      <xdr:rowOff>71628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62755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104102</xdr:rowOff>
    </xdr:from>
    <xdr:to>
      <xdr:col>116</xdr:col>
      <xdr:colOff>114300</xdr:colOff>
      <xdr:row>52</xdr:row>
      <xdr:rowOff>34252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88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57129</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8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134848</xdr:rowOff>
    </xdr:from>
    <xdr:to>
      <xdr:col>112</xdr:col>
      <xdr:colOff>38100</xdr:colOff>
      <xdr:row>51</xdr:row>
      <xdr:rowOff>64998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87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81525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84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98330</xdr:rowOff>
    </xdr:from>
    <xdr:to>
      <xdr:col>107</xdr:col>
      <xdr:colOff>101600</xdr:colOff>
      <xdr:row>51</xdr:row>
      <xdr:rowOff>28480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86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45007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844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124733</xdr:rowOff>
    </xdr:from>
    <xdr:to>
      <xdr:col>102</xdr:col>
      <xdr:colOff>165100</xdr:colOff>
      <xdr:row>51</xdr:row>
      <xdr:rowOff>54883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86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71410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847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58782</xdr:rowOff>
    </xdr:from>
    <xdr:to>
      <xdr:col>98</xdr:col>
      <xdr:colOff>38100</xdr:colOff>
      <xdr:row>50</xdr:row>
      <xdr:rowOff>160382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86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5459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84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117708</xdr:rowOff>
    </xdr:from>
    <xdr:to>
      <xdr:col>116</xdr:col>
      <xdr:colOff>63500</xdr:colOff>
      <xdr:row>74</xdr:row>
      <xdr:rowOff>83831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633558"/>
          <a:ext cx="838200" cy="1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83831</xdr:rowOff>
    </xdr:from>
    <xdr:to>
      <xdr:col>111</xdr:col>
      <xdr:colOff>177800</xdr:colOff>
      <xdr:row>74</xdr:row>
      <xdr:rowOff>124750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71131"/>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124750</xdr:rowOff>
    </xdr:from>
    <xdr:to>
      <xdr:col>107</xdr:col>
      <xdr:colOff>50800</xdr:colOff>
      <xdr:row>74</xdr:row>
      <xdr:rowOff>142626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812050"/>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142626</xdr:rowOff>
    </xdr:from>
    <xdr:to>
      <xdr:col>102</xdr:col>
      <xdr:colOff>114300</xdr:colOff>
      <xdr:row>74</xdr:row>
      <xdr:rowOff>146375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2992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66908</xdr:rowOff>
    </xdr:from>
    <xdr:to>
      <xdr:col>116</xdr:col>
      <xdr:colOff>114300</xdr:colOff>
      <xdr:row>73</xdr:row>
      <xdr:rowOff>168508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89785</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33031</xdr:rowOff>
    </xdr:from>
    <xdr:to>
      <xdr:col>112</xdr:col>
      <xdr:colOff>38100</xdr:colOff>
      <xdr:row>74</xdr:row>
      <xdr:rowOff>134631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151158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73950</xdr:rowOff>
    </xdr:from>
    <xdr:to>
      <xdr:col>107</xdr:col>
      <xdr:colOff>101600</xdr:colOff>
      <xdr:row>75</xdr:row>
      <xdr:rowOff>4100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20627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91826</xdr:rowOff>
    </xdr:from>
    <xdr:to>
      <xdr:col>102</xdr:col>
      <xdr:colOff>165100</xdr:colOff>
      <xdr:row>75</xdr:row>
      <xdr:rowOff>21976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38503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95575</xdr:rowOff>
    </xdr:from>
    <xdr:to>
      <xdr:col>98</xdr:col>
      <xdr:colOff>38100</xdr:colOff>
      <xdr:row>75</xdr:row>
      <xdr:rowOff>25725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8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42252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96,388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年度の市町村合併以降、類似団体と比較して高い水準にあるが、引き続き、職員定数の適正化を着実に図っていく。</a:t>
          </a:r>
        </a:p>
        <a:p>
          <a:r>
            <a:rPr kumimoji="1" lang="ja-JP" altLang="en-US" sz="1300">
              <a:latin typeface="ＭＳ Ｐゴシック" panose="020B0600070205080204" pitchFamily="50" charset="-128"/>
              <a:ea typeface="ＭＳ Ｐゴシック" panose="020B0600070205080204" pitchFamily="50" charset="-128"/>
            </a:rPr>
            <a:t>また、扶助費は住民一人当たり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139,627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今後も子どものための教育・保育給付事業や自立支援給付事業等の伸びにより経費が増嵩するものと予測</a:t>
          </a:r>
          <a:r>
            <a:rPr kumimoji="1" lang="ja-JP" altLang="en-US" sz="1300">
              <a:latin typeface="ＭＳ Ｐゴシック" panose="020B0600070205080204" pitchFamily="50" charset="-128"/>
              <a:ea typeface="ＭＳ Ｐゴシック" panose="020B0600070205080204" pitchFamily="50" charset="-128"/>
            </a:rPr>
            <a:t>される。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74,703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で、類似団体と比較して高水準が続いている。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大型投資の償還が本格化し、今後</a:t>
          </a:r>
          <a:r>
            <a:rPr kumimoji="1" lang="ja-JP" altLang="en-US" sz="1300">
              <a:latin typeface="ＭＳ Ｐゴシック" panose="020B0600070205080204" pitchFamily="50" charset="-128"/>
              <a:ea typeface="ＭＳ Ｐゴシック" panose="020B0600070205080204" pitchFamily="50" charset="-128"/>
            </a:rPr>
            <a:t>も高止まりが見込まれる。</a:t>
          </a:r>
        </a:p>
        <a:p>
          <a:r>
            <a:rPr kumimoji="1" lang="ja-JP" altLang="en-US" sz="1300">
              <a:latin typeface="ＭＳ Ｐゴシック" panose="020B0600070205080204" pitchFamily="50" charset="-128"/>
              <a:ea typeface="ＭＳ Ｐゴシック" panose="020B0600070205080204" pitchFamily="50" charset="-128"/>
            </a:rPr>
            <a:t>このほか、普通建設事業費（うち更新整備）は、住民一人当たり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49,748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ja-JP" altLang="en-US" sz="1300">
              <a:solidFill>
                <a:schemeClr val="tx1"/>
              </a:solidFill>
              <a:latin typeface="ＭＳ Ｐゴシック" panose="020B0600070205080204" pitchFamily="50" charset="-128"/>
              <a:ea typeface="ＭＳ Ｐゴシック" panose="020B0600070205080204" pitchFamily="50" charset="-128"/>
            </a:rPr>
            <a:t>、小学校改築事業や庁舎改築事業の増に伴い、</a:t>
          </a:r>
          <a:r>
            <a:rPr kumimoji="1" lang="ja-JP" altLang="en-US" sz="1300">
              <a:latin typeface="ＭＳ Ｐゴシック" panose="020B0600070205080204" pitchFamily="50" charset="-128"/>
              <a:ea typeface="ＭＳ Ｐゴシック" panose="020B0600070205080204" pitchFamily="50" charset="-128"/>
            </a:rPr>
            <a:t>類似団体を上回っている。</a:t>
          </a:r>
        </a:p>
        <a:p>
          <a:r>
            <a:rPr kumimoji="1" lang="ja-JP" altLang="en-US" sz="1300">
              <a:latin typeface="ＭＳ Ｐゴシック" panose="020B0600070205080204" pitchFamily="50" charset="-128"/>
              <a:ea typeface="ＭＳ Ｐゴシック" panose="020B0600070205080204" pitchFamily="50" charset="-128"/>
            </a:rPr>
            <a:t>なお、維持</a:t>
          </a:r>
          <a:r>
            <a:rPr kumimoji="1" lang="ja-JP" altLang="en-US" sz="1300">
              <a:solidFill>
                <a:schemeClr val="tx1"/>
              </a:solidFill>
              <a:latin typeface="ＭＳ Ｐゴシック" panose="020B0600070205080204" pitchFamily="50" charset="-128"/>
              <a:ea typeface="ＭＳ Ｐゴシック" panose="020B0600070205080204" pitchFamily="50" charset="-128"/>
            </a:rPr>
            <a:t>補修費は除雪対策事業の増等により、前年度より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4,664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21,113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a:t>
          </a:r>
          <a:r>
            <a:rPr kumimoji="1" lang="ja-JP" altLang="en-US" sz="1300">
              <a:latin typeface="ＭＳ Ｐゴシック" panose="020B0600070205080204" pitchFamily="50" charset="-128"/>
              <a:ea typeface="ＭＳ Ｐゴシック" panose="020B0600070205080204" pitchFamily="50" charset="-128"/>
            </a:rPr>
            <a:t>おり、依然として類似団体と比較して高い水準となっている。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山形県鶴岡市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116,731
115,773
1,311.51
79,735,272
78,217,915
1,196,651
40,558,561
69,165,177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7874</xdr:rowOff>
    </xdr:from>
    <xdr:to>
      <xdr:col>24</xdr:col>
      <xdr:colOff>63500</xdr:colOff>
      <xdr:row>31</xdr:row>
      <xdr:rowOff>113030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228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81788</xdr:rowOff>
    </xdr:from>
    <xdr:to>
      <xdr:col>19</xdr:col>
      <xdr:colOff>177800</xdr:colOff>
      <xdr:row>31</xdr:row>
      <xdr:rowOff>113030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2528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81788</xdr:rowOff>
    </xdr:from>
    <xdr:to>
      <xdr:col>15</xdr:col>
      <xdr:colOff>50800</xdr:colOff>
      <xdr:row>31</xdr:row>
      <xdr:rowOff>100838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25288"/>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42926</xdr:rowOff>
    </xdr:from>
    <xdr:to>
      <xdr:col>10</xdr:col>
      <xdr:colOff>114300</xdr:colOff>
      <xdr:row>31</xdr:row>
      <xdr:rowOff>100838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35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128524</xdr:rowOff>
    </xdr:from>
    <xdr:to>
      <xdr:col>24</xdr:col>
      <xdr:colOff>114300</xdr:colOff>
      <xdr:row>31</xdr:row>
      <xdr:rowOff>58674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151401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62230</xdr:rowOff>
    </xdr:from>
    <xdr:to>
      <xdr:col>20</xdr:col>
      <xdr:colOff>38100</xdr:colOff>
      <xdr:row>31</xdr:row>
      <xdr:rowOff>163830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8907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30988</xdr:rowOff>
    </xdr:from>
    <xdr:to>
      <xdr:col>15</xdr:col>
      <xdr:colOff>101600</xdr:colOff>
      <xdr:row>30</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149115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4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50038</xdr:rowOff>
    </xdr:from>
    <xdr:to>
      <xdr:col>10</xdr:col>
      <xdr:colOff>165100</xdr:colOff>
      <xdr:row>31</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168165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163576</xdr:rowOff>
    </xdr:from>
    <xdr:to>
      <xdr:col>6</xdr:col>
      <xdr:colOff>38100</xdr:colOff>
      <xdr:row>31</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3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110253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0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152286</xdr:rowOff>
    </xdr:from>
    <xdr:to>
      <xdr:col>24</xdr:col>
      <xdr:colOff>62865</xdr:colOff>
      <xdr:row>59</xdr:row>
      <xdr:rowOff>121603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24786"/>
          <a:ext cx="1270" cy="15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125430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121603</xdr:rowOff>
    </xdr:from>
    <xdr:to>
      <xdr:col>24</xdr:col>
      <xdr:colOff>152400</xdr:colOff>
      <xdr:row>59</xdr:row>
      <xdr:rowOff>121603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7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98963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0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152286</xdr:rowOff>
    </xdr:from>
    <xdr:to>
      <xdr:col>24</xdr:col>
      <xdr:colOff>152400</xdr:colOff>
      <xdr:row>50</xdr:row>
      <xdr:rowOff>152286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2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109182</xdr:rowOff>
    </xdr:from>
    <xdr:to>
      <xdr:col>24</xdr:col>
      <xdr:colOff>63500</xdr:colOff>
      <xdr:row>58</xdr:row>
      <xdr:rowOff>7010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81832"/>
          <a:ext cx="838200" cy="6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109973</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9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87096</xdr:rowOff>
    </xdr:from>
    <xdr:to>
      <xdr:col>24</xdr:col>
      <xdr:colOff>114300</xdr:colOff>
      <xdr:row>57</xdr:row>
      <xdr:rowOff>17246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164097</xdr:rowOff>
    </xdr:from>
    <xdr:to>
      <xdr:col>19</xdr:col>
      <xdr:colOff>177800</xdr:colOff>
      <xdr:row>58</xdr:row>
      <xdr:rowOff>7010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36747"/>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24320</xdr:rowOff>
    </xdr:from>
    <xdr:to>
      <xdr:col>20</xdr:col>
      <xdr:colOff>38100</xdr:colOff>
      <xdr:row>57</xdr:row>
      <xdr:rowOff>125920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7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142447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164097</xdr:rowOff>
    </xdr:from>
    <xdr:to>
      <xdr:col>15</xdr:col>
      <xdr:colOff>50800</xdr:colOff>
      <xdr:row>58</xdr:row>
      <xdr:rowOff>151308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36747"/>
          <a:ext cx="889000" cy="1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55575</xdr:rowOff>
    </xdr:from>
    <xdr:to>
      <xdr:col>15</xdr:col>
      <xdr:colOff>101600</xdr:colOff>
      <xdr:row>56</xdr:row>
      <xdr:rowOff>157175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5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2252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4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47854</xdr:rowOff>
    </xdr:from>
    <xdr:to>
      <xdr:col>10</xdr:col>
      <xdr:colOff>114300</xdr:colOff>
      <xdr:row>58</xdr:row>
      <xdr:rowOff>151308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791804"/>
          <a:ext cx="889000" cy="130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148869</xdr:rowOff>
    </xdr:from>
    <xdr:to>
      <xdr:col>10</xdr:col>
      <xdr:colOff>165100</xdr:colOff>
      <xdr:row>57</xdr:row>
      <xdr:rowOff>79019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95546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32486</xdr:rowOff>
    </xdr:from>
    <xdr:to>
      <xdr:col>6</xdr:col>
      <xdr:colOff>38100</xdr:colOff>
      <xdr:row>51</xdr:row>
      <xdr:rowOff>134086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7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125213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86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58382</xdr:rowOff>
    </xdr:from>
    <xdr:to>
      <xdr:col>24</xdr:col>
      <xdr:colOff>114300</xdr:colOff>
      <xdr:row>57</xdr:row>
      <xdr:rowOff>159982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36809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127660</xdr:rowOff>
    </xdr:from>
    <xdr:to>
      <xdr:col>20</xdr:col>
      <xdr:colOff>38100</xdr:colOff>
      <xdr:row>58</xdr:row>
      <xdr:rowOff>57810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48937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9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113297</xdr:rowOff>
    </xdr:from>
    <xdr:to>
      <xdr:col>15</xdr:col>
      <xdr:colOff>101600</xdr:colOff>
      <xdr:row>58</xdr:row>
      <xdr:rowOff>43447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34574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9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100508</xdr:rowOff>
    </xdr:from>
    <xdr:to>
      <xdr:col>10</xdr:col>
      <xdr:colOff>165100</xdr:colOff>
      <xdr:row>59</xdr:row>
      <xdr:rowOff>30658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4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21785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13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168504</xdr:rowOff>
    </xdr:from>
    <xdr:to>
      <xdr:col>6</xdr:col>
      <xdr:colOff>38100</xdr:colOff>
      <xdr:row>51</xdr:row>
      <xdr:rowOff>98654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115181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5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66243</xdr:rowOff>
    </xdr:from>
    <xdr:to>
      <xdr:col>24</xdr:col>
      <xdr:colOff>62865</xdr:colOff>
      <xdr:row>79</xdr:row>
      <xdr:rowOff>116497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9193"/>
          <a:ext cx="1270" cy="142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120324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116497</xdr:rowOff>
    </xdr:from>
    <xdr:to>
      <xdr:col>24</xdr:col>
      <xdr:colOff>152400</xdr:colOff>
      <xdr:row>79</xdr:row>
      <xdr:rowOff>116497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6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12920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1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66243</xdr:rowOff>
    </xdr:from>
    <xdr:to>
      <xdr:col>24</xdr:col>
      <xdr:colOff>152400</xdr:colOff>
      <xdr:row>71</xdr:row>
      <xdr:rowOff>66243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62338</xdr:rowOff>
    </xdr:from>
    <xdr:to>
      <xdr:col>24</xdr:col>
      <xdr:colOff>63500</xdr:colOff>
      <xdr:row>77</xdr:row>
      <xdr:rowOff>19552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1088"/>
          <a:ext cx="838200" cy="30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46315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05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67888</xdr:rowOff>
    </xdr:from>
    <xdr:to>
      <xdr:col>24</xdr:col>
      <xdr:colOff>114300</xdr:colOff>
      <xdr:row>75</xdr:row>
      <xdr:rowOff>169487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66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19552</xdr:rowOff>
    </xdr:from>
    <xdr:to>
      <xdr:col>19</xdr:col>
      <xdr:colOff>177800</xdr:colOff>
      <xdr:row>78</xdr:row>
      <xdr:rowOff>68986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21202"/>
          <a:ext cx="889000" cy="2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98044</xdr:rowOff>
    </xdr:from>
    <xdr:to>
      <xdr:col>20</xdr:col>
      <xdr:colOff>38100</xdr:colOff>
      <xdr:row>77</xdr:row>
      <xdr:rowOff>28194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44721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167627</xdr:rowOff>
    </xdr:from>
    <xdr:to>
      <xdr:col>15</xdr:col>
      <xdr:colOff>50800</xdr:colOff>
      <xdr:row>78</xdr:row>
      <xdr:rowOff>68986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7827"/>
          <a:ext cx="889000" cy="2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135286</xdr:rowOff>
    </xdr:from>
    <xdr:to>
      <xdr:col>15</xdr:col>
      <xdr:colOff>101600</xdr:colOff>
      <xdr:row>78</xdr:row>
      <xdr:rowOff>65436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3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81963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1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167627</xdr:rowOff>
    </xdr:from>
    <xdr:to>
      <xdr:col>10</xdr:col>
      <xdr:colOff>114300</xdr:colOff>
      <xdr:row>79</xdr:row>
      <xdr:rowOff>56662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97827"/>
          <a:ext cx="889000" cy="40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110692</xdr:rowOff>
    </xdr:from>
    <xdr:to>
      <xdr:col>10</xdr:col>
      <xdr:colOff>165100</xdr:colOff>
      <xdr:row>77</xdr:row>
      <xdr:rowOff>40842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57370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152394</xdr:rowOff>
    </xdr:from>
    <xdr:to>
      <xdr:col>6</xdr:col>
      <xdr:colOff>38100</xdr:colOff>
      <xdr:row>78</xdr:row>
      <xdr:rowOff>82544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99071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11538</xdr:rowOff>
    </xdr:from>
    <xdr:to>
      <xdr:col>24</xdr:col>
      <xdr:colOff>114300</xdr:colOff>
      <xdr:row>75</xdr:row>
      <xdr:rowOff>113138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34415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140202</xdr:rowOff>
    </xdr:from>
    <xdr:to>
      <xdr:col>20</xdr:col>
      <xdr:colOff>38100</xdr:colOff>
      <xdr:row>77</xdr:row>
      <xdr:rowOff>70352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61479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6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18186</xdr:rowOff>
    </xdr:from>
    <xdr:to>
      <xdr:col>15</xdr:col>
      <xdr:colOff>101600</xdr:colOff>
      <xdr:row>78</xdr:row>
      <xdr:rowOff>119786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110913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8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116827</xdr:rowOff>
    </xdr:from>
    <xdr:to>
      <xdr:col>10</xdr:col>
      <xdr:colOff>165100</xdr:colOff>
      <xdr:row>77</xdr:row>
      <xdr:rowOff>46977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38104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3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5862</xdr:rowOff>
    </xdr:from>
    <xdr:to>
      <xdr:col>6</xdr:col>
      <xdr:colOff>38100</xdr:colOff>
      <xdr:row>79</xdr:row>
      <xdr:rowOff>107462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5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98589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4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52570</xdr:rowOff>
    </xdr:from>
    <xdr:to>
      <xdr:col>24</xdr:col>
      <xdr:colOff>62865</xdr:colOff>
      <xdr:row>98</xdr:row>
      <xdr:rowOff>162919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6340320"/>
          <a:ext cx="1270" cy="624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166746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162919</xdr:rowOff>
    </xdr:from>
    <xdr:to>
      <xdr:col>24</xdr:col>
      <xdr:colOff>152400</xdr:colOff>
      <xdr:row>98</xdr:row>
      <xdr:rowOff>162919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170697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611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52570</xdr:rowOff>
    </xdr:from>
    <xdr:to>
      <xdr:col>24</xdr:col>
      <xdr:colOff>152400</xdr:colOff>
      <xdr:row>95</xdr:row>
      <xdr:rowOff>52570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34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163066</xdr:rowOff>
    </xdr:from>
    <xdr:to>
      <xdr:col>24</xdr:col>
      <xdr:colOff>63500</xdr:colOff>
      <xdr:row>96</xdr:row>
      <xdr:rowOff>29367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50816"/>
          <a:ext cx="8382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86693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4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108266</xdr:rowOff>
    </xdr:from>
    <xdr:to>
      <xdr:col>24</xdr:col>
      <xdr:colOff>114300</xdr:colOff>
      <xdr:row>97</xdr:row>
      <xdr:rowOff>38416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26952</xdr:rowOff>
    </xdr:from>
    <xdr:to>
      <xdr:col>19</xdr:col>
      <xdr:colOff>177800</xdr:colOff>
      <xdr:row>96</xdr:row>
      <xdr:rowOff>29367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86152"/>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147765</xdr:rowOff>
    </xdr:from>
    <xdr:to>
      <xdr:col>20</xdr:col>
      <xdr:colOff>38100</xdr:colOff>
      <xdr:row>97</xdr:row>
      <xdr:rowOff>77915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0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69042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9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156192</xdr:rowOff>
    </xdr:from>
    <xdr:to>
      <xdr:col>15</xdr:col>
      <xdr:colOff>50800</xdr:colOff>
      <xdr:row>96</xdr:row>
      <xdr:rowOff>26952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272492"/>
          <a:ext cx="889000" cy="2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104560</xdr:rowOff>
    </xdr:from>
    <xdr:to>
      <xdr:col>15</xdr:col>
      <xdr:colOff>101600</xdr:colOff>
      <xdr:row>97</xdr:row>
      <xdr:rowOff>34710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25837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29597</xdr:rowOff>
    </xdr:from>
    <xdr:to>
      <xdr:col>10</xdr:col>
      <xdr:colOff>114300</xdr:colOff>
      <xdr:row>94</xdr:row>
      <xdr:rowOff>156192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631547"/>
          <a:ext cx="889000" cy="6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104217</xdr:rowOff>
    </xdr:from>
    <xdr:to>
      <xdr:col>10</xdr:col>
      <xdr:colOff>165100</xdr:colOff>
      <xdr:row>97</xdr:row>
      <xdr:rowOff>34367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25494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34492</xdr:rowOff>
    </xdr:from>
    <xdr:to>
      <xdr:col>6</xdr:col>
      <xdr:colOff>38100</xdr:colOff>
      <xdr:row>97</xdr:row>
      <xdr:rowOff>136092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6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127219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112266</xdr:rowOff>
    </xdr:from>
    <xdr:to>
      <xdr:col>24</xdr:col>
      <xdr:colOff>114300</xdr:colOff>
      <xdr:row>96</xdr:row>
      <xdr:rowOff>42416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27193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1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150017</xdr:rowOff>
    </xdr:from>
    <xdr:to>
      <xdr:col>20</xdr:col>
      <xdr:colOff>38100</xdr:colOff>
      <xdr:row>96</xdr:row>
      <xdr:rowOff>80167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96694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21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147602</xdr:rowOff>
    </xdr:from>
    <xdr:to>
      <xdr:col>15</xdr:col>
      <xdr:colOff>101600</xdr:colOff>
      <xdr:row>96</xdr:row>
      <xdr:rowOff>77752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94279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105392</xdr:rowOff>
    </xdr:from>
    <xdr:to>
      <xdr:col>10</xdr:col>
      <xdr:colOff>165100</xdr:colOff>
      <xdr:row>95</xdr:row>
      <xdr:rowOff>35542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52069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9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150247</xdr:rowOff>
    </xdr:from>
    <xdr:to>
      <xdr:col>6</xdr:col>
      <xdr:colOff>38100</xdr:colOff>
      <xdr:row>91</xdr:row>
      <xdr:rowOff>80397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5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96924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3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25971</xdr:rowOff>
    </xdr:from>
    <xdr:to>
      <xdr:col>55</xdr:col>
      <xdr:colOff>0</xdr:colOff>
      <xdr:row>38</xdr:row>
      <xdr:rowOff>26733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107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26733</xdr:rowOff>
    </xdr:from>
    <xdr:to>
      <xdr:col>50</xdr:col>
      <xdr:colOff>114300</xdr:colOff>
      <xdr:row>38</xdr:row>
      <xdr:rowOff>37973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41833"/>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25971</xdr:rowOff>
    </xdr:from>
    <xdr:to>
      <xdr:col>45</xdr:col>
      <xdr:colOff>177800</xdr:colOff>
      <xdr:row>38</xdr:row>
      <xdr:rowOff>37973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4107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17970</xdr:rowOff>
    </xdr:from>
    <xdr:to>
      <xdr:col>41</xdr:col>
      <xdr:colOff>50800</xdr:colOff>
      <xdr:row>38</xdr:row>
      <xdr:rowOff>25971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3307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146622</xdr:rowOff>
    </xdr:from>
    <xdr:to>
      <xdr:col>55</xdr:col>
      <xdr:colOff>50800</xdr:colOff>
      <xdr:row>38</xdr:row>
      <xdr:rowOff>76772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125048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147384</xdr:rowOff>
    </xdr:from>
    <xdr:to>
      <xdr:col>50</xdr:col>
      <xdr:colOff>165100</xdr:colOff>
      <xdr:row>38</xdr:row>
      <xdr:rowOff>77533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68660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83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158623</xdr:rowOff>
    </xdr:from>
    <xdr:to>
      <xdr:col>46</xdr:col>
      <xdr:colOff>38100</xdr:colOff>
      <xdr:row>38</xdr:row>
      <xdr:rowOff>88773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79900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146622</xdr:rowOff>
    </xdr:from>
    <xdr:to>
      <xdr:col>41</xdr:col>
      <xdr:colOff>101600</xdr:colOff>
      <xdr:row>38</xdr:row>
      <xdr:rowOff>76772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67898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8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138621</xdr:rowOff>
    </xdr:from>
    <xdr:to>
      <xdr:col>36</xdr:col>
      <xdr:colOff>165100</xdr:colOff>
      <xdr:row>38</xdr:row>
      <xdr:rowOff>68771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59897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25647</xdr:rowOff>
    </xdr:from>
    <xdr:to>
      <xdr:col>55</xdr:col>
      <xdr:colOff>0</xdr:colOff>
      <xdr:row>55</xdr:row>
      <xdr:rowOff>76016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55397"/>
          <a:ext cx="8382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103560</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56585</xdr:rowOff>
    </xdr:from>
    <xdr:to>
      <xdr:col>50</xdr:col>
      <xdr:colOff>114300</xdr:colOff>
      <xdr:row>55</xdr:row>
      <xdr:rowOff>25647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314885"/>
          <a:ext cx="889000" cy="1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63917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6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56585</xdr:rowOff>
    </xdr:from>
    <xdr:to>
      <xdr:col>45</xdr:col>
      <xdr:colOff>177800</xdr:colOff>
      <xdr:row>55</xdr:row>
      <xdr:rowOff>99199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314885"/>
          <a:ext cx="889000" cy="2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99199</xdr:rowOff>
    </xdr:from>
    <xdr:to>
      <xdr:col>41</xdr:col>
      <xdr:colOff>50800</xdr:colOff>
      <xdr:row>55</xdr:row>
      <xdr:rowOff>135357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28949"/>
          <a:ext cx="8890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25216</xdr:rowOff>
    </xdr:from>
    <xdr:to>
      <xdr:col>55</xdr:col>
      <xdr:colOff>50800</xdr:colOff>
      <xdr:row>55</xdr:row>
      <xdr:rowOff>126816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48093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146297</xdr:rowOff>
    </xdr:from>
    <xdr:to>
      <xdr:col>50</xdr:col>
      <xdr:colOff>165100</xdr:colOff>
      <xdr:row>55</xdr:row>
      <xdr:rowOff>76447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92974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7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5785</xdr:rowOff>
    </xdr:from>
    <xdr:to>
      <xdr:col>46</xdr:col>
      <xdr:colOff>38100</xdr:colOff>
      <xdr:row>54</xdr:row>
      <xdr:rowOff>107385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2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123912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03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48399</xdr:rowOff>
    </xdr:from>
    <xdr:to>
      <xdr:col>41</xdr:col>
      <xdr:colOff>101600</xdr:colOff>
      <xdr:row>55</xdr:row>
      <xdr:rowOff>149999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166526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84557</xdr:rowOff>
    </xdr:from>
    <xdr:to>
      <xdr:col>36</xdr:col>
      <xdr:colOff>165100</xdr:colOff>
      <xdr:row>56</xdr:row>
      <xdr:rowOff>14707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31234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170496</xdr:rowOff>
    </xdr:from>
    <xdr:to>
      <xdr:col>54</xdr:col>
      <xdr:colOff>189865</xdr:colOff>
      <xdr:row>78</xdr:row>
      <xdr:rowOff>146493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43446"/>
          <a:ext cx="1270" cy="117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150320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2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146493</xdr:rowOff>
    </xdr:from>
    <xdr:to>
      <xdr:col>55</xdr:col>
      <xdr:colOff>88900</xdr:colOff>
      <xdr:row>78</xdr:row>
      <xdr:rowOff>146493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1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117173</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170496</xdr:rowOff>
    </xdr:from>
    <xdr:to>
      <xdr:col>55</xdr:col>
      <xdr:colOff>88900</xdr:colOff>
      <xdr:row>71</xdr:row>
      <xdr:rowOff>170496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4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148485</xdr:rowOff>
    </xdr:from>
    <xdr:to>
      <xdr:col>55</xdr:col>
      <xdr:colOff>0</xdr:colOff>
      <xdr:row>71</xdr:row>
      <xdr:rowOff>170496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149985"/>
          <a:ext cx="838200" cy="19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39013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897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60586</xdr:rowOff>
    </xdr:from>
    <xdr:to>
      <xdr:col>55</xdr:col>
      <xdr:colOff>50800</xdr:colOff>
      <xdr:row>75</xdr:row>
      <xdr:rowOff>162185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9193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124580</xdr:rowOff>
    </xdr:from>
    <xdr:to>
      <xdr:col>50</xdr:col>
      <xdr:colOff>114300</xdr:colOff>
      <xdr:row>70</xdr:row>
      <xdr:rowOff>148485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126080"/>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143633</xdr:rowOff>
    </xdr:from>
    <xdr:to>
      <xdr:col>50</xdr:col>
      <xdr:colOff>165100</xdr:colOff>
      <xdr:row>75</xdr:row>
      <xdr:rowOff>73783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83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64910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2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80493</xdr:rowOff>
    </xdr:from>
    <xdr:to>
      <xdr:col>45</xdr:col>
      <xdr:colOff>177800</xdr:colOff>
      <xdr:row>70</xdr:row>
      <xdr:rowOff>124580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0819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163423</xdr:rowOff>
    </xdr:from>
    <xdr:to>
      <xdr:col>46</xdr:col>
      <xdr:colOff>38100</xdr:colOff>
      <xdr:row>75</xdr:row>
      <xdr:rowOff>93573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84700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43492</xdr:rowOff>
    </xdr:from>
    <xdr:to>
      <xdr:col>41</xdr:col>
      <xdr:colOff>50800</xdr:colOff>
      <xdr:row>70</xdr:row>
      <xdr:rowOff>80493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044992"/>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58659</xdr:rowOff>
    </xdr:from>
    <xdr:to>
      <xdr:col>41</xdr:col>
      <xdr:colOff>101600</xdr:colOff>
      <xdr:row>75</xdr:row>
      <xdr:rowOff>160260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151387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113164</xdr:rowOff>
    </xdr:from>
    <xdr:to>
      <xdr:col>36</xdr:col>
      <xdr:colOff>165100</xdr:colOff>
      <xdr:row>75</xdr:row>
      <xdr:rowOff>43314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34441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119696</xdr:rowOff>
    </xdr:from>
    <xdr:to>
      <xdr:col>55</xdr:col>
      <xdr:colOff>50800</xdr:colOff>
      <xdr:row>72</xdr:row>
      <xdr:rowOff>49846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72723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2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97685</xdr:rowOff>
    </xdr:from>
    <xdr:to>
      <xdr:col>50</xdr:col>
      <xdr:colOff>165100</xdr:colOff>
      <xdr:row>71</xdr:row>
      <xdr:rowOff>27835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0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44362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18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73780</xdr:rowOff>
    </xdr:from>
    <xdr:to>
      <xdr:col>46</xdr:col>
      <xdr:colOff>38100</xdr:colOff>
      <xdr:row>71</xdr:row>
      <xdr:rowOff>3930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0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20457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8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29693</xdr:rowOff>
    </xdr:from>
    <xdr:to>
      <xdr:col>41</xdr:col>
      <xdr:colOff>101600</xdr:colOff>
      <xdr:row>70</xdr:row>
      <xdr:rowOff>131293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0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147820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8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164142</xdr:rowOff>
    </xdr:from>
    <xdr:to>
      <xdr:col>36</xdr:col>
      <xdr:colOff>165100</xdr:colOff>
      <xdr:row>70</xdr:row>
      <xdr:rowOff>94292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19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110819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176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9251</xdr:rowOff>
    </xdr:from>
    <xdr:to>
      <xdr:col>55</xdr:col>
      <xdr:colOff>0</xdr:colOff>
      <xdr:row>96</xdr:row>
      <xdr:rowOff>119208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68451"/>
          <a:ext cx="8382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13443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72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33564</xdr:rowOff>
    </xdr:from>
    <xdr:to>
      <xdr:col>50</xdr:col>
      <xdr:colOff>114300</xdr:colOff>
      <xdr:row>96</xdr:row>
      <xdr:rowOff>119208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92764"/>
          <a:ext cx="889000" cy="8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45431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148044</xdr:rowOff>
    </xdr:from>
    <xdr:to>
      <xdr:col>45</xdr:col>
      <xdr:colOff>177800</xdr:colOff>
      <xdr:row>96</xdr:row>
      <xdr:rowOff>33564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435794"/>
          <a:ext cx="889000" cy="5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167209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148044</xdr:rowOff>
    </xdr:from>
    <xdr:to>
      <xdr:col>41</xdr:col>
      <xdr:colOff>50800</xdr:colOff>
      <xdr:row>96</xdr:row>
      <xdr:rowOff>33711</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35794"/>
          <a:ext cx="889000" cy="5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129901</xdr:rowOff>
    </xdr:from>
    <xdr:to>
      <xdr:col>55</xdr:col>
      <xdr:colOff>50800</xdr:colOff>
      <xdr:row>96</xdr:row>
      <xdr:rowOff>60051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152778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6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68408</xdr:rowOff>
    </xdr:from>
    <xdr:to>
      <xdr:col>50</xdr:col>
      <xdr:colOff>165100</xdr:colOff>
      <xdr:row>96</xdr:row>
      <xdr:rowOff>170008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15085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0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154214</xdr:rowOff>
    </xdr:from>
    <xdr:to>
      <xdr:col>46</xdr:col>
      <xdr:colOff>38100</xdr:colOff>
      <xdr:row>96</xdr:row>
      <xdr:rowOff>84364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100891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2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97244</xdr:rowOff>
    </xdr:from>
    <xdr:to>
      <xdr:col>41</xdr:col>
      <xdr:colOff>101600</xdr:colOff>
      <xdr:row>96</xdr:row>
      <xdr:rowOff>27394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38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43921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16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154361</xdr:rowOff>
    </xdr:from>
    <xdr:to>
      <xdr:col>36</xdr:col>
      <xdr:colOff>165100</xdr:colOff>
      <xdr:row>96</xdr:row>
      <xdr:rowOff>84511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101038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1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112377</xdr:rowOff>
    </xdr:from>
    <xdr:to>
      <xdr:col>85</xdr:col>
      <xdr:colOff>127000</xdr:colOff>
      <xdr:row>34</xdr:row>
      <xdr:rowOff>130774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770227"/>
          <a:ext cx="838200" cy="1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3863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3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130774</xdr:rowOff>
    </xdr:from>
    <xdr:to>
      <xdr:col>81</xdr:col>
      <xdr:colOff>50800</xdr:colOff>
      <xdr:row>36</xdr:row>
      <xdr:rowOff>10051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960074"/>
          <a:ext cx="889000" cy="22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141551</xdr:rowOff>
    </xdr:from>
    <xdr:to>
      <xdr:col>76</xdr:col>
      <xdr:colOff>114300</xdr:colOff>
      <xdr:row>36</xdr:row>
      <xdr:rowOff>10051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970851"/>
          <a:ext cx="889000" cy="2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141551</xdr:rowOff>
    </xdr:from>
    <xdr:to>
      <xdr:col>71</xdr:col>
      <xdr:colOff>177800</xdr:colOff>
      <xdr:row>35</xdr:row>
      <xdr:rowOff>96484</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970851"/>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111523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1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163121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3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61577</xdr:rowOff>
    </xdr:from>
    <xdr:to>
      <xdr:col>85</xdr:col>
      <xdr:colOff>177800</xdr:colOff>
      <xdr:row>33</xdr:row>
      <xdr:rowOff>163177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84454</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57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79974</xdr:rowOff>
    </xdr:from>
    <xdr:to>
      <xdr:col>81</xdr:col>
      <xdr:colOff>101600</xdr:colOff>
      <xdr:row>35</xdr:row>
      <xdr:rowOff>10124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90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0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130701</xdr:rowOff>
    </xdr:from>
    <xdr:to>
      <xdr:col>76</xdr:col>
      <xdr:colOff>165100</xdr:colOff>
      <xdr:row>36</xdr:row>
      <xdr:rowOff>60851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51978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90751</xdr:rowOff>
    </xdr:from>
    <xdr:to>
      <xdr:col>72</xdr:col>
      <xdr:colOff>38100</xdr:colOff>
      <xdr:row>35</xdr:row>
      <xdr:rowOff>20901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92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37428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69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45684</xdr:rowOff>
    </xdr:from>
    <xdr:to>
      <xdr:col>67</xdr:col>
      <xdr:colOff>101600</xdr:colOff>
      <xdr:row>35</xdr:row>
      <xdr:rowOff>147284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0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163811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82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68671</xdr:rowOff>
    </xdr:from>
    <xdr:to>
      <xdr:col>85</xdr:col>
      <xdr:colOff>127000</xdr:colOff>
      <xdr:row>55</xdr:row>
      <xdr:rowOff>2801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8984071"/>
          <a:ext cx="838200" cy="44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80716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39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2801</xdr:rowOff>
    </xdr:from>
    <xdr:to>
      <xdr:col>81</xdr:col>
      <xdr:colOff>50800</xdr:colOff>
      <xdr:row>55</xdr:row>
      <xdr:rowOff>26315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432551"/>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134928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5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26315</xdr:rowOff>
    </xdr:from>
    <xdr:to>
      <xdr:col>76</xdr:col>
      <xdr:colOff>114300</xdr:colOff>
      <xdr:row>55</xdr:row>
      <xdr:rowOff>87188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456065"/>
          <a:ext cx="889000" cy="6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87182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87188</xdr:rowOff>
    </xdr:from>
    <xdr:to>
      <xdr:col>71</xdr:col>
      <xdr:colOff>177800</xdr:colOff>
      <xdr:row>56</xdr:row>
      <xdr:rowOff>136827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516938"/>
          <a:ext cx="889000" cy="2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82473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17871</xdr:rowOff>
    </xdr:from>
    <xdr:to>
      <xdr:col>85</xdr:col>
      <xdr:colOff>177800</xdr:colOff>
      <xdr:row>52</xdr:row>
      <xdr:rowOff>119471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9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40748</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7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123451</xdr:rowOff>
    </xdr:from>
    <xdr:to>
      <xdr:col>81</xdr:col>
      <xdr:colOff>101600</xdr:colOff>
      <xdr:row>55</xdr:row>
      <xdr:rowOff>53601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3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70128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1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146965</xdr:rowOff>
    </xdr:from>
    <xdr:to>
      <xdr:col>76</xdr:col>
      <xdr:colOff>165100</xdr:colOff>
      <xdr:row>55</xdr:row>
      <xdr:rowOff>77115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40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93642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1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36388</xdr:rowOff>
    </xdr:from>
    <xdr:to>
      <xdr:col>72</xdr:col>
      <xdr:colOff>38100</xdr:colOff>
      <xdr:row>55</xdr:row>
      <xdr:rowOff>137988</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4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154515</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86027</xdr:rowOff>
    </xdr:from>
    <xdr:to>
      <xdr:col>67</xdr:col>
      <xdr:colOff>101600</xdr:colOff>
      <xdr:row>57</xdr:row>
      <xdr:rowOff>16177</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68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7304</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77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26589</xdr:rowOff>
    </xdr:from>
    <xdr:to>
      <xdr:col>85</xdr:col>
      <xdr:colOff>127000</xdr:colOff>
      <xdr:row>77</xdr:row>
      <xdr:rowOff>158536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228239"/>
          <a:ext cx="838200" cy="1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127266</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5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158536</xdr:rowOff>
    </xdr:from>
    <xdr:to>
      <xdr:col>81</xdr:col>
      <xdr:colOff>50800</xdr:colOff>
      <xdr:row>78</xdr:row>
      <xdr:rowOff>82048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360186"/>
          <a:ext cx="889000" cy="9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22475</xdr:rowOff>
    </xdr:from>
    <xdr:to>
      <xdr:col>76</xdr:col>
      <xdr:colOff>114300</xdr:colOff>
      <xdr:row>78</xdr:row>
      <xdr:rowOff>82048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395575"/>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2156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127127</xdr:rowOff>
    </xdr:from>
    <xdr:to>
      <xdr:col>71</xdr:col>
      <xdr:colOff>177800</xdr:colOff>
      <xdr:row>78</xdr:row>
      <xdr:rowOff>22475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28777"/>
          <a:ext cx="889000" cy="6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9334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3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147239</xdr:rowOff>
    </xdr:from>
    <xdr:to>
      <xdr:col>85</xdr:col>
      <xdr:colOff>177800</xdr:colOff>
      <xdr:row>77</xdr:row>
      <xdr:rowOff>77389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170116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2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107736</xdr:rowOff>
    </xdr:from>
    <xdr:to>
      <xdr:col>81</xdr:col>
      <xdr:colOff>101600</xdr:colOff>
      <xdr:row>78</xdr:row>
      <xdr:rowOff>37886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29013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40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31248</xdr:rowOff>
    </xdr:from>
    <xdr:to>
      <xdr:col>76</xdr:col>
      <xdr:colOff>165100</xdr:colOff>
      <xdr:row>78</xdr:row>
      <xdr:rowOff>132848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123975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49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143125</xdr:rowOff>
    </xdr:from>
    <xdr:to>
      <xdr:col>72</xdr:col>
      <xdr:colOff>38100</xdr:colOff>
      <xdr:row>78</xdr:row>
      <xdr:rowOff>73275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64402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43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76327</xdr:rowOff>
    </xdr:from>
    <xdr:to>
      <xdr:col>67</xdr:col>
      <xdr:colOff>101600</xdr:colOff>
      <xdr:row>78</xdr:row>
      <xdr:rowOff>6477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2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169054</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37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70701</xdr:rowOff>
    </xdr:from>
    <xdr:to>
      <xdr:col>85</xdr:col>
      <xdr:colOff>127000</xdr:colOff>
      <xdr:row>93</xdr:row>
      <xdr:rowOff>31059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5844101"/>
          <a:ext cx="838200" cy="1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98835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15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70701</xdr:rowOff>
    </xdr:from>
    <xdr:to>
      <xdr:col>81</xdr:col>
      <xdr:colOff>50800</xdr:colOff>
      <xdr:row>93</xdr:row>
      <xdr:rowOff>11379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844101"/>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34408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11379</xdr:rowOff>
    </xdr:from>
    <xdr:to>
      <xdr:col>76</xdr:col>
      <xdr:colOff>114300</xdr:colOff>
      <xdr:row>93</xdr:row>
      <xdr:rowOff>114173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956229"/>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20197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114173</xdr:rowOff>
    </xdr:from>
    <xdr:to>
      <xdr:col>71</xdr:col>
      <xdr:colOff>177800</xdr:colOff>
      <xdr:row>94</xdr:row>
      <xdr:rowOff>89427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059023"/>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103998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122686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151709</xdr:rowOff>
    </xdr:from>
    <xdr:to>
      <xdr:col>85</xdr:col>
      <xdr:colOff>177800</xdr:colOff>
      <xdr:row>93</xdr:row>
      <xdr:rowOff>81859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9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3136</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7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19901</xdr:rowOff>
    </xdr:from>
    <xdr:to>
      <xdr:col>81</xdr:col>
      <xdr:colOff>101600</xdr:colOff>
      <xdr:row>92</xdr:row>
      <xdr:rowOff>121501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7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138028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56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132029</xdr:rowOff>
    </xdr:from>
    <xdr:to>
      <xdr:col>76</xdr:col>
      <xdr:colOff>165100</xdr:colOff>
      <xdr:row>93</xdr:row>
      <xdr:rowOff>62179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9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78706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6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63373</xdr:rowOff>
    </xdr:from>
    <xdr:to>
      <xdr:col>72</xdr:col>
      <xdr:colOff>38100</xdr:colOff>
      <xdr:row>93</xdr:row>
      <xdr:rowOff>164973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0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10050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78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38627</xdr:rowOff>
    </xdr:from>
    <xdr:to>
      <xdr:col>67</xdr:col>
      <xdr:colOff>101600</xdr:colOff>
      <xdr:row>94</xdr:row>
      <xdr:rowOff>140227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1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156754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93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215,061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円となっており、目的別歳出では全体の約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割を占めている。今後も子どものための教育・保育給付事業や自立支援給付事業等の伸びにより、経費の増大が予測される。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教育費は小学校改築事業や中学校大規模改修事業等の増により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13,733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円の増となり、類似団体より高い水準となった。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総務費については、朝日庁舎改築事業や自治体情報システム標準化事業等の増により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5,455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山形県鶴岡市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については、今後の財政運営を見据え、決算剰余金による積み立てを行ったうえで、財政の安定的運営に資するため必要な範囲で取り崩しを行った。基金の活用により、歳入歳出の変動に対応しつつ財政運営の平準化を図っている。</a:t>
          </a:r>
        </a:p>
        <a:p>
          <a:r>
            <a:rPr kumimoji="1" lang="ja-JP" altLang="en-US" sz="1200">
              <a:solidFill>
                <a:schemeClr val="tx1"/>
              </a:solidFill>
              <a:latin typeface="ＭＳ ゴシック" pitchFamily="49" charset="-128"/>
              <a:ea typeface="ＭＳ ゴシック" pitchFamily="49" charset="-128"/>
            </a:rPr>
            <a:t>　実質収支額、実質単年度収支については、令和元年度から令和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年度まで黒字で推移してきたが、令和</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は大雨による災害復旧費の増加や山間部を中心とした大雪による除雪対策費の増加が影響し、実質単年度収支が赤字となった。今後も、行財政改革を着実に推進し、持続可能な財政運営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山形県鶴岡市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鶴岡市行財政改革大綱の中で、重点的な取組として「効率的かつしなやかな行政システムの構築」及び「合併特例期間終了後を見据えた財政の健全化の推進」を掲げ、今後を見据えた行財政基盤の確立に取り組んできた。</a:t>
          </a:r>
        </a:p>
        <a:p>
          <a:r>
            <a:rPr kumimoji="1" lang="ja-JP" altLang="en-US" sz="1400">
              <a:solidFill>
                <a:schemeClr val="tx1"/>
              </a:solidFill>
              <a:latin typeface="ＭＳ ゴシック" pitchFamily="49" charset="-128"/>
              <a:ea typeface="ＭＳ ゴシック" pitchFamily="49" charset="-128"/>
            </a:rPr>
            <a:t>　今後も引き続き健全な財政運営を図り、連結実質赤字比率で赤字が生じないように努めていく。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79735272</v>
      </c>
      <c r="BO4" s="436"/>
      <c r="BP4" s="436"/>
      <c r="BQ4" s="436"/>
      <c r="BR4" s="436"/>
      <c r="BS4" s="436"/>
      <c r="BT4" s="436"/>
      <c r="BU4" s="437"/>
      <c r="BV4" s="435">
        <v>76868533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v>
      </c>
      <c r="CU4" s="576"/>
      <c r="CV4" s="576"/>
      <c r="CW4" s="576"/>
      <c r="CX4" s="576"/>
      <c r="CY4" s="576"/>
      <c r="CZ4" s="576"/>
      <c r="DA4" s="577"/>
      <c r="DB4" s="575">
        <v>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78217915</v>
      </c>
      <c r="BO5" s="407"/>
      <c r="BP5" s="407"/>
      <c r="BQ5" s="407"/>
      <c r="BR5" s="407"/>
      <c r="BS5" s="407"/>
      <c r="BT5" s="407"/>
      <c r="BU5" s="408"/>
      <c r="BV5" s="406">
        <v>75591187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97.2</v>
      </c>
      <c r="CU5" s="404"/>
      <c r="CV5" s="404"/>
      <c r="CW5" s="404"/>
      <c r="CX5" s="404"/>
      <c r="CY5" s="404"/>
      <c r="CZ5" s="404"/>
      <c r="DA5" s="405"/>
      <c r="DB5" s="403">
        <v>95.5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1517357</v>
      </c>
      <c r="BO6" s="407"/>
      <c r="BP6" s="407"/>
      <c r="BQ6" s="407"/>
      <c r="BR6" s="407"/>
      <c r="BS6" s="407"/>
      <c r="BT6" s="407"/>
      <c r="BU6" s="408"/>
      <c r="BV6" s="406">
        <v>1277346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97.5</v>
      </c>
      <c r="CU6" s="550"/>
      <c r="CV6" s="550"/>
      <c r="CW6" s="550"/>
      <c r="CX6" s="550"/>
      <c r="CY6" s="550"/>
      <c r="CZ6" s="550"/>
      <c r="DA6" s="551"/>
      <c r="DB6" s="549">
        <v>96.1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320706</v>
      </c>
      <c r="BO7" s="407"/>
      <c r="BP7" s="407"/>
      <c r="BQ7" s="407"/>
      <c r="BR7" s="407"/>
      <c r="BS7" s="407"/>
      <c r="BT7" s="407"/>
      <c r="BU7" s="408"/>
      <c r="BV7" s="406">
        <v>69893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40558561</v>
      </c>
      <c r="CU7" s="407"/>
      <c r="CV7" s="407"/>
      <c r="CW7" s="407"/>
      <c r="CX7" s="407"/>
      <c r="CY7" s="407"/>
      <c r="CZ7" s="407"/>
      <c r="DA7" s="408"/>
      <c r="DB7" s="406">
        <v>40361444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1196651</v>
      </c>
      <c r="BO8" s="407"/>
      <c r="BP8" s="407"/>
      <c r="BQ8" s="407"/>
      <c r="BR8" s="407"/>
      <c r="BS8" s="407"/>
      <c r="BT8" s="407"/>
      <c r="BU8" s="408"/>
      <c r="BV8" s="406">
        <v>1207453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122347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-10802</v>
      </c>
      <c r="BO9" s="407"/>
      <c r="BP9" s="407"/>
      <c r="BQ9" s="407"/>
      <c r="BR9" s="407"/>
      <c r="BS9" s="407"/>
      <c r="BT9" s="407"/>
      <c r="BU9" s="408"/>
      <c r="BV9" s="406">
        <v>-529207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16.399999999999999</v>
      </c>
      <c r="CU9" s="404"/>
      <c r="CV9" s="404"/>
      <c r="CW9" s="404"/>
      <c r="CX9" s="404"/>
      <c r="CY9" s="404"/>
      <c r="CZ9" s="404"/>
      <c r="DA9" s="405"/>
      <c r="DB9" s="403">
        <v>19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129652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7144</v>
      </c>
      <c r="BO10" s="407"/>
      <c r="BP10" s="407"/>
      <c r="BQ10" s="407"/>
      <c r="BR10" s="407"/>
      <c r="BS10" s="407"/>
      <c r="BT10" s="407"/>
      <c r="BU10" s="408"/>
      <c r="BV10" s="406">
        <v>5545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377750</v>
      </c>
      <c r="BO11" s="407"/>
      <c r="BP11" s="407"/>
      <c r="BQ11" s="407"/>
      <c r="BR11" s="407"/>
      <c r="BS11" s="407"/>
      <c r="BT11" s="407"/>
      <c r="BU11" s="408"/>
      <c r="BV11" s="406">
        <v>870021</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116731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1750000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115773</v>
      </c>
      <c r="S13" s="494"/>
      <c r="T13" s="494"/>
      <c r="U13" s="494"/>
      <c r="V13" s="495"/>
      <c r="W13" s="496" t="s">
        <v>131</v>
      </c>
      <c r="X13" s="392"/>
      <c r="Y13" s="392"/>
      <c r="Z13" s="392"/>
      <c r="AA13" s="392"/>
      <c r="AB13" s="393"/>
      <c r="AC13" s="359">
        <v>5598</v>
      </c>
      <c r="AD13" s="360"/>
      <c r="AE13" s="360"/>
      <c r="AF13" s="360"/>
      <c r="AG13" s="361"/>
      <c r="AH13" s="359">
        <v>6095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-1375908</v>
      </c>
      <c r="BO13" s="407"/>
      <c r="BP13" s="407"/>
      <c r="BQ13" s="407"/>
      <c r="BR13" s="407"/>
      <c r="BS13" s="407"/>
      <c r="BT13" s="407"/>
      <c r="BU13" s="408"/>
      <c r="BV13" s="406">
        <v>346359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118692</v>
      </c>
      <c r="S14" s="494"/>
      <c r="T14" s="494"/>
      <c r="U14" s="494"/>
      <c r="V14" s="495"/>
      <c r="W14" s="497"/>
      <c r="X14" s="395"/>
      <c r="Y14" s="395"/>
      <c r="Z14" s="395"/>
      <c r="AA14" s="395"/>
      <c r="AB14" s="396"/>
      <c r="AC14" s="486">
        <v>9.1999999999999993</v>
      </c>
      <c r="AD14" s="487"/>
      <c r="AE14" s="487"/>
      <c r="AF14" s="487"/>
      <c r="AG14" s="488"/>
      <c r="AH14" s="486">
        <v>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51.5</v>
      </c>
      <c r="CU14" s="504"/>
      <c r="CV14" s="504"/>
      <c r="CW14" s="504"/>
      <c r="CX14" s="504"/>
      <c r="CY14" s="504"/>
      <c r="CZ14" s="504"/>
      <c r="DA14" s="505"/>
      <c r="DB14" s="503">
        <v>43.2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117828</v>
      </c>
      <c r="S15" s="494"/>
      <c r="T15" s="494"/>
      <c r="U15" s="494"/>
      <c r="V15" s="495"/>
      <c r="W15" s="496" t="s">
        <v>137</v>
      </c>
      <c r="X15" s="392"/>
      <c r="Y15" s="392"/>
      <c r="Z15" s="392"/>
      <c r="AA15" s="392"/>
      <c r="AB15" s="393"/>
      <c r="AC15" s="359">
        <v>17888</v>
      </c>
      <c r="AD15" s="360"/>
      <c r="AE15" s="360"/>
      <c r="AF15" s="360"/>
      <c r="AG15" s="361"/>
      <c r="AH15" s="359">
        <v>18457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14806317</v>
      </c>
      <c r="BO15" s="436"/>
      <c r="BP15" s="436"/>
      <c r="BQ15" s="436"/>
      <c r="BR15" s="436"/>
      <c r="BS15" s="436"/>
      <c r="BT15" s="436"/>
      <c r="BU15" s="437"/>
      <c r="BV15" s="435">
        <v>14927043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29.3</v>
      </c>
      <c r="AD16" s="487"/>
      <c r="AE16" s="487"/>
      <c r="AF16" s="487"/>
      <c r="AG16" s="488"/>
      <c r="AH16" s="486">
        <v>29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36696644</v>
      </c>
      <c r="BO16" s="407"/>
      <c r="BP16" s="407"/>
      <c r="BQ16" s="407"/>
      <c r="BR16" s="407"/>
      <c r="BS16" s="407"/>
      <c r="BT16" s="407"/>
      <c r="BU16" s="408"/>
      <c r="BV16" s="406">
        <v>36340423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37544</v>
      </c>
      <c r="AD17" s="360"/>
      <c r="AE17" s="360"/>
      <c r="AF17" s="360"/>
      <c r="AG17" s="361"/>
      <c r="AH17" s="359">
        <v>39089</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18550018</v>
      </c>
      <c r="BO17" s="407"/>
      <c r="BP17" s="407"/>
      <c r="BQ17" s="407"/>
      <c r="BR17" s="407"/>
      <c r="BS17" s="407"/>
      <c r="BT17" s="407"/>
      <c r="BU17" s="408"/>
      <c r="BV17" s="406">
        <v>18707482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1311.51</v>
      </c>
      <c r="M18" s="459"/>
      <c r="N18" s="459"/>
      <c r="O18" s="459"/>
      <c r="P18" s="459"/>
      <c r="Q18" s="459"/>
      <c r="R18" s="460"/>
      <c r="S18" s="460"/>
      <c r="T18" s="460"/>
      <c r="U18" s="460"/>
      <c r="V18" s="461"/>
      <c r="W18" s="477"/>
      <c r="X18" s="478"/>
      <c r="Y18" s="478"/>
      <c r="Z18" s="478"/>
      <c r="AA18" s="478"/>
      <c r="AB18" s="502"/>
      <c r="AC18" s="376">
        <v>61.5</v>
      </c>
      <c r="AD18" s="377"/>
      <c r="AE18" s="377"/>
      <c r="AF18" s="377"/>
      <c r="AG18" s="462"/>
      <c r="AH18" s="376">
        <v>61.4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40011497</v>
      </c>
      <c r="BO18" s="407"/>
      <c r="BP18" s="407"/>
      <c r="BQ18" s="407"/>
      <c r="BR18" s="407"/>
      <c r="BS18" s="407"/>
      <c r="BT18" s="407"/>
      <c r="BU18" s="408"/>
      <c r="BV18" s="406">
        <v>38923496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52532942</v>
      </c>
      <c r="BO19" s="407"/>
      <c r="BP19" s="407"/>
      <c r="BQ19" s="407"/>
      <c r="BR19" s="407"/>
      <c r="BS19" s="407"/>
      <c r="BT19" s="407"/>
      <c r="BU19" s="408"/>
      <c r="BV19" s="406">
        <v>50401113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45666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69165177</v>
      </c>
      <c r="BO22" s="436"/>
      <c r="BP22" s="436"/>
      <c r="BQ22" s="436"/>
      <c r="BR22" s="436"/>
      <c r="BS22" s="436"/>
      <c r="BT22" s="436"/>
      <c r="BU22" s="437"/>
      <c r="BV22" s="435">
        <v>71859434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39340075</v>
      </c>
      <c r="BO23" s="407"/>
      <c r="BP23" s="407"/>
      <c r="BQ23" s="407"/>
      <c r="BR23" s="407"/>
      <c r="BS23" s="407"/>
      <c r="BT23" s="407"/>
      <c r="BU23" s="408"/>
      <c r="BV23" s="406">
        <v>39655054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6215</v>
      </c>
      <c r="R24" s="360"/>
      <c r="S24" s="360"/>
      <c r="T24" s="360"/>
      <c r="U24" s="360"/>
      <c r="V24" s="361"/>
      <c r="W24" s="449"/>
      <c r="X24" s="386"/>
      <c r="Y24" s="387"/>
      <c r="Z24" s="362" t="s">
        <v>161</v>
      </c>
      <c r="AA24" s="363"/>
      <c r="AB24" s="363"/>
      <c r="AC24" s="363"/>
      <c r="AD24" s="363"/>
      <c r="AE24" s="363"/>
      <c r="AF24" s="363"/>
      <c r="AG24" s="364"/>
      <c r="AH24" s="359">
        <v>1095</v>
      </c>
      <c r="AI24" s="360"/>
      <c r="AJ24" s="360"/>
      <c r="AK24" s="360"/>
      <c r="AL24" s="361"/>
      <c r="AM24" s="359">
        <v>3641970</v>
      </c>
      <c r="AN24" s="360"/>
      <c r="AO24" s="360"/>
      <c r="AP24" s="360"/>
      <c r="AQ24" s="360"/>
      <c r="AR24" s="361"/>
      <c r="AS24" s="359">
        <v>3326</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49960544</v>
      </c>
      <c r="BO24" s="407"/>
      <c r="BP24" s="407"/>
      <c r="BQ24" s="407"/>
      <c r="BR24" s="407"/>
      <c r="BS24" s="407"/>
      <c r="BT24" s="407"/>
      <c r="BU24" s="408"/>
      <c r="BV24" s="406">
        <v>50687073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7180</v>
      </c>
      <c r="R25" s="360"/>
      <c r="S25" s="360"/>
      <c r="T25" s="360"/>
      <c r="U25" s="360"/>
      <c r="V25" s="361"/>
      <c r="W25" s="449"/>
      <c r="X25" s="386"/>
      <c r="Y25" s="387"/>
      <c r="Z25" s="362" t="s">
        <v>164</v>
      </c>
      <c r="AA25" s="363"/>
      <c r="AB25" s="363"/>
      <c r="AC25" s="363"/>
      <c r="AD25" s="363"/>
      <c r="AE25" s="363"/>
      <c r="AF25" s="363"/>
      <c r="AG25" s="364"/>
      <c r="AH25" s="359">
        <v>206</v>
      </c>
      <c r="AI25" s="360"/>
      <c r="AJ25" s="360"/>
      <c r="AK25" s="360"/>
      <c r="AL25" s="361"/>
      <c r="AM25" s="359">
        <v>657552</v>
      </c>
      <c r="AN25" s="360"/>
      <c r="AO25" s="360"/>
      <c r="AP25" s="360"/>
      <c r="AQ25" s="360"/>
      <c r="AR25" s="361"/>
      <c r="AS25" s="359">
        <v>3192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15014024</v>
      </c>
      <c r="BO25" s="436"/>
      <c r="BP25" s="436"/>
      <c r="BQ25" s="436"/>
      <c r="BR25" s="436"/>
      <c r="BS25" s="436"/>
      <c r="BT25" s="436"/>
      <c r="BU25" s="437"/>
      <c r="BV25" s="435">
        <v>18494722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6350</v>
      </c>
      <c r="R26" s="360"/>
      <c r="S26" s="360"/>
      <c r="T26" s="360"/>
      <c r="U26" s="360"/>
      <c r="V26" s="361"/>
      <c r="W26" s="449"/>
      <c r="X26" s="386"/>
      <c r="Y26" s="387"/>
      <c r="Z26" s="362" t="s">
        <v>167</v>
      </c>
      <c r="AA26" s="417"/>
      <c r="AB26" s="417"/>
      <c r="AC26" s="417"/>
      <c r="AD26" s="417"/>
      <c r="AE26" s="417"/>
      <c r="AF26" s="417"/>
      <c r="AG26" s="418"/>
      <c r="AH26" s="359">
        <v>73</v>
      </c>
      <c r="AI26" s="360"/>
      <c r="AJ26" s="360"/>
      <c r="AK26" s="360"/>
      <c r="AL26" s="361"/>
      <c r="AM26" s="359">
        <v>239367</v>
      </c>
      <c r="AN26" s="360"/>
      <c r="AO26" s="360"/>
      <c r="AP26" s="360"/>
      <c r="AQ26" s="360"/>
      <c r="AR26" s="361"/>
      <c r="AS26" s="359">
        <v>3279</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5100</v>
      </c>
      <c r="R27" s="360"/>
      <c r="S27" s="360"/>
      <c r="T27" s="360"/>
      <c r="U27" s="360"/>
      <c r="V27" s="361"/>
      <c r="W27" s="449"/>
      <c r="X27" s="386"/>
      <c r="Y27" s="387"/>
      <c r="Z27" s="362" t="s">
        <v>170</v>
      </c>
      <c r="AA27" s="363"/>
      <c r="AB27" s="363"/>
      <c r="AC27" s="363"/>
      <c r="AD27" s="363"/>
      <c r="AE27" s="363"/>
      <c r="AF27" s="363"/>
      <c r="AG27" s="364"/>
      <c r="AH27" s="359">
        <v>25</v>
      </c>
      <c r="AI27" s="360"/>
      <c r="AJ27" s="360"/>
      <c r="AK27" s="360"/>
      <c r="AL27" s="361"/>
      <c r="AM27" s="359">
        <v>92320</v>
      </c>
      <c r="AN27" s="360"/>
      <c r="AO27" s="360"/>
      <c r="AP27" s="360"/>
      <c r="AQ27" s="360"/>
      <c r="AR27" s="361"/>
      <c r="AS27" s="359">
        <v>3693</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4700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3303317</v>
      </c>
      <c r="BO28" s="436"/>
      <c r="BP28" s="436"/>
      <c r="BQ28" s="436"/>
      <c r="BR28" s="436"/>
      <c r="BS28" s="436"/>
      <c r="BT28" s="436"/>
      <c r="BU28" s="437"/>
      <c r="BV28" s="435">
        <v>5046173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26</v>
      </c>
      <c r="M29" s="360"/>
      <c r="N29" s="360"/>
      <c r="O29" s="360"/>
      <c r="P29" s="361"/>
      <c r="Q29" s="359">
        <v>4450</v>
      </c>
      <c r="R29" s="360"/>
      <c r="S29" s="360"/>
      <c r="T29" s="360"/>
      <c r="U29" s="360"/>
      <c r="V29" s="361"/>
      <c r="W29" s="450"/>
      <c r="X29" s="451"/>
      <c r="Y29" s="452"/>
      <c r="Z29" s="362" t="s">
        <v>176</v>
      </c>
      <c r="AA29" s="363"/>
      <c r="AB29" s="363"/>
      <c r="AC29" s="363"/>
      <c r="AD29" s="363"/>
      <c r="AE29" s="363"/>
      <c r="AF29" s="363"/>
      <c r="AG29" s="364"/>
      <c r="AH29" s="359">
        <v>1120</v>
      </c>
      <c r="AI29" s="360"/>
      <c r="AJ29" s="360"/>
      <c r="AK29" s="360"/>
      <c r="AL29" s="361"/>
      <c r="AM29" s="359">
        <v>3734290</v>
      </c>
      <c r="AN29" s="360"/>
      <c r="AO29" s="360"/>
      <c r="AP29" s="360"/>
      <c r="AQ29" s="360"/>
      <c r="AR29" s="361"/>
      <c r="AS29" s="359">
        <v>3334</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3335250</v>
      </c>
      <c r="BO29" s="407"/>
      <c r="BP29" s="407"/>
      <c r="BQ29" s="407"/>
      <c r="BR29" s="407"/>
      <c r="BS29" s="407"/>
      <c r="BT29" s="407"/>
      <c r="BU29" s="408"/>
      <c r="BV29" s="406">
        <v>4315914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100.3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6692064</v>
      </c>
      <c r="BO30" s="441"/>
      <c r="BP30" s="441"/>
      <c r="BQ30" s="441"/>
      <c r="BR30" s="441"/>
      <c r="BS30" s="441"/>
      <c r="BT30" s="441"/>
      <c r="BU30" s="442"/>
      <c r="BV30" s="440">
        <v>7080804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鶴岡市開発公社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休日夜間診療所特別会計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庄内地域産業振興センター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墓園事業特別会計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出羽庄内国際交流財団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IF('各会計、関係団体の財政状況及び健全化判断比率'!B34="","",'各会計、関係団体の財政状況及び健全化判断比率'!B34)</f>
        <v>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庄内広域行政組合（普通会計分）</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藤島文化スポーツ事業団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11</v>
      </c>
      <c r="AN38" s="354"/>
      <c r="AO38" s="355" t="str">
        <f>IF('各会計、関係団体の財政状況及び健全化判断比率'!B35="","",'各会計、関係団体の財政状況及び健全化判断比率'!B35)</f>
        <v>浄化槽事業会計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庄内広域行政組合（青果市場事業特別会計）</v>
      </c>
      <c r="BZ38" s="355"/>
      <c r="CA38" s="355"/>
      <c r="CB38" s="355"/>
      <c r="CC38" s="355"/>
      <c r="CD38" s="355"/>
      <c r="CE38" s="355"/>
      <c r="CF38" s="355"/>
      <c r="CG38" s="355"/>
      <c r="CH38" s="355"/>
      <c r="CI38" s="355"/>
      <c r="CJ38" s="355"/>
      <c r="CK38" s="355"/>
      <c r="CL38" s="355"/>
      <c r="CM38" s="355"/>
      <c r="CN38" s="163"/>
      <c r="CO38" s="354">
        <f t="shared" si="3"/>
        <v>24</v>
      </c>
      <c r="CP38" s="354"/>
      <c r="CQ38" s="355" t="str">
        <f>IF('各会計、関係団体の財政状況及び健全化判断比率'!BS11="","",'各会計、関係団体の財政状況及び健全化判断比率'!BS11)</f>
        <v>ゆぽか</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庄内広域行政組合（庄内食肉流通センター事業）</v>
      </c>
      <c r="BZ39" s="355"/>
      <c r="CA39" s="355"/>
      <c r="CB39" s="355"/>
      <c r="CC39" s="355"/>
      <c r="CD39" s="355"/>
      <c r="CE39" s="355"/>
      <c r="CF39" s="355"/>
      <c r="CG39" s="355"/>
      <c r="CH39" s="355"/>
      <c r="CI39" s="355"/>
      <c r="CJ39" s="355"/>
      <c r="CK39" s="355"/>
      <c r="CL39" s="355"/>
      <c r="CM39" s="355"/>
      <c r="CN39" s="163"/>
      <c r="CO39" s="354">
        <f t="shared" si="3"/>
        <v>25</v>
      </c>
      <c r="CP39" s="354"/>
      <c r="CQ39" s="355" t="str">
        <f>IF('各会計、関係団体の財政状況及び健全化判断比率'!BS12="","",'各会計、関係団体の財政状況及び健全化判断比率'!BS12)</f>
        <v>月山畜産振興公社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山形県後期高齢者医療広域連合（普通会計分）</v>
      </c>
      <c r="BZ40" s="355"/>
      <c r="CA40" s="355"/>
      <c r="CB40" s="355"/>
      <c r="CC40" s="355"/>
      <c r="CD40" s="355"/>
      <c r="CE40" s="355"/>
      <c r="CF40" s="355"/>
      <c r="CG40" s="355"/>
      <c r="CH40" s="355"/>
      <c r="CI40" s="355"/>
      <c r="CJ40" s="355"/>
      <c r="CK40" s="355"/>
      <c r="CL40" s="355"/>
      <c r="CM40" s="355"/>
      <c r="CN40" s="163"/>
      <c r="CO40" s="354">
        <f t="shared" si="3"/>
        <v>26</v>
      </c>
      <c r="CP40" s="354"/>
      <c r="CQ40" s="355" t="str">
        <f>IF('各会計、関係団体の財政状況及び健全化判断比率'!BS13="","",'各会計、関係団体の財政状況及び健全化判断比率'!BS13)</f>
        <v>月山あさひ振興公社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山形県後期高齢者医療広域連合（事業会計分）</v>
      </c>
      <c r="BZ41" s="355"/>
      <c r="CA41" s="355"/>
      <c r="CB41" s="355"/>
      <c r="CC41" s="355"/>
      <c r="CD41" s="355"/>
      <c r="CE41" s="355"/>
      <c r="CF41" s="355"/>
      <c r="CG41" s="355"/>
      <c r="CH41" s="355"/>
      <c r="CI41" s="355"/>
      <c r="CJ41" s="355"/>
      <c r="CK41" s="355"/>
      <c r="CL41" s="355"/>
      <c r="CM41" s="355"/>
      <c r="CN41" s="163"/>
      <c r="CO41" s="354">
        <f t="shared" si="3"/>
        <v>27</v>
      </c>
      <c r="CP41" s="354"/>
      <c r="CQ41" s="355" t="str">
        <f>IF('各会計、関係団体の財政状況及び健全化判断比率'!BS14="","",'各会計、関係団体の財政状況及び健全化判断比率'!BS14)</f>
        <v>クアポリス温海</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28</v>
      </c>
      <c r="CP42" s="354"/>
      <c r="CQ42" s="355" t="str">
        <f>IF('各会計、関係団体の財政状況及び健全化判断比率'!BS15="","",'各会計、関係団体の財政状況及び健全化判断比率'!BS15)</f>
        <v>鶴岡地区クリーン公社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29</v>
      </c>
      <c r="CP43" s="354"/>
      <c r="CQ43" s="355" t="str">
        <f>IF('各会計、関係団体の財政状況及び健全化判断比率'!BS16="","",'各会計、関係団体の財政状況及び健全化判断比率'!BS16)</f>
        <v>DEGAM鶴岡ツーリズムビューロー</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q6tXoMR3plXnPT7IcDTvIGCa+OWO5XiR4sYLVjlpwiyi5QBabWi4Ef7VQjrbr7pLzm/1Ox+8lujf35f9f6aFg==" saltValue="yRxib9f7zuA00YnDLYAg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13.17</v>
      </c>
      <c r="G34" s="33">
        <v>12.44</v>
      </c>
      <c r="H34" s="33">
        <v>12.21</v>
      </c>
      <c r="I34" s="33">
        <v>11.43</v>
      </c>
      <c r="J34" s="34">
        <v>11.59</v>
      </c>
      <c r="K34" s="22"/>
      <c r="L34" s="22"/>
      <c r="M34" s="22"/>
      <c r="N34" s="22"/>
      <c r="O34" s="22"/>
      <c r="P34" s="22"/>
    </row>
    <row r="35" spans="1:16" ht="39" customHeight="1" x14ac:dyDescent="0.15">
      <c r="A35" s="22"/>
      <c r="B35" s="35"/>
      <c r="C35" s="1132" t="s">
        <v>535</v>
      </c>
      <c r="D35" s="1132"/>
      <c r="E35" s="1133"/>
      <c r="F35" s="36">
        <v>4.22</v>
      </c>
      <c r="G35" s="37">
        <v>4.7699999999999996</v>
      </c>
      <c r="H35" s="37">
        <v>4.6900000000000004</v>
      </c>
      <c r="I35" s="37">
        <v>4.95</v>
      </c>
      <c r="J35" s="38">
        <v>4.55</v>
      </c>
      <c r="K35" s="22"/>
      <c r="L35" s="22"/>
      <c r="M35" s="22"/>
      <c r="N35" s="22"/>
      <c r="O35" s="22"/>
      <c r="P35" s="22"/>
    </row>
    <row r="36" spans="1:16" ht="39" customHeight="1" x14ac:dyDescent="0.15">
      <c r="A36" s="22"/>
      <c r="B36" s="35"/>
      <c r="C36" s="1132" t="s">
        <v>536</v>
      </c>
      <c r="D36" s="1132"/>
      <c r="E36" s="1133"/>
      <c r="F36" s="36">
        <v>4.6100000000000003</v>
      </c>
      <c r="G36" s="37">
        <v>5.89</v>
      </c>
      <c r="H36" s="37">
        <v>7.76</v>
      </c>
      <c r="I36" s="37">
        <v>6.81</v>
      </c>
      <c r="J36" s="38">
        <v>3.73</v>
      </c>
      <c r="K36" s="22"/>
      <c r="L36" s="22"/>
      <c r="M36" s="22"/>
      <c r="N36" s="22"/>
      <c r="O36" s="22"/>
      <c r="P36" s="22"/>
    </row>
    <row r="37" spans="1:16" ht="39" customHeight="1" x14ac:dyDescent="0.15">
      <c r="A37" s="22"/>
      <c r="B37" s="35"/>
      <c r="C37" s="1132" t="s">
        <v>537</v>
      </c>
      <c r="D37" s="1132"/>
      <c r="E37" s="1133"/>
      <c r="F37" s="36">
        <v>3.4</v>
      </c>
      <c r="G37" s="37">
        <v>2.3199999999999998</v>
      </c>
      <c r="H37" s="37">
        <v>2.75</v>
      </c>
      <c r="I37" s="37">
        <v>3.21</v>
      </c>
      <c r="J37" s="38">
        <v>3.65</v>
      </c>
      <c r="K37" s="22"/>
      <c r="L37" s="22"/>
      <c r="M37" s="22"/>
      <c r="N37" s="22"/>
      <c r="O37" s="22"/>
      <c r="P37" s="22"/>
    </row>
    <row r="38" spans="1:16" ht="39" customHeight="1" x14ac:dyDescent="0.15">
      <c r="A38" s="22"/>
      <c r="B38" s="35"/>
      <c r="C38" s="1132" t="s">
        <v>538</v>
      </c>
      <c r="D38" s="1132"/>
      <c r="E38" s="1133"/>
      <c r="F38" s="36">
        <v>3.35</v>
      </c>
      <c r="G38" s="37">
        <v>5.33</v>
      </c>
      <c r="H38" s="37">
        <v>4.3099999999999996</v>
      </c>
      <c r="I38" s="37">
        <v>2.96</v>
      </c>
      <c r="J38" s="38">
        <v>2.91</v>
      </c>
      <c r="K38" s="22"/>
      <c r="L38" s="22"/>
      <c r="M38" s="22"/>
      <c r="N38" s="22"/>
      <c r="O38" s="22"/>
      <c r="P38" s="22"/>
    </row>
    <row r="39" spans="1:16" ht="39" customHeight="1" x14ac:dyDescent="0.15">
      <c r="A39" s="22"/>
      <c r="B39" s="35"/>
      <c r="C39" s="1132" t="s">
        <v>539</v>
      </c>
      <c r="D39" s="1132"/>
      <c r="E39" s="1133"/>
      <c r="F39" s="36">
        <v>1.78</v>
      </c>
      <c r="G39" s="37">
        <v>2.84</v>
      </c>
      <c r="H39" s="37">
        <v>3.06</v>
      </c>
      <c r="I39" s="37">
        <v>2.65</v>
      </c>
      <c r="J39" s="38">
        <v>2.76</v>
      </c>
      <c r="K39" s="22"/>
      <c r="L39" s="22"/>
      <c r="M39" s="22"/>
      <c r="N39" s="22"/>
      <c r="O39" s="22"/>
      <c r="P39" s="22"/>
    </row>
    <row r="40" spans="1:16" ht="39" customHeight="1" x14ac:dyDescent="0.15">
      <c r="A40" s="22"/>
      <c r="B40" s="35"/>
      <c r="C40" s="1132" t="s">
        <v>540</v>
      </c>
      <c r="D40" s="1132"/>
      <c r="E40" s="1133"/>
      <c r="F40" s="36">
        <v>0.76</v>
      </c>
      <c r="G40" s="37">
        <v>0.94</v>
      </c>
      <c r="H40" s="37">
        <v>1.08</v>
      </c>
      <c r="I40" s="37">
        <v>1.39</v>
      </c>
      <c r="J40" s="38">
        <v>1.56</v>
      </c>
      <c r="K40" s="22"/>
      <c r="L40" s="22"/>
      <c r="M40" s="22"/>
      <c r="N40" s="22"/>
      <c r="O40" s="22"/>
      <c r="P40" s="22"/>
    </row>
    <row r="41" spans="1:16" ht="39" customHeight="1" x14ac:dyDescent="0.15">
      <c r="A41" s="22"/>
      <c r="B41" s="35"/>
      <c r="C41" s="1132" t="s">
        <v>541</v>
      </c>
      <c r="D41" s="1132"/>
      <c r="E41" s="1133"/>
      <c r="F41" s="36">
        <v>0.06</v>
      </c>
      <c r="G41" s="37">
        <v>0.08</v>
      </c>
      <c r="H41" s="37">
        <v>0.09</v>
      </c>
      <c r="I41" s="37">
        <v>0.1</v>
      </c>
      <c r="J41" s="38">
        <v>0.11</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0.04</v>
      </c>
      <c r="G43" s="42">
        <v>0.04</v>
      </c>
      <c r="H43" s="42">
        <v>0.04</v>
      </c>
      <c r="I43" s="42">
        <v>0.04</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GXrLDSmcL9M8Dj49NW89Ey/XJhlcWV81sYFabl5nkSFTPmfqb8TYfTiCTYlQN+vac4CVy+BV5Dw1fyADFCZ7g==" saltValue="xQASYxKRa43R23d+Ejot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7553</v>
      </c>
      <c r="L45" s="58">
        <v>8310</v>
      </c>
      <c r="M45" s="58">
        <v>8748</v>
      </c>
      <c r="N45" s="58">
        <v>8818</v>
      </c>
      <c r="O45" s="59">
        <v>8340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v>27</v>
      </c>
      <c r="L47" s="62">
        <v>27</v>
      </c>
      <c r="M47" s="62">
        <v>27</v>
      </c>
      <c r="N47" s="62">
        <v>27</v>
      </c>
      <c r="O47" s="63">
        <v>27</v>
      </c>
      <c r="P47" s="46"/>
      <c r="Q47" s="46"/>
      <c r="R47" s="46"/>
      <c r="S47" s="46"/>
      <c r="T47" s="46"/>
      <c r="U47" s="46"/>
    </row>
    <row r="48" spans="1:21" ht="30.75" customHeight="1" x14ac:dyDescent="0.15">
      <c r="A48" s="46"/>
      <c r="B48" s="1163"/>
      <c r="C48" s="1164"/>
      <c r="D48" s="60"/>
      <c r="E48" s="1140" t="s">
        <v>13</v>
      </c>
      <c r="F48" s="1140"/>
      <c r="G48" s="1140"/>
      <c r="H48" s="1140"/>
      <c r="I48" s="1140"/>
      <c r="J48" s="1141"/>
      <c r="K48" s="61">
        <v>3166</v>
      </c>
      <c r="L48" s="62">
        <v>3198</v>
      </c>
      <c r="M48" s="62">
        <v>3164</v>
      </c>
      <c r="N48" s="62">
        <v>3148</v>
      </c>
      <c r="O48" s="63">
        <v>3190</v>
      </c>
      <c r="P48" s="46"/>
      <c r="Q48" s="46"/>
      <c r="R48" s="46"/>
      <c r="S48" s="46"/>
      <c r="T48" s="46"/>
      <c r="U48" s="46"/>
    </row>
    <row r="49" spans="1:21" ht="30.75" customHeight="1" x14ac:dyDescent="0.15">
      <c r="A49" s="46"/>
      <c r="B49" s="1163"/>
      <c r="C49" s="1164"/>
      <c r="D49" s="60"/>
      <c r="E49" s="1140" t="s">
        <v>14</v>
      </c>
      <c r="F49" s="1140"/>
      <c r="G49" s="1140"/>
      <c r="H49" s="1140"/>
      <c r="I49" s="1140"/>
      <c r="J49" s="1141"/>
      <c r="K49" s="61">
        <v>29</v>
      </c>
      <c r="L49" s="62">
        <v>22</v>
      </c>
      <c r="M49" s="62">
        <v>11</v>
      </c>
      <c r="N49" s="62">
        <v>13</v>
      </c>
      <c r="O49" s="63">
        <v>13</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v>
      </c>
      <c r="L50" s="62">
        <v>5</v>
      </c>
      <c r="M50" s="62">
        <v>3</v>
      </c>
      <c r="N50" s="62">
        <v>1</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490</v>
      </c>
      <c r="N51" s="62" t="s">
        <v>490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9064</v>
      </c>
      <c r="L52" s="62">
        <v>9417</v>
      </c>
      <c r="M52" s="62">
        <v>9486</v>
      </c>
      <c r="N52" s="62">
        <v>9492</v>
      </c>
      <c r="O52" s="63">
        <v>8935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1723</v>
      </c>
      <c r="L53" s="67">
        <v>2145</v>
      </c>
      <c r="M53" s="67">
        <v>2467</v>
      </c>
      <c r="N53" s="67">
        <v>2515</v>
      </c>
      <c r="O53" s="68">
        <v>2636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575</v>
      </c>
      <c r="L58" s="82" t="s">
        <v>575</v>
      </c>
      <c r="M58" s="82" t="s">
        <v>575</v>
      </c>
      <c r="N58" s="82" t="s">
        <v>575</v>
      </c>
      <c r="O58" s="83" t="s">
        <v>575</v>
      </c>
    </row>
    <row r="59" spans="1:21" ht="31.5" customHeight="1" x14ac:dyDescent="0.15">
      <c r="B59" s="1148"/>
      <c r="C59" s="1149"/>
      <c r="D59" s="1155" t="s">
        <v>26</v>
      </c>
      <c r="E59" s="1156"/>
      <c r="F59" s="1156"/>
      <c r="G59" s="1156"/>
      <c r="H59" s="1156"/>
      <c r="I59" s="1156"/>
      <c r="J59" s="1157"/>
      <c r="K59" s="84">
        <v>0</v>
      </c>
      <c r="L59" s="85">
        <v>0</v>
      </c>
      <c r="M59" s="85">
        <v>0</v>
      </c>
      <c r="N59" s="85">
        <v>0</v>
      </c>
      <c r="O59" s="86">
        <v>0</v>
      </c>
    </row>
    <row r="60" spans="1:21" ht="31.5" customHeight="1" thickBot="1" x14ac:dyDescent="0.2">
      <c r="B60" s="1150"/>
      <c r="C60" s="1151"/>
      <c r="D60" s="1158" t="s">
        <v>27</v>
      </c>
      <c r="E60" s="1159"/>
      <c r="F60" s="1159"/>
      <c r="G60" s="1159"/>
      <c r="H60" s="1159"/>
      <c r="I60" s="1159"/>
      <c r="J60" s="1160"/>
      <c r="K60" s="87">
        <v>0</v>
      </c>
      <c r="L60" s="88">
        <v>0</v>
      </c>
      <c r="M60" s="88">
        <v>0</v>
      </c>
      <c r="N60" s="88">
        <v>0</v>
      </c>
      <c r="O60" s="89">
        <v>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SKTONFA8j6iE8p4xRvvxyZ7m68lcid0bXqC3PXpj430ERiJiAu0zL/SpAcWdoETXFiTPWNHT4kydNACYwa4g==" saltValue="OQ7oFiOjJWYmoKMcEyEk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81486</v>
      </c>
      <c r="J41" s="331">
        <v>79799</v>
      </c>
      <c r="K41" s="331">
        <v>76828</v>
      </c>
      <c r="L41" s="331">
        <v>71859</v>
      </c>
      <c r="M41" s="332">
        <v>69165</v>
      </c>
    </row>
    <row r="42" spans="2:13" ht="27.75" customHeight="1" x14ac:dyDescent="0.15">
      <c r="B42" s="1171"/>
      <c r="C42" s="1172"/>
      <c r="D42" s="104"/>
      <c r="E42" s="1175" t="s">
        <v>32</v>
      </c>
      <c r="F42" s="1175"/>
      <c r="G42" s="1175"/>
      <c r="H42" s="1176"/>
      <c r="I42" s="333">
        <v>945</v>
      </c>
      <c r="J42" s="334">
        <v>861</v>
      </c>
      <c r="K42" s="334">
        <v>781</v>
      </c>
      <c r="L42" s="334">
        <v>780</v>
      </c>
      <c r="M42" s="335">
        <v>624</v>
      </c>
    </row>
    <row r="43" spans="2:13" ht="27.75" customHeight="1" x14ac:dyDescent="0.15">
      <c r="B43" s="1171"/>
      <c r="C43" s="1172"/>
      <c r="D43" s="104"/>
      <c r="E43" s="1175" t="s">
        <v>33</v>
      </c>
      <c r="F43" s="1175"/>
      <c r="G43" s="1175"/>
      <c r="H43" s="1176"/>
      <c r="I43" s="333">
        <v>29502</v>
      </c>
      <c r="J43" s="334">
        <v>27472</v>
      </c>
      <c r="K43" s="334">
        <v>26218</v>
      </c>
      <c r="L43" s="334">
        <v>25219</v>
      </c>
      <c r="M43" s="335">
        <v>24899</v>
      </c>
    </row>
    <row r="44" spans="2:13" ht="27.75" customHeight="1" x14ac:dyDescent="0.15">
      <c r="B44" s="1171"/>
      <c r="C44" s="1172"/>
      <c r="D44" s="104"/>
      <c r="E44" s="1175" t="s">
        <v>34</v>
      </c>
      <c r="F44" s="1175"/>
      <c r="G44" s="1175"/>
      <c r="H44" s="1176"/>
      <c r="I44" s="333">
        <v>53</v>
      </c>
      <c r="J44" s="334">
        <v>56</v>
      </c>
      <c r="K44" s="334">
        <v>72</v>
      </c>
      <c r="L44" s="334">
        <v>73</v>
      </c>
      <c r="M44" s="335">
        <v>60</v>
      </c>
    </row>
    <row r="45" spans="2:13" ht="27.75" customHeight="1" x14ac:dyDescent="0.15">
      <c r="B45" s="1171"/>
      <c r="C45" s="1172"/>
      <c r="D45" s="104"/>
      <c r="E45" s="1175" t="s">
        <v>35</v>
      </c>
      <c r="F45" s="1175"/>
      <c r="G45" s="1175"/>
      <c r="H45" s="1176"/>
      <c r="I45" s="333">
        <v>9703</v>
      </c>
      <c r="J45" s="334">
        <v>9490</v>
      </c>
      <c r="K45" s="334">
        <v>9358</v>
      </c>
      <c r="L45" s="334">
        <v>9287</v>
      </c>
      <c r="M45" s="335">
        <v>9335</v>
      </c>
    </row>
    <row r="46" spans="2:13" ht="27.75" customHeight="1" x14ac:dyDescent="0.15">
      <c r="B46" s="1171"/>
      <c r="C46" s="1172"/>
      <c r="D46" s="105"/>
      <c r="E46" s="1175" t="s">
        <v>36</v>
      </c>
      <c r="F46" s="1175"/>
      <c r="G46" s="1175"/>
      <c r="H46" s="1176"/>
      <c r="I46" s="333">
        <v>478</v>
      </c>
      <c r="J46" s="334">
        <v>434</v>
      </c>
      <c r="K46" s="334">
        <v>468</v>
      </c>
      <c r="L46" s="334">
        <v>435</v>
      </c>
      <c r="M46" s="335">
        <v>742</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15422</v>
      </c>
      <c r="J50" s="334">
        <v>15401</v>
      </c>
      <c r="K50" s="334">
        <v>16211</v>
      </c>
      <c r="L50" s="334">
        <v>15601</v>
      </c>
      <c r="M50" s="335">
        <v>12902</v>
      </c>
    </row>
    <row r="51" spans="2:13" ht="27.75" customHeight="1" x14ac:dyDescent="0.15">
      <c r="B51" s="1171"/>
      <c r="C51" s="1172"/>
      <c r="D51" s="104"/>
      <c r="E51" s="1175" t="s">
        <v>42</v>
      </c>
      <c r="F51" s="1175"/>
      <c r="G51" s="1175"/>
      <c r="H51" s="1176"/>
      <c r="I51" s="333">
        <v>6359</v>
      </c>
      <c r="J51" s="334">
        <v>6457</v>
      </c>
      <c r="K51" s="334">
        <v>6285</v>
      </c>
      <c r="L51" s="334">
        <v>3629</v>
      </c>
      <c r="M51" s="335">
        <v>5048</v>
      </c>
    </row>
    <row r="52" spans="2:13" ht="27.75" customHeight="1" x14ac:dyDescent="0.15">
      <c r="B52" s="1173"/>
      <c r="C52" s="1174"/>
      <c r="D52" s="104"/>
      <c r="E52" s="1175" t="s">
        <v>43</v>
      </c>
      <c r="F52" s="1175"/>
      <c r="G52" s="1175"/>
      <c r="H52" s="1176"/>
      <c r="I52" s="333">
        <v>84719</v>
      </c>
      <c r="J52" s="334">
        <v>81946</v>
      </c>
      <c r="K52" s="334">
        <v>78404</v>
      </c>
      <c r="L52" s="334">
        <v>74676</v>
      </c>
      <c r="M52" s="335">
        <v>70128</v>
      </c>
    </row>
    <row r="53" spans="2:13" ht="27.75" customHeight="1" thickBot="1" x14ac:dyDescent="0.2">
      <c r="B53" s="1177" t="s">
        <v>19</v>
      </c>
      <c r="C53" s="1178"/>
      <c r="D53" s="108"/>
      <c r="E53" s="1179" t="s">
        <v>44</v>
      </c>
      <c r="F53" s="1179"/>
      <c r="G53" s="1179"/>
      <c r="H53" s="1180"/>
      <c r="I53" s="336">
        <v>15668</v>
      </c>
      <c r="J53" s="337">
        <v>14308</v>
      </c>
      <c r="K53" s="337">
        <v>12826</v>
      </c>
      <c r="L53" s="337">
        <v>13747</v>
      </c>
      <c r="M53" s="338">
        <v>16748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63maXzd5dwrm82RKXNdSEEpD/+96Xo3tjhu+P9he2oDdSK5qSa8agMuAgcz5/32sCqEqtmKsqCa1eBKsGExw==" saltValue="p2uwSZP/Acuc3rhTQm3U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5041</v>
      </c>
      <c r="G55" s="339">
        <v>5046</v>
      </c>
      <c r="H55" s="340">
        <v>3303</v>
      </c>
    </row>
    <row r="56" spans="2:8" ht="52.5" customHeight="1" x14ac:dyDescent="0.15">
      <c r="B56" s="120"/>
      <c r="C56" s="1198" t="s">
        <v>47</v>
      </c>
      <c r="D56" s="1198"/>
      <c r="E56" s="1199"/>
      <c r="F56" s="341">
        <v>4300</v>
      </c>
      <c r="G56" s="341">
        <v>4316</v>
      </c>
      <c r="H56" s="342">
        <v>3335</v>
      </c>
    </row>
    <row r="57" spans="2:8" ht="53.25" customHeight="1" x14ac:dyDescent="0.15">
      <c r="B57" s="120"/>
      <c r="C57" s="1200" t="s">
        <v>48</v>
      </c>
      <c r="D57" s="1200"/>
      <c r="E57" s="1201"/>
      <c r="F57" s="343">
        <v>8246</v>
      </c>
      <c r="G57" s="343">
        <v>7081</v>
      </c>
      <c r="H57" s="344">
        <v>6692</v>
      </c>
    </row>
    <row r="58" spans="2:8" ht="45.75" customHeight="1" x14ac:dyDescent="0.15">
      <c r="B58" s="121"/>
      <c r="C58" s="1188" t="s">
        <v>550</v>
      </c>
      <c r="D58" s="1189"/>
      <c r="E58" s="1190"/>
      <c r="F58" s="345">
        <v>2900</v>
      </c>
      <c r="G58" s="345">
        <v>2740</v>
      </c>
      <c r="H58" s="346">
        <v>2490</v>
      </c>
    </row>
    <row r="59" spans="2:8" ht="45.75" customHeight="1" x14ac:dyDescent="0.15">
      <c r="B59" s="121"/>
      <c r="C59" s="1188" t="s">
        <v>551</v>
      </c>
      <c r="D59" s="1189"/>
      <c r="E59" s="1190"/>
      <c r="F59" s="345">
        <v>2553</v>
      </c>
      <c r="G59" s="345">
        <v>2450</v>
      </c>
      <c r="H59" s="346">
        <v>2433</v>
      </c>
    </row>
    <row r="60" spans="2:8" ht="45.75" customHeight="1" x14ac:dyDescent="0.15">
      <c r="B60" s="121"/>
      <c r="C60" s="1188" t="s">
        <v>552</v>
      </c>
      <c r="D60" s="1189"/>
      <c r="E60" s="1190"/>
      <c r="F60" s="345">
        <v>1241</v>
      </c>
      <c r="G60" s="345">
        <v>463</v>
      </c>
      <c r="H60" s="346">
        <v>512</v>
      </c>
    </row>
    <row r="61" spans="2:8" ht="45.75" customHeight="1" x14ac:dyDescent="0.15">
      <c r="B61" s="121"/>
      <c r="C61" s="1188" t="s">
        <v>553</v>
      </c>
      <c r="D61" s="1189"/>
      <c r="E61" s="1190"/>
      <c r="F61" s="345">
        <v>576</v>
      </c>
      <c r="G61" s="345">
        <v>439</v>
      </c>
      <c r="H61" s="346">
        <v>397</v>
      </c>
    </row>
    <row r="62" spans="2:8" ht="45.75" customHeight="1" thickBot="1" x14ac:dyDescent="0.2">
      <c r="B62" s="122"/>
      <c r="C62" s="1191" t="s">
        <v>554</v>
      </c>
      <c r="D62" s="1192"/>
      <c r="E62" s="1193"/>
      <c r="F62" s="347">
        <v>6</v>
      </c>
      <c r="G62" s="347">
        <v>235</v>
      </c>
      <c r="H62" s="348">
        <v>267</v>
      </c>
    </row>
    <row r="63" spans="2:8" ht="52.5" customHeight="1" thickBot="1" x14ac:dyDescent="0.2">
      <c r="B63" s="123"/>
      <c r="C63" s="1194" t="s">
        <v>49</v>
      </c>
      <c r="D63" s="1194"/>
      <c r="E63" s="1195"/>
      <c r="F63" s="349">
        <v>17587</v>
      </c>
      <c r="G63" s="349">
        <v>16443</v>
      </c>
      <c r="H63" s="350">
        <v>13331</v>
      </c>
    </row>
    <row r="64" spans="2:8" x14ac:dyDescent="0.15"/>
  </sheetData>
  <sheetProtection algorithmName="SHA-512" hashValue="JmO8QnLIA9YIKeOWHSyWp9VfWnlLS7jXKhrM/YIjeDOkrIF4Brkb4c5Ikdtx9AymunwcLQslKWNnlMrlb8Hykw==" saltValue="bMjFyL+SLD2Hni7vDlZd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116072</v>
      </c>
      <c r="E3" s="142"/>
      <c r="F3" s="143">
        <v>72756</v>
      </c>
      <c r="G3" s="144"/>
      <c r="H3" s="145"/>
    </row>
    <row r="4" spans="1:8" x14ac:dyDescent="0.15">
      <c r="A4" s="146"/>
      <c r="B4" s="147"/>
      <c r="C4" s="148"/>
      <c r="D4" s="149">
        <v>53971</v>
      </c>
      <c r="E4" s="150"/>
      <c r="F4" s="151">
        <v>32117</v>
      </c>
      <c r="G4" s="152"/>
      <c r="H4" s="153"/>
    </row>
    <row r="5" spans="1:8" x14ac:dyDescent="0.15">
      <c r="A5" s="134" t="s">
        <v>522</v>
      </c>
      <c r="B5" s="139"/>
      <c r="C5" s="140"/>
      <c r="D5" s="141">
        <v>67847</v>
      </c>
      <c r="E5" s="142"/>
      <c r="F5" s="143">
        <v>62281</v>
      </c>
      <c r="G5" s="144"/>
      <c r="H5" s="145"/>
    </row>
    <row r="6" spans="1:8" x14ac:dyDescent="0.15">
      <c r="A6" s="146"/>
      <c r="B6" s="147"/>
      <c r="C6" s="148"/>
      <c r="D6" s="149">
        <v>30160</v>
      </c>
      <c r="E6" s="150"/>
      <c r="F6" s="151">
        <v>38152</v>
      </c>
      <c r="G6" s="152"/>
      <c r="H6" s="153"/>
    </row>
    <row r="7" spans="1:8" x14ac:dyDescent="0.15">
      <c r="A7" s="134" t="s">
        <v>523</v>
      </c>
      <c r="B7" s="139"/>
      <c r="C7" s="140"/>
      <c r="D7" s="141">
        <v>70823</v>
      </c>
      <c r="E7" s="142"/>
      <c r="F7" s="143">
        <v>58940</v>
      </c>
      <c r="G7" s="144"/>
      <c r="H7" s="145"/>
    </row>
    <row r="8" spans="1:8" x14ac:dyDescent="0.15">
      <c r="A8" s="146"/>
      <c r="B8" s="147"/>
      <c r="C8" s="148"/>
      <c r="D8" s="149">
        <v>29691</v>
      </c>
      <c r="E8" s="150"/>
      <c r="F8" s="151">
        <v>33486</v>
      </c>
      <c r="G8" s="152"/>
      <c r="H8" s="153"/>
    </row>
    <row r="9" spans="1:8" x14ac:dyDescent="0.15">
      <c r="A9" s="134" t="s">
        <v>524</v>
      </c>
      <c r="B9" s="139"/>
      <c r="C9" s="140"/>
      <c r="D9" s="141">
        <v>63326</v>
      </c>
      <c r="E9" s="142"/>
      <c r="F9" s="143">
        <v>57336</v>
      </c>
      <c r="G9" s="144"/>
      <c r="H9" s="145"/>
    </row>
    <row r="10" spans="1:8" x14ac:dyDescent="0.15">
      <c r="A10" s="146"/>
      <c r="B10" s="147"/>
      <c r="C10" s="148"/>
      <c r="D10" s="149">
        <v>38251</v>
      </c>
      <c r="E10" s="150"/>
      <c r="F10" s="151">
        <v>34481</v>
      </c>
      <c r="G10" s="152"/>
      <c r="H10" s="153"/>
    </row>
    <row r="11" spans="1:8" x14ac:dyDescent="0.15">
      <c r="A11" s="134" t="s">
        <v>525</v>
      </c>
      <c r="B11" s="139"/>
      <c r="C11" s="140"/>
      <c r="D11" s="141">
        <v>68066</v>
      </c>
      <c r="E11" s="142"/>
      <c r="F11" s="143">
        <v>69665</v>
      </c>
      <c r="G11" s="144"/>
      <c r="H11" s="145"/>
    </row>
    <row r="12" spans="1:8" x14ac:dyDescent="0.15">
      <c r="A12" s="146"/>
      <c r="B12" s="147"/>
      <c r="C12" s="154"/>
      <c r="D12" s="149">
        <v>45627</v>
      </c>
      <c r="E12" s="150"/>
      <c r="F12" s="151">
        <v>39225</v>
      </c>
      <c r="G12" s="152"/>
      <c r="H12" s="153"/>
    </row>
    <row r="13" spans="1:8" x14ac:dyDescent="0.15">
      <c r="A13" s="134"/>
      <c r="B13" s="139"/>
      <c r="C13" s="140"/>
      <c r="D13" s="141">
        <v>77227</v>
      </c>
      <c r="E13" s="142"/>
      <c r="F13" s="143">
        <v>64196</v>
      </c>
      <c r="G13" s="155"/>
      <c r="H13" s="145"/>
    </row>
    <row r="14" spans="1:8" x14ac:dyDescent="0.15">
      <c r="A14" s="146"/>
      <c r="B14" s="147"/>
      <c r="C14" s="148"/>
      <c r="D14" s="149">
        <v>39540</v>
      </c>
      <c r="E14" s="150"/>
      <c r="F14" s="151">
        <v>35492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3.39</v>
      </c>
      <c r="C19" s="156">
        <f>ROUND(VALUE(SUBSTITUTE(実質収支比率等に係る経年分析!G$48,"▲","-")),2)</f>
        <v>5.37</v>
      </c>
      <c r="D19" s="156">
        <f>ROUND(VALUE(SUBSTITUTE(実質収支比率等に係る経年分析!H$48,"▲","-")),2)</f>
        <v>4.3499999999999996</v>
      </c>
      <c r="E19" s="156">
        <f>ROUND(VALUE(SUBSTITUTE(実質収支比率等に係る経年分析!I$48,"▲","-")),2)</f>
        <v>2.99</v>
      </c>
      <c r="F19" s="156">
        <f>ROUND(VALUE(SUBSTITUTE(実質収支比率等に係る経年分析!J$48,"▲","-")),2)</f>
        <v>2.95</v>
      </c>
    </row>
    <row r="20" spans="1:11" x14ac:dyDescent="0.15">
      <c r="A20" s="156" t="s">
        <v>53</v>
      </c>
      <c r="B20" s="156">
        <f>ROUND(VALUE(SUBSTITUTE(実質収支比率等に係る経年分析!F$47,"▲","-")),2)</f>
        <v>11.46</v>
      </c>
      <c r="C20" s="156">
        <f>ROUND(VALUE(SUBSTITUTE(実質収支比率等に係る経年分析!G$47,"▲","-")),2)</f>
        <v>11.57</v>
      </c>
      <c r="D20" s="156">
        <f>ROUND(VALUE(SUBSTITUTE(実質収支比率等に係る経年分析!H$47,"▲","-")),2)</f>
        <v>12.62</v>
      </c>
      <c r="E20" s="156">
        <f>ROUND(VALUE(SUBSTITUTE(実質収支比率等に係る経年分析!I$47,"▲","-")),2)</f>
        <v>12.5</v>
      </c>
      <c r="F20" s="156">
        <f>ROUND(VALUE(SUBSTITUTE(実質収支比率等に係る経年分析!J$47,"▲","-")),2)</f>
        <v>8.14</v>
      </c>
    </row>
    <row r="21" spans="1:11" x14ac:dyDescent="0.15">
      <c r="A21" s="156" t="s">
        <v>54</v>
      </c>
      <c r="B21" s="156">
        <f>IF(ISNUMBER(VALUE(SUBSTITUTE(実質収支比率等に係る経年分析!F$49,"▲","-"))),ROUND(VALUE(SUBSTITUTE(実質収支比率等に係る経年分析!F$49,"▲","-")),2),NA())</f>
        <v>0.73</v>
      </c>
      <c r="C21" s="156">
        <f>IF(ISNUMBER(VALUE(SUBSTITUTE(実質収支比率等に係る経年分析!G$49,"▲","-"))),ROUND(VALUE(SUBSTITUTE(実質収支比率等に係る経年分析!G$49,"▲","-")),2),NA())</f>
        <v>3.28</v>
      </c>
      <c r="D21" s="156">
        <f>IF(ISNUMBER(VALUE(SUBSTITUTE(実質収支比率等に係る経年分析!H$49,"▲","-"))),ROUND(VALUE(SUBSTITUTE(実質収支比率等に係る経年分析!H$49,"▲","-")),2),NA())</f>
        <v>0.75</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-3.39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浄化槽事業会計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15">
      <c r="A30" s="157" t="str">
        <f>IF(連結実質赤字比率に係る赤字・黒字の構成分析!C$40="",NA(),連結実質赤字比率に係る赤字・黒字の構成分析!C$40)</f>
        <v>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1.39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1.56</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2.84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2.65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2.76</v>
      </c>
    </row>
    <row r="32" spans="1:11" x14ac:dyDescent="0.15">
      <c r="A32" s="157" t="str">
        <f>IF(連結実質赤字比率に係る赤字・黒字の構成分析!C$38="",NA(),連結実質赤字比率に係る赤字・黒字の構成分析!C$38)</f>
        <v>一般会計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5.33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4.3099999999999996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2.91</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2.3199999999999998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2.75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3.65</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4.6100000000000003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5.89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3.73</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4.7699999999999996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4.6900000000000004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12.44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11.59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9064</v>
      </c>
      <c r="E42" s="158"/>
      <c r="F42" s="158"/>
      <c r="G42" s="158">
        <f>'実質公債費比率（分子）の構造'!L$52</f>
        <v>9417</v>
      </c>
      <c r="H42" s="158"/>
      <c r="I42" s="158"/>
      <c r="J42" s="158">
        <f>'実質公債費比率（分子）の構造'!M$52</f>
        <v>9486</v>
      </c>
      <c r="K42" s="158"/>
      <c r="L42" s="158"/>
      <c r="M42" s="158">
        <f>'実質公債費比率（分子）の構造'!N$52</f>
        <v>9492</v>
      </c>
      <c r="N42" s="158"/>
      <c r="O42" s="158"/>
      <c r="P42" s="158">
        <f>'実質公債費比率（分子）の構造'!O$52</f>
        <v>8935</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15">
      <c r="A44" s="158" t="s">
        <v>62</v>
      </c>
      <c r="B44" s="158">
        <f>'実質公債費比率（分子）の構造'!K$50</f>
        <v>12</v>
      </c>
      <c r="C44" s="158"/>
      <c r="D44" s="158"/>
      <c r="E44" s="158">
        <f>'実質公債費比率（分子）の構造'!L$50</f>
        <v>5</v>
      </c>
      <c r="F44" s="158"/>
      <c r="G44" s="158"/>
      <c r="H44" s="158">
        <f>'実質公債費比率（分子）の構造'!M$50</f>
        <v>3</v>
      </c>
      <c r="I44" s="158"/>
      <c r="J44" s="158"/>
      <c r="K44" s="158">
        <f>'実質公債費比率（分子）の構造'!N$50</f>
        <v>1</v>
      </c>
      <c r="L44" s="158"/>
      <c r="M44" s="158"/>
      <c r="N44" s="158">
        <f>'実質公債費比率（分子）の構造'!O$50</f>
        <v>0</v>
      </c>
      <c r="O44" s="158"/>
      <c r="P44" s="158"/>
    </row>
    <row r="45" spans="1:16" x14ac:dyDescent="0.15">
      <c r="A45" s="158" t="s">
        <v>63</v>
      </c>
      <c r="B45" s="158">
        <f>'実質公債費比率（分子）の構造'!K$49</f>
        <v>29</v>
      </c>
      <c r="C45" s="158"/>
      <c r="D45" s="158"/>
      <c r="E45" s="158">
        <f>'実質公債費比率（分子）の構造'!L$49</f>
        <v>22</v>
      </c>
      <c r="F45" s="158"/>
      <c r="G45" s="158"/>
      <c r="H45" s="158">
        <f>'実質公債費比率（分子）の構造'!M$49</f>
        <v>11</v>
      </c>
      <c r="I45" s="158"/>
      <c r="J45" s="158"/>
      <c r="K45" s="158">
        <f>'実質公債費比率（分子）の構造'!N$49</f>
        <v>13</v>
      </c>
      <c r="L45" s="158"/>
      <c r="M45" s="158"/>
      <c r="N45" s="158">
        <f>'実質公債費比率（分子）の構造'!O$49</f>
        <v>13</v>
      </c>
      <c r="O45" s="158"/>
      <c r="P45" s="158"/>
    </row>
    <row r="46" spans="1:16" x14ac:dyDescent="0.15">
      <c r="A46" s="158" t="s">
        <v>64</v>
      </c>
      <c r="B46" s="158">
        <f>'実質公債費比率（分子）の構造'!K$48</f>
        <v>3166</v>
      </c>
      <c r="C46" s="158"/>
      <c r="D46" s="158"/>
      <c r="E46" s="158">
        <f>'実質公債費比率（分子）の構造'!L$48</f>
        <v>3198</v>
      </c>
      <c r="F46" s="158"/>
      <c r="G46" s="158"/>
      <c r="H46" s="158">
        <f>'実質公債費比率（分子）の構造'!M$48</f>
        <v>3164</v>
      </c>
      <c r="I46" s="158"/>
      <c r="J46" s="158"/>
      <c r="K46" s="158">
        <f>'実質公債費比率（分子）の構造'!N$48</f>
        <v>3148</v>
      </c>
      <c r="L46" s="158"/>
      <c r="M46" s="158"/>
      <c r="N46" s="158">
        <f>'実質公債費比率（分子）の構造'!O$48</f>
        <v>3190</v>
      </c>
      <c r="O46" s="158"/>
      <c r="P46" s="158"/>
    </row>
    <row r="47" spans="1:16" x14ac:dyDescent="0.15">
      <c r="A47" s="158" t="s">
        <v>12</v>
      </c>
      <c r="B47" s="158">
        <f>'実質公債費比率（分子）の構造'!K$47</f>
        <v>27</v>
      </c>
      <c r="C47" s="158"/>
      <c r="D47" s="158"/>
      <c r="E47" s="158">
        <f>'実質公債費比率（分子）の構造'!L$47</f>
        <v>27</v>
      </c>
      <c r="F47" s="158"/>
      <c r="G47" s="158"/>
      <c r="H47" s="158">
        <f>'実質公債費比率（分子）の構造'!M$47</f>
        <v>27</v>
      </c>
      <c r="I47" s="158"/>
      <c r="J47" s="158"/>
      <c r="K47" s="158">
        <f>'実質公債費比率（分子）の構造'!N$47</f>
        <v>27</v>
      </c>
      <c r="L47" s="158"/>
      <c r="M47" s="158"/>
      <c r="N47" s="158">
        <f>'実質公債費比率（分子）の構造'!O$47</f>
        <v>27</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7553</v>
      </c>
      <c r="C49" s="158"/>
      <c r="D49" s="158"/>
      <c r="E49" s="158">
        <f>'実質公債費比率（分子）の構造'!L$45</f>
        <v>8310</v>
      </c>
      <c r="F49" s="158"/>
      <c r="G49" s="158"/>
      <c r="H49" s="158">
        <f>'実質公債費比率（分子）の構造'!M$45</f>
        <v>8748</v>
      </c>
      <c r="I49" s="158"/>
      <c r="J49" s="158"/>
      <c r="K49" s="158">
        <f>'実質公債費比率（分子）の構造'!N$45</f>
        <v>8818</v>
      </c>
      <c r="L49" s="158"/>
      <c r="M49" s="158"/>
      <c r="N49" s="158">
        <f>'実質公債費比率（分子）の構造'!O$45</f>
        <v>8340</v>
      </c>
      <c r="O49" s="158"/>
      <c r="P49" s="158"/>
    </row>
    <row r="50" spans="1:16" x14ac:dyDescent="0.15">
      <c r="A50" s="158" t="s">
        <v>67</v>
      </c>
      <c r="B50" s="158" t="e">
        <f>NA()</f>
        <v>#N/A</v>
      </c>
      <c r="C50" s="158">
        <f>IF(ISNUMBER('実質公債費比率（分子）の構造'!K$53),'実質公債費比率（分子）の構造'!K$53,NA())</f>
        <v>1723</v>
      </c>
      <c r="D50" s="158" t="e">
        <f>NA()</f>
        <v>#N/A</v>
      </c>
      <c r="E50" s="158" t="e">
        <f>NA()</f>
        <v>#N/A</v>
      </c>
      <c r="F50" s="158">
        <f>IF(ISNUMBER('実質公債費比率（分子）の構造'!L$53),'実質公債費比率（分子）の構造'!L$53,NA())</f>
        <v>2145</v>
      </c>
      <c r="G50" s="158" t="e">
        <f>NA()</f>
        <v>#N/A</v>
      </c>
      <c r="H50" s="158" t="e">
        <f>NA()</f>
        <v>#N/A</v>
      </c>
      <c r="I50" s="158">
        <f>IF(ISNUMBER('実質公債費比率（分子）の構造'!M$53),'実質公債費比率（分子）の構造'!M$53,NA())</f>
        <v>2467</v>
      </c>
      <c r="J50" s="158" t="e">
        <f>NA()</f>
        <v>#N/A</v>
      </c>
      <c r="K50" s="158" t="e">
        <f>NA()</f>
        <v>#N/A</v>
      </c>
      <c r="L50" s="158">
        <f>IF(ISNUMBER('実質公債費比率（分子）の構造'!N$53),'実質公債費比率（分子）の構造'!N$53,NA())</f>
        <v>2515</v>
      </c>
      <c r="M50" s="158" t="e">
        <f>NA()</f>
        <v>#N/A</v>
      </c>
      <c r="N50" s="158" t="e">
        <f>NA()</f>
        <v>#N/A</v>
      </c>
      <c r="O50" s="158">
        <f>IF(ISNUMBER('実質公債費比率（分子）の構造'!O$53),'実質公債費比率（分子）の構造'!O$53,NA())</f>
        <v>2636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84719</v>
      </c>
      <c r="E56" s="157"/>
      <c r="F56" s="157"/>
      <c r="G56" s="157">
        <f>'将来負担比率（分子）の構造'!J$52</f>
        <v>81946</v>
      </c>
      <c r="H56" s="157"/>
      <c r="I56" s="157"/>
      <c r="J56" s="157">
        <f>'将来負担比率（分子）の構造'!K$52</f>
        <v>78404</v>
      </c>
      <c r="K56" s="157"/>
      <c r="L56" s="157"/>
      <c r="M56" s="157">
        <f>'将来負担比率（分子）の構造'!L$52</f>
        <v>74676</v>
      </c>
      <c r="N56" s="157"/>
      <c r="O56" s="157"/>
      <c r="P56" s="157">
        <f>'将来負担比率（分子）の構造'!M$52</f>
        <v>70128</v>
      </c>
    </row>
    <row r="57" spans="1:16" x14ac:dyDescent="0.15">
      <c r="A57" s="157" t="s">
        <v>42</v>
      </c>
      <c r="B57" s="157"/>
      <c r="C57" s="157"/>
      <c r="D57" s="157">
        <f>'将来負担比率（分子）の構造'!I$51</f>
        <v>6359</v>
      </c>
      <c r="E57" s="157"/>
      <c r="F57" s="157"/>
      <c r="G57" s="157">
        <f>'将来負担比率（分子）の構造'!J$51</f>
        <v>6457</v>
      </c>
      <c r="H57" s="157"/>
      <c r="I57" s="157"/>
      <c r="J57" s="157">
        <f>'将来負担比率（分子）の構造'!K$51</f>
        <v>6285</v>
      </c>
      <c r="K57" s="157"/>
      <c r="L57" s="157"/>
      <c r="M57" s="157">
        <f>'将来負担比率（分子）の構造'!L$51</f>
        <v>3629</v>
      </c>
      <c r="N57" s="157"/>
      <c r="O57" s="157"/>
      <c r="P57" s="157">
        <f>'将来負担比率（分子）の構造'!M$51</f>
        <v>5048</v>
      </c>
    </row>
    <row r="58" spans="1:16" x14ac:dyDescent="0.15">
      <c r="A58" s="157" t="s">
        <v>41</v>
      </c>
      <c r="B58" s="157"/>
      <c r="C58" s="157"/>
      <c r="D58" s="157">
        <f>'将来負担比率（分子）の構造'!I$50</f>
        <v>15422</v>
      </c>
      <c r="E58" s="157"/>
      <c r="F58" s="157"/>
      <c r="G58" s="157">
        <f>'将来負担比率（分子）の構造'!J$50</f>
        <v>15401</v>
      </c>
      <c r="H58" s="157"/>
      <c r="I58" s="157"/>
      <c r="J58" s="157">
        <f>'将来負担比率（分子）の構造'!K$50</f>
        <v>16211</v>
      </c>
      <c r="K58" s="157"/>
      <c r="L58" s="157"/>
      <c r="M58" s="157">
        <f>'将来負担比率（分子）の構造'!L$50</f>
        <v>15601</v>
      </c>
      <c r="N58" s="157"/>
      <c r="O58" s="157"/>
      <c r="P58" s="157">
        <f>'将来負担比率（分子）の構造'!M$50</f>
        <v>12902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478</v>
      </c>
      <c r="C61" s="157"/>
      <c r="D61" s="157"/>
      <c r="E61" s="157">
        <f>'将来負担比率（分子）の構造'!J$46</f>
        <v>434</v>
      </c>
      <c r="F61" s="157"/>
      <c r="G61" s="157"/>
      <c r="H61" s="157">
        <f>'将来負担比率（分子）の構造'!K$46</f>
        <v>468</v>
      </c>
      <c r="I61" s="157"/>
      <c r="J61" s="157"/>
      <c r="K61" s="157">
        <f>'将来負担比率（分子）の構造'!L$46</f>
        <v>435</v>
      </c>
      <c r="L61" s="157"/>
      <c r="M61" s="157"/>
      <c r="N61" s="157">
        <f>'将来負担比率（分子）の構造'!M$46</f>
        <v>742</v>
      </c>
      <c r="O61" s="157"/>
      <c r="P61" s="157"/>
    </row>
    <row r="62" spans="1:16" x14ac:dyDescent="0.15">
      <c r="A62" s="157" t="s">
        <v>35</v>
      </c>
      <c r="B62" s="157">
        <f>'将来負担比率（分子）の構造'!I$45</f>
        <v>9703</v>
      </c>
      <c r="C62" s="157"/>
      <c r="D62" s="157"/>
      <c r="E62" s="157">
        <f>'将来負担比率（分子）の構造'!J$45</f>
        <v>9490</v>
      </c>
      <c r="F62" s="157"/>
      <c r="G62" s="157"/>
      <c r="H62" s="157">
        <f>'将来負担比率（分子）の構造'!K$45</f>
        <v>9358</v>
      </c>
      <c r="I62" s="157"/>
      <c r="J62" s="157"/>
      <c r="K62" s="157">
        <f>'将来負担比率（分子）の構造'!L$45</f>
        <v>9287</v>
      </c>
      <c r="L62" s="157"/>
      <c r="M62" s="157"/>
      <c r="N62" s="157">
        <f>'将来負担比率（分子）の構造'!M$45</f>
        <v>9335</v>
      </c>
      <c r="O62" s="157"/>
      <c r="P62" s="157"/>
    </row>
    <row r="63" spans="1:16" x14ac:dyDescent="0.15">
      <c r="A63" s="157" t="s">
        <v>34</v>
      </c>
      <c r="B63" s="157">
        <f>'将来負担比率（分子）の構造'!I$44</f>
        <v>53</v>
      </c>
      <c r="C63" s="157"/>
      <c r="D63" s="157"/>
      <c r="E63" s="157">
        <f>'将来負担比率（分子）の構造'!J$44</f>
        <v>56</v>
      </c>
      <c r="F63" s="157"/>
      <c r="G63" s="157"/>
      <c r="H63" s="157">
        <f>'将来負担比率（分子）の構造'!K$44</f>
        <v>72</v>
      </c>
      <c r="I63" s="157"/>
      <c r="J63" s="157"/>
      <c r="K63" s="157">
        <f>'将来負担比率（分子）の構造'!L$44</f>
        <v>73</v>
      </c>
      <c r="L63" s="157"/>
      <c r="M63" s="157"/>
      <c r="N63" s="157">
        <f>'将来負担比率（分子）の構造'!M$44</f>
        <v>60</v>
      </c>
      <c r="O63" s="157"/>
      <c r="P63" s="157"/>
    </row>
    <row r="64" spans="1:16" x14ac:dyDescent="0.15">
      <c r="A64" s="157" t="s">
        <v>33</v>
      </c>
      <c r="B64" s="157">
        <f>'将来負担比率（分子）の構造'!I$43</f>
        <v>29502</v>
      </c>
      <c r="C64" s="157"/>
      <c r="D64" s="157"/>
      <c r="E64" s="157">
        <f>'将来負担比率（分子）の構造'!J$43</f>
        <v>27472</v>
      </c>
      <c r="F64" s="157"/>
      <c r="G64" s="157"/>
      <c r="H64" s="157">
        <f>'将来負担比率（分子）の構造'!K$43</f>
        <v>26218</v>
      </c>
      <c r="I64" s="157"/>
      <c r="J64" s="157"/>
      <c r="K64" s="157">
        <f>'将来負担比率（分子）の構造'!L$43</f>
        <v>25219</v>
      </c>
      <c r="L64" s="157"/>
      <c r="M64" s="157"/>
      <c r="N64" s="157">
        <f>'将来負担比率（分子）の構造'!M$43</f>
        <v>24899</v>
      </c>
      <c r="O64" s="157"/>
      <c r="P64" s="157"/>
    </row>
    <row r="65" spans="1:16" x14ac:dyDescent="0.15">
      <c r="A65" s="157" t="s">
        <v>32</v>
      </c>
      <c r="B65" s="157">
        <f>'将来負担比率（分子）の構造'!I$42</f>
        <v>945</v>
      </c>
      <c r="C65" s="157"/>
      <c r="D65" s="157"/>
      <c r="E65" s="157">
        <f>'将来負担比率（分子）の構造'!J$42</f>
        <v>861</v>
      </c>
      <c r="F65" s="157"/>
      <c r="G65" s="157"/>
      <c r="H65" s="157">
        <f>'将来負担比率（分子）の構造'!K$42</f>
        <v>781</v>
      </c>
      <c r="I65" s="157"/>
      <c r="J65" s="157"/>
      <c r="K65" s="157">
        <f>'将来負担比率（分子）の構造'!L$42</f>
        <v>780</v>
      </c>
      <c r="L65" s="157"/>
      <c r="M65" s="157"/>
      <c r="N65" s="157">
        <f>'将来負担比率（分子）の構造'!M$42</f>
        <v>624</v>
      </c>
      <c r="O65" s="157"/>
      <c r="P65" s="157"/>
    </row>
    <row r="66" spans="1:16" x14ac:dyDescent="0.15">
      <c r="A66" s="157" t="s">
        <v>31</v>
      </c>
      <c r="B66" s="157">
        <f>'将来負担比率（分子）の構造'!I$41</f>
        <v>81486</v>
      </c>
      <c r="C66" s="157"/>
      <c r="D66" s="157"/>
      <c r="E66" s="157">
        <f>'将来負担比率（分子）の構造'!J$41</f>
        <v>79799</v>
      </c>
      <c r="F66" s="157"/>
      <c r="G66" s="157"/>
      <c r="H66" s="157">
        <f>'将来負担比率（分子）の構造'!K$41</f>
        <v>76828</v>
      </c>
      <c r="I66" s="157"/>
      <c r="J66" s="157"/>
      <c r="K66" s="157">
        <f>'将来負担比率（分子）の構造'!L$41</f>
        <v>71859</v>
      </c>
      <c r="L66" s="157"/>
      <c r="M66" s="157"/>
      <c r="N66" s="157">
        <f>'将来負担比率（分子）の構造'!M$41</f>
        <v>69165</v>
      </c>
      <c r="O66" s="157"/>
      <c r="P66" s="157"/>
    </row>
    <row r="67" spans="1:16" x14ac:dyDescent="0.15">
      <c r="A67" s="157" t="s">
        <v>71</v>
      </c>
      <c r="B67" s="157" t="e">
        <f>NA()</f>
        <v>#N/A</v>
      </c>
      <c r="C67" s="157">
        <f>IF(ISNUMBER('将来負担比率（分子）の構造'!I$53), IF('将来負担比率（分子）の構造'!I$53 &lt; 0, 0, '将来負担比率（分子）の構造'!I$53), NA())</f>
        <v>15668</v>
      </c>
      <c r="D67" s="157" t="e">
        <f>NA()</f>
        <v>#N/A</v>
      </c>
      <c r="E67" s="157" t="e">
        <f>NA()</f>
        <v>#N/A</v>
      </c>
      <c r="F67" s="157">
        <f>IF(ISNUMBER('将来負担比率（分子）の構造'!J$53), IF('将来負担比率（分子）の構造'!J$53 &lt; 0, 0, '将来負担比率（分子）の構造'!J$53), NA())</f>
        <v>14308</v>
      </c>
      <c r="G67" s="157" t="e">
        <f>NA()</f>
        <v>#N/A</v>
      </c>
      <c r="H67" s="157" t="e">
        <f>NA()</f>
        <v>#N/A</v>
      </c>
      <c r="I67" s="157">
        <f>IF(ISNUMBER('将来負担比率（分子）の構造'!K$53), IF('将来負担比率（分子）の構造'!K$53 &lt; 0, 0, '将来負担比率（分子）の構造'!K$53), NA())</f>
        <v>12826</v>
      </c>
      <c r="J67" s="157" t="e">
        <f>NA()</f>
        <v>#N/A</v>
      </c>
      <c r="K67" s="157" t="e">
        <f>NA()</f>
        <v>#N/A</v>
      </c>
      <c r="L67" s="157">
        <f>IF(ISNUMBER('将来負担比率（分子）の構造'!L$53), IF('将来負担比率（分子）の構造'!L$53 &lt; 0, 0, '将来負担比率（分子）の構造'!L$53), NA())</f>
        <v>13747</v>
      </c>
      <c r="M67" s="157" t="e">
        <f>NA()</f>
        <v>#N/A</v>
      </c>
      <c r="N67" s="157" t="e">
        <f>NA()</f>
        <v>#N/A</v>
      </c>
      <c r="O67" s="157">
        <f>IF(ISNUMBER('将来負担比率（分子）の構造'!M$53), IF('将来負担比率（分子）の構造'!M$53 &lt; 0, 0, '将来負担比率（分子）の構造'!M$53), NA())</f>
        <v>16748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5041</v>
      </c>
      <c r="C72" s="161">
        <f>基金残高に係る経年分析!G55</f>
        <v>5046</v>
      </c>
      <c r="D72" s="161">
        <f>基金残高に係る経年分析!H55</f>
        <v>3303</v>
      </c>
    </row>
    <row r="73" spans="1:16" x14ac:dyDescent="0.15">
      <c r="A73" s="160" t="s">
        <v>74</v>
      </c>
      <c r="B73" s="161">
        <f>基金残高に係る経年分析!F56</f>
        <v>4300</v>
      </c>
      <c r="C73" s="161">
        <f>基金残高に係る経年分析!G56</f>
        <v>4316</v>
      </c>
      <c r="D73" s="161">
        <f>基金残高に係る経年分析!H56</f>
        <v>3335</v>
      </c>
    </row>
    <row r="74" spans="1:16" x14ac:dyDescent="0.15">
      <c r="A74" s="160" t="s">
        <v>75</v>
      </c>
      <c r="B74" s="161">
        <f>基金残高に係る経年分析!F57</f>
        <v>8246</v>
      </c>
      <c r="C74" s="161">
        <f>基金残高に係る経年分析!G57</f>
        <v>7081</v>
      </c>
      <c r="D74" s="161">
        <f>基金残高に係る経年分析!H57</f>
        <v>6692</v>
      </c>
    </row>
  </sheetData>
  <sheetProtection algorithmName="SHA-512" hashValue="1yUUACdHit0fqyacXXa3WGF1VkYOfku0iOslcWaTqZf9NNJMvNEziH6+H9x0o3QSBW1KcLypt6fc+QnDwbuzFw==" saltValue="MYMv6xr1ZtuJvLHvVzl3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14867768</v>
      </c>
      <c r="S5" s="664"/>
      <c r="T5" s="664"/>
      <c r="U5" s="664"/>
      <c r="V5" s="664"/>
      <c r="W5" s="664"/>
      <c r="X5" s="664"/>
      <c r="Y5" s="689"/>
      <c r="Z5" s="702">
        <v>18.600000000000001</v>
      </c>
      <c r="AA5" s="702"/>
      <c r="AB5" s="702"/>
      <c r="AC5" s="702"/>
      <c r="AD5" s="703">
        <v>14100459</v>
      </c>
      <c r="AE5" s="703"/>
      <c r="AF5" s="703"/>
      <c r="AG5" s="703"/>
      <c r="AH5" s="703"/>
      <c r="AI5" s="703"/>
      <c r="AJ5" s="703"/>
      <c r="AK5" s="703"/>
      <c r="AL5" s="690">
        <v>34.4</v>
      </c>
      <c r="AM5" s="672"/>
      <c r="AN5" s="672"/>
      <c r="AO5" s="691"/>
      <c r="AP5" s="666" t="s">
        <v>215</v>
      </c>
      <c r="AQ5" s="667"/>
      <c r="AR5" s="667"/>
      <c r="AS5" s="667"/>
      <c r="AT5" s="667"/>
      <c r="AU5" s="667"/>
      <c r="AV5" s="667"/>
      <c r="AW5" s="667"/>
      <c r="AX5" s="667"/>
      <c r="AY5" s="667"/>
      <c r="AZ5" s="667"/>
      <c r="BA5" s="667"/>
      <c r="BB5" s="667"/>
      <c r="BC5" s="667"/>
      <c r="BD5" s="667"/>
      <c r="BE5" s="667"/>
      <c r="BF5" s="668"/>
      <c r="BG5" s="608">
        <v>13993707</v>
      </c>
      <c r="BH5" s="609"/>
      <c r="BI5" s="609"/>
      <c r="BJ5" s="609"/>
      <c r="BK5" s="609"/>
      <c r="BL5" s="609"/>
      <c r="BM5" s="609"/>
      <c r="BN5" s="610"/>
      <c r="BO5" s="646">
        <v>94.1</v>
      </c>
      <c r="BP5" s="646"/>
      <c r="BQ5" s="646"/>
      <c r="BR5" s="646"/>
      <c r="BS5" s="647">
        <v>124668</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657731</v>
      </c>
      <c r="S6" s="609"/>
      <c r="T6" s="609"/>
      <c r="U6" s="609"/>
      <c r="V6" s="609"/>
      <c r="W6" s="609"/>
      <c r="X6" s="609"/>
      <c r="Y6" s="610"/>
      <c r="Z6" s="646">
        <v>0.8</v>
      </c>
      <c r="AA6" s="646"/>
      <c r="AB6" s="646"/>
      <c r="AC6" s="646"/>
      <c r="AD6" s="647">
        <v>657731</v>
      </c>
      <c r="AE6" s="647"/>
      <c r="AF6" s="647"/>
      <c r="AG6" s="647"/>
      <c r="AH6" s="647"/>
      <c r="AI6" s="647"/>
      <c r="AJ6" s="647"/>
      <c r="AK6" s="647"/>
      <c r="AL6" s="611">
        <v>1.6</v>
      </c>
      <c r="AM6" s="612"/>
      <c r="AN6" s="612"/>
      <c r="AO6" s="648"/>
      <c r="AP6" s="605" t="s">
        <v>220</v>
      </c>
      <c r="AQ6" s="606"/>
      <c r="AR6" s="606"/>
      <c r="AS6" s="606"/>
      <c r="AT6" s="606"/>
      <c r="AU6" s="606"/>
      <c r="AV6" s="606"/>
      <c r="AW6" s="606"/>
      <c r="AX6" s="606"/>
      <c r="AY6" s="606"/>
      <c r="AZ6" s="606"/>
      <c r="BA6" s="606"/>
      <c r="BB6" s="606"/>
      <c r="BC6" s="606"/>
      <c r="BD6" s="606"/>
      <c r="BE6" s="606"/>
      <c r="BF6" s="607"/>
      <c r="BG6" s="608">
        <v>13993707</v>
      </c>
      <c r="BH6" s="609"/>
      <c r="BI6" s="609"/>
      <c r="BJ6" s="609"/>
      <c r="BK6" s="609"/>
      <c r="BL6" s="609"/>
      <c r="BM6" s="609"/>
      <c r="BN6" s="610"/>
      <c r="BO6" s="646">
        <v>94.1</v>
      </c>
      <c r="BP6" s="646"/>
      <c r="BQ6" s="646"/>
      <c r="BR6" s="646"/>
      <c r="BS6" s="647">
        <v>124668</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347198</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347173</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5123</v>
      </c>
      <c r="S7" s="609"/>
      <c r="T7" s="609"/>
      <c r="U7" s="609"/>
      <c r="V7" s="609"/>
      <c r="W7" s="609"/>
      <c r="X7" s="609"/>
      <c r="Y7" s="610"/>
      <c r="Z7" s="646">
        <v>0</v>
      </c>
      <c r="AA7" s="646"/>
      <c r="AB7" s="646"/>
      <c r="AC7" s="646"/>
      <c r="AD7" s="647">
        <v>5123</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5688435</v>
      </c>
      <c r="BH7" s="609"/>
      <c r="BI7" s="609"/>
      <c r="BJ7" s="609"/>
      <c r="BK7" s="609"/>
      <c r="BL7" s="609"/>
      <c r="BM7" s="609"/>
      <c r="BN7" s="610"/>
      <c r="BO7" s="646">
        <v>38.299999999999997</v>
      </c>
      <c r="BP7" s="646"/>
      <c r="BQ7" s="646"/>
      <c r="BR7" s="646"/>
      <c r="BS7" s="647">
        <v>124668</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9560568</v>
      </c>
      <c r="CS7" s="609"/>
      <c r="CT7" s="609"/>
      <c r="CU7" s="609"/>
      <c r="CV7" s="609"/>
      <c r="CW7" s="609"/>
      <c r="CX7" s="609"/>
      <c r="CY7" s="610"/>
      <c r="CZ7" s="646">
        <v>12.2</v>
      </c>
      <c r="DA7" s="646"/>
      <c r="DB7" s="646"/>
      <c r="DC7" s="646"/>
      <c r="DD7" s="614">
        <v>1105550</v>
      </c>
      <c r="DE7" s="609"/>
      <c r="DF7" s="609"/>
      <c r="DG7" s="609"/>
      <c r="DH7" s="609"/>
      <c r="DI7" s="609"/>
      <c r="DJ7" s="609"/>
      <c r="DK7" s="609"/>
      <c r="DL7" s="609"/>
      <c r="DM7" s="609"/>
      <c r="DN7" s="609"/>
      <c r="DO7" s="609"/>
      <c r="DP7" s="610"/>
      <c r="DQ7" s="614">
        <v>6913317</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67770</v>
      </c>
      <c r="S8" s="609"/>
      <c r="T8" s="609"/>
      <c r="U8" s="609"/>
      <c r="V8" s="609"/>
      <c r="W8" s="609"/>
      <c r="X8" s="609"/>
      <c r="Y8" s="610"/>
      <c r="Z8" s="646">
        <v>0.1</v>
      </c>
      <c r="AA8" s="646"/>
      <c r="AB8" s="646"/>
      <c r="AC8" s="646"/>
      <c r="AD8" s="647">
        <v>67770</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188408</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25104256</v>
      </c>
      <c r="CS8" s="609"/>
      <c r="CT8" s="609"/>
      <c r="CU8" s="609"/>
      <c r="CV8" s="609"/>
      <c r="CW8" s="609"/>
      <c r="CX8" s="609"/>
      <c r="CY8" s="610"/>
      <c r="CZ8" s="646">
        <v>32.1</v>
      </c>
      <c r="DA8" s="646"/>
      <c r="DB8" s="646"/>
      <c r="DC8" s="646"/>
      <c r="DD8" s="614">
        <v>393267</v>
      </c>
      <c r="DE8" s="609"/>
      <c r="DF8" s="609"/>
      <c r="DG8" s="609"/>
      <c r="DH8" s="609"/>
      <c r="DI8" s="609"/>
      <c r="DJ8" s="609"/>
      <c r="DK8" s="609"/>
      <c r="DL8" s="609"/>
      <c r="DM8" s="609"/>
      <c r="DN8" s="609"/>
      <c r="DO8" s="609"/>
      <c r="DP8" s="610"/>
      <c r="DQ8" s="614">
        <v>13790063</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99085</v>
      </c>
      <c r="S9" s="609"/>
      <c r="T9" s="609"/>
      <c r="U9" s="609"/>
      <c r="V9" s="609"/>
      <c r="W9" s="609"/>
      <c r="X9" s="609"/>
      <c r="Y9" s="610"/>
      <c r="Z9" s="646">
        <v>0.1</v>
      </c>
      <c r="AA9" s="646"/>
      <c r="AB9" s="646"/>
      <c r="AC9" s="646"/>
      <c r="AD9" s="647">
        <v>99085</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4727179</v>
      </c>
      <c r="BH9" s="609"/>
      <c r="BI9" s="609"/>
      <c r="BJ9" s="609"/>
      <c r="BK9" s="609"/>
      <c r="BL9" s="609"/>
      <c r="BM9" s="609"/>
      <c r="BN9" s="610"/>
      <c r="BO9" s="646">
        <v>31.8</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6778443</v>
      </c>
      <c r="CS9" s="609"/>
      <c r="CT9" s="609"/>
      <c r="CU9" s="609"/>
      <c r="CV9" s="609"/>
      <c r="CW9" s="609"/>
      <c r="CX9" s="609"/>
      <c r="CY9" s="610"/>
      <c r="CZ9" s="646">
        <v>8.6999999999999993</v>
      </c>
      <c r="DA9" s="646"/>
      <c r="DB9" s="646"/>
      <c r="DC9" s="646"/>
      <c r="DD9" s="614">
        <v>342079</v>
      </c>
      <c r="DE9" s="609"/>
      <c r="DF9" s="609"/>
      <c r="DG9" s="609"/>
      <c r="DH9" s="609"/>
      <c r="DI9" s="609"/>
      <c r="DJ9" s="609"/>
      <c r="DK9" s="609"/>
      <c r="DL9" s="609"/>
      <c r="DM9" s="609"/>
      <c r="DN9" s="609"/>
      <c r="DO9" s="609"/>
      <c r="DP9" s="610"/>
      <c r="DQ9" s="614">
        <v>4920629</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320677</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116342</v>
      </c>
      <c r="CS10" s="609"/>
      <c r="CT10" s="609"/>
      <c r="CU10" s="609"/>
      <c r="CV10" s="609"/>
      <c r="CW10" s="609"/>
      <c r="CX10" s="609"/>
      <c r="CY10" s="610"/>
      <c r="CZ10" s="646">
        <v>0.1</v>
      </c>
      <c r="DA10" s="646"/>
      <c r="DB10" s="646"/>
      <c r="DC10" s="646"/>
      <c r="DD10" s="614">
        <v>3081</v>
      </c>
      <c r="DE10" s="609"/>
      <c r="DF10" s="609"/>
      <c r="DG10" s="609"/>
      <c r="DH10" s="609"/>
      <c r="DI10" s="609"/>
      <c r="DJ10" s="609"/>
      <c r="DK10" s="609"/>
      <c r="DL10" s="609"/>
      <c r="DM10" s="609"/>
      <c r="DN10" s="609"/>
      <c r="DO10" s="609"/>
      <c r="DP10" s="610"/>
      <c r="DQ10" s="614">
        <v>79064</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3217753</v>
      </c>
      <c r="S11" s="609"/>
      <c r="T11" s="609"/>
      <c r="U11" s="609"/>
      <c r="V11" s="609"/>
      <c r="W11" s="609"/>
      <c r="X11" s="609"/>
      <c r="Y11" s="610"/>
      <c r="Z11" s="611">
        <v>4</v>
      </c>
      <c r="AA11" s="612"/>
      <c r="AB11" s="612"/>
      <c r="AC11" s="613"/>
      <c r="AD11" s="614">
        <v>3217753</v>
      </c>
      <c r="AE11" s="609"/>
      <c r="AF11" s="609"/>
      <c r="AG11" s="609"/>
      <c r="AH11" s="609"/>
      <c r="AI11" s="609"/>
      <c r="AJ11" s="609"/>
      <c r="AK11" s="610"/>
      <c r="AL11" s="611">
        <v>7.8</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452171</v>
      </c>
      <c r="BH11" s="609"/>
      <c r="BI11" s="609"/>
      <c r="BJ11" s="609"/>
      <c r="BK11" s="609"/>
      <c r="BL11" s="609"/>
      <c r="BM11" s="609"/>
      <c r="BN11" s="610"/>
      <c r="BO11" s="646">
        <v>3</v>
      </c>
      <c r="BP11" s="646"/>
      <c r="BQ11" s="646"/>
      <c r="BR11" s="646"/>
      <c r="BS11" s="647">
        <v>124668</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4008936</v>
      </c>
      <c r="CS11" s="609"/>
      <c r="CT11" s="609"/>
      <c r="CU11" s="609"/>
      <c r="CV11" s="609"/>
      <c r="CW11" s="609"/>
      <c r="CX11" s="609"/>
      <c r="CY11" s="610"/>
      <c r="CZ11" s="646">
        <v>5.0999999999999996</v>
      </c>
      <c r="DA11" s="646"/>
      <c r="DB11" s="646"/>
      <c r="DC11" s="646"/>
      <c r="DD11" s="614">
        <v>561508</v>
      </c>
      <c r="DE11" s="609"/>
      <c r="DF11" s="609"/>
      <c r="DG11" s="609"/>
      <c r="DH11" s="609"/>
      <c r="DI11" s="609"/>
      <c r="DJ11" s="609"/>
      <c r="DK11" s="609"/>
      <c r="DL11" s="609"/>
      <c r="DM11" s="609"/>
      <c r="DN11" s="609"/>
      <c r="DO11" s="609"/>
      <c r="DP11" s="610"/>
      <c r="DQ11" s="614">
        <v>2203313</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8434</v>
      </c>
      <c r="S12" s="609"/>
      <c r="T12" s="609"/>
      <c r="U12" s="609"/>
      <c r="V12" s="609"/>
      <c r="W12" s="609"/>
      <c r="X12" s="609"/>
      <c r="Y12" s="610"/>
      <c r="Z12" s="646">
        <v>0</v>
      </c>
      <c r="AA12" s="646"/>
      <c r="AB12" s="646"/>
      <c r="AC12" s="646"/>
      <c r="AD12" s="647">
        <v>8434</v>
      </c>
      <c r="AE12" s="647"/>
      <c r="AF12" s="647"/>
      <c r="AG12" s="647"/>
      <c r="AH12" s="647"/>
      <c r="AI12" s="647"/>
      <c r="AJ12" s="647"/>
      <c r="AK12" s="647"/>
      <c r="AL12" s="611">
        <v>0</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6989532</v>
      </c>
      <c r="BH12" s="609"/>
      <c r="BI12" s="609"/>
      <c r="BJ12" s="609"/>
      <c r="BK12" s="609"/>
      <c r="BL12" s="609"/>
      <c r="BM12" s="609"/>
      <c r="BN12" s="610"/>
      <c r="BO12" s="646">
        <v>47</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4646663</v>
      </c>
      <c r="CS12" s="609"/>
      <c r="CT12" s="609"/>
      <c r="CU12" s="609"/>
      <c r="CV12" s="609"/>
      <c r="CW12" s="609"/>
      <c r="CX12" s="609"/>
      <c r="CY12" s="610"/>
      <c r="CZ12" s="646">
        <v>5.9</v>
      </c>
      <c r="DA12" s="646"/>
      <c r="DB12" s="646"/>
      <c r="DC12" s="646"/>
      <c r="DD12" s="614">
        <v>843281</v>
      </c>
      <c r="DE12" s="609"/>
      <c r="DF12" s="609"/>
      <c r="DG12" s="609"/>
      <c r="DH12" s="609"/>
      <c r="DI12" s="609"/>
      <c r="DJ12" s="609"/>
      <c r="DK12" s="609"/>
      <c r="DL12" s="609"/>
      <c r="DM12" s="609"/>
      <c r="DN12" s="609"/>
      <c r="DO12" s="609"/>
      <c r="DP12" s="610"/>
      <c r="DQ12" s="614">
        <v>1278286</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6863871</v>
      </c>
      <c r="BH13" s="609"/>
      <c r="BI13" s="609"/>
      <c r="BJ13" s="609"/>
      <c r="BK13" s="609"/>
      <c r="BL13" s="609"/>
      <c r="BM13" s="609"/>
      <c r="BN13" s="610"/>
      <c r="BO13" s="646">
        <v>46.2</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6652344</v>
      </c>
      <c r="CS13" s="609"/>
      <c r="CT13" s="609"/>
      <c r="CU13" s="609"/>
      <c r="CV13" s="609"/>
      <c r="CW13" s="609"/>
      <c r="CX13" s="609"/>
      <c r="CY13" s="610"/>
      <c r="CZ13" s="646">
        <v>8.5</v>
      </c>
      <c r="DA13" s="646"/>
      <c r="DB13" s="646"/>
      <c r="DC13" s="646"/>
      <c r="DD13" s="614">
        <v>1657509</v>
      </c>
      <c r="DE13" s="609"/>
      <c r="DF13" s="609"/>
      <c r="DG13" s="609"/>
      <c r="DH13" s="609"/>
      <c r="DI13" s="609"/>
      <c r="DJ13" s="609"/>
      <c r="DK13" s="609"/>
      <c r="DL13" s="609"/>
      <c r="DM13" s="609"/>
      <c r="DN13" s="609"/>
      <c r="DO13" s="609"/>
      <c r="DP13" s="610"/>
      <c r="DQ13" s="614">
        <v>4895509</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496461</v>
      </c>
      <c r="BH14" s="609"/>
      <c r="BI14" s="609"/>
      <c r="BJ14" s="609"/>
      <c r="BK14" s="609"/>
      <c r="BL14" s="609"/>
      <c r="BM14" s="609"/>
      <c r="BN14" s="610"/>
      <c r="BO14" s="646">
        <v>3.3</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2489362</v>
      </c>
      <c r="CS14" s="609"/>
      <c r="CT14" s="609"/>
      <c r="CU14" s="609"/>
      <c r="CV14" s="609"/>
      <c r="CW14" s="609"/>
      <c r="CX14" s="609"/>
      <c r="CY14" s="610"/>
      <c r="CZ14" s="646">
        <v>3.2</v>
      </c>
      <c r="DA14" s="646"/>
      <c r="DB14" s="646"/>
      <c r="DC14" s="646"/>
      <c r="DD14" s="614">
        <v>408913</v>
      </c>
      <c r="DE14" s="609"/>
      <c r="DF14" s="609"/>
      <c r="DG14" s="609"/>
      <c r="DH14" s="609"/>
      <c r="DI14" s="609"/>
      <c r="DJ14" s="609"/>
      <c r="DK14" s="609"/>
      <c r="DL14" s="609"/>
      <c r="DM14" s="609"/>
      <c r="DN14" s="609"/>
      <c r="DO14" s="609"/>
      <c r="DP14" s="610"/>
      <c r="DQ14" s="614">
        <v>1927504</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59808</v>
      </c>
      <c r="S15" s="609"/>
      <c r="T15" s="609"/>
      <c r="U15" s="609"/>
      <c r="V15" s="609"/>
      <c r="W15" s="609"/>
      <c r="X15" s="609"/>
      <c r="Y15" s="610"/>
      <c r="Z15" s="646">
        <v>0.1</v>
      </c>
      <c r="AA15" s="646"/>
      <c r="AB15" s="646"/>
      <c r="AC15" s="646"/>
      <c r="AD15" s="647">
        <v>59808</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819279</v>
      </c>
      <c r="BH15" s="609"/>
      <c r="BI15" s="609"/>
      <c r="BJ15" s="609"/>
      <c r="BK15" s="609"/>
      <c r="BL15" s="609"/>
      <c r="BM15" s="609"/>
      <c r="BN15" s="610"/>
      <c r="BO15" s="646">
        <v>5.5</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9067075</v>
      </c>
      <c r="CS15" s="609"/>
      <c r="CT15" s="609"/>
      <c r="CU15" s="609"/>
      <c r="CV15" s="609"/>
      <c r="CW15" s="609"/>
      <c r="CX15" s="609"/>
      <c r="CY15" s="610"/>
      <c r="CZ15" s="646">
        <v>11.6</v>
      </c>
      <c r="DA15" s="646"/>
      <c r="DB15" s="646"/>
      <c r="DC15" s="646"/>
      <c r="DD15" s="614">
        <v>2630256</v>
      </c>
      <c r="DE15" s="609"/>
      <c r="DF15" s="609"/>
      <c r="DG15" s="609"/>
      <c r="DH15" s="609"/>
      <c r="DI15" s="609"/>
      <c r="DJ15" s="609"/>
      <c r="DK15" s="609"/>
      <c r="DL15" s="609"/>
      <c r="DM15" s="609"/>
      <c r="DN15" s="609"/>
      <c r="DO15" s="609"/>
      <c r="DP15" s="610"/>
      <c r="DQ15" s="614">
        <v>5612015</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214958</v>
      </c>
      <c r="S16" s="609"/>
      <c r="T16" s="609"/>
      <c r="U16" s="609"/>
      <c r="V16" s="609"/>
      <c r="W16" s="609"/>
      <c r="X16" s="609"/>
      <c r="Y16" s="610"/>
      <c r="Z16" s="646">
        <v>0.3</v>
      </c>
      <c r="AA16" s="646"/>
      <c r="AB16" s="646"/>
      <c r="AC16" s="646"/>
      <c r="AD16" s="647">
        <v>214958</v>
      </c>
      <c r="AE16" s="647"/>
      <c r="AF16" s="647"/>
      <c r="AG16" s="647"/>
      <c r="AH16" s="647"/>
      <c r="AI16" s="647"/>
      <c r="AJ16" s="647"/>
      <c r="AK16" s="647"/>
      <c r="AL16" s="611">
        <v>0.5</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726532</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430470</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627636</v>
      </c>
      <c r="S17" s="609"/>
      <c r="T17" s="609"/>
      <c r="U17" s="609"/>
      <c r="V17" s="609"/>
      <c r="W17" s="609"/>
      <c r="X17" s="609"/>
      <c r="Y17" s="610"/>
      <c r="Z17" s="646">
        <v>0.8</v>
      </c>
      <c r="AA17" s="646"/>
      <c r="AB17" s="646"/>
      <c r="AC17" s="646"/>
      <c r="AD17" s="647">
        <v>627636</v>
      </c>
      <c r="AE17" s="647"/>
      <c r="AF17" s="647"/>
      <c r="AG17" s="647"/>
      <c r="AH17" s="647"/>
      <c r="AI17" s="647"/>
      <c r="AJ17" s="647"/>
      <c r="AK17" s="647"/>
      <c r="AL17" s="611">
        <v>1.5</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8720196</v>
      </c>
      <c r="CS17" s="609"/>
      <c r="CT17" s="609"/>
      <c r="CU17" s="609"/>
      <c r="CV17" s="609"/>
      <c r="CW17" s="609"/>
      <c r="CX17" s="609"/>
      <c r="CY17" s="610"/>
      <c r="CZ17" s="646">
        <v>11.1</v>
      </c>
      <c r="DA17" s="646"/>
      <c r="DB17" s="646"/>
      <c r="DC17" s="646"/>
      <c r="DD17" s="614" t="s">
        <v>122</v>
      </c>
      <c r="DE17" s="609"/>
      <c r="DF17" s="609"/>
      <c r="DG17" s="609"/>
      <c r="DH17" s="609"/>
      <c r="DI17" s="609"/>
      <c r="DJ17" s="609"/>
      <c r="DK17" s="609"/>
      <c r="DL17" s="609"/>
      <c r="DM17" s="609"/>
      <c r="DN17" s="609"/>
      <c r="DO17" s="609"/>
      <c r="DP17" s="610"/>
      <c r="DQ17" s="614">
        <v>8618242</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100240</v>
      </c>
      <c r="S18" s="609"/>
      <c r="T18" s="609"/>
      <c r="U18" s="609"/>
      <c r="V18" s="609"/>
      <c r="W18" s="609"/>
      <c r="X18" s="609"/>
      <c r="Y18" s="610"/>
      <c r="Z18" s="646">
        <v>0.1</v>
      </c>
      <c r="AA18" s="646"/>
      <c r="AB18" s="646"/>
      <c r="AC18" s="646"/>
      <c r="AD18" s="647">
        <v>100240</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502251</v>
      </c>
      <c r="S19" s="609"/>
      <c r="T19" s="609"/>
      <c r="U19" s="609"/>
      <c r="V19" s="609"/>
      <c r="W19" s="609"/>
      <c r="X19" s="609"/>
      <c r="Y19" s="610"/>
      <c r="Z19" s="646">
        <v>0.6</v>
      </c>
      <c r="AA19" s="646"/>
      <c r="AB19" s="646"/>
      <c r="AC19" s="646"/>
      <c r="AD19" s="647">
        <v>502251</v>
      </c>
      <c r="AE19" s="647"/>
      <c r="AF19" s="647"/>
      <c r="AG19" s="647"/>
      <c r="AH19" s="647"/>
      <c r="AI19" s="647"/>
      <c r="AJ19" s="647"/>
      <c r="AK19" s="647"/>
      <c r="AL19" s="611">
        <v>1.2</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874061</v>
      </c>
      <c r="BH19" s="609"/>
      <c r="BI19" s="609"/>
      <c r="BJ19" s="609"/>
      <c r="BK19" s="609"/>
      <c r="BL19" s="609"/>
      <c r="BM19" s="609"/>
      <c r="BN19" s="610"/>
      <c r="BO19" s="646">
        <v>5.9</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25145</v>
      </c>
      <c r="S20" s="609"/>
      <c r="T20" s="609"/>
      <c r="U20" s="609"/>
      <c r="V20" s="609"/>
      <c r="W20" s="609"/>
      <c r="X20" s="609"/>
      <c r="Y20" s="610"/>
      <c r="Z20" s="646">
        <v>0</v>
      </c>
      <c r="AA20" s="646"/>
      <c r="AB20" s="646"/>
      <c r="AC20" s="646"/>
      <c r="AD20" s="647">
        <v>25145</v>
      </c>
      <c r="AE20" s="647"/>
      <c r="AF20" s="647"/>
      <c r="AG20" s="647"/>
      <c r="AH20" s="647"/>
      <c r="AI20" s="647"/>
      <c r="AJ20" s="647"/>
      <c r="AK20" s="647"/>
      <c r="AL20" s="611">
        <v>0.1</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874061</v>
      </c>
      <c r="BH20" s="609"/>
      <c r="BI20" s="609"/>
      <c r="BJ20" s="609"/>
      <c r="BK20" s="609"/>
      <c r="BL20" s="609"/>
      <c r="BM20" s="609"/>
      <c r="BN20" s="610"/>
      <c r="BO20" s="646">
        <v>5.9</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78217915</v>
      </c>
      <c r="CS20" s="609"/>
      <c r="CT20" s="609"/>
      <c r="CU20" s="609"/>
      <c r="CV20" s="609"/>
      <c r="CW20" s="609"/>
      <c r="CX20" s="609"/>
      <c r="CY20" s="610"/>
      <c r="CZ20" s="646">
        <v>100</v>
      </c>
      <c r="DA20" s="646"/>
      <c r="DB20" s="646"/>
      <c r="DC20" s="646"/>
      <c r="DD20" s="614">
        <v>7945444</v>
      </c>
      <c r="DE20" s="609"/>
      <c r="DF20" s="609"/>
      <c r="DG20" s="609"/>
      <c r="DH20" s="609"/>
      <c r="DI20" s="609"/>
      <c r="DJ20" s="609"/>
      <c r="DK20" s="609"/>
      <c r="DL20" s="609"/>
      <c r="DM20" s="609"/>
      <c r="DN20" s="609"/>
      <c r="DO20" s="609"/>
      <c r="DP20" s="610"/>
      <c r="DQ20" s="614">
        <v>51015585</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23717763</v>
      </c>
      <c r="S21" s="609"/>
      <c r="T21" s="609"/>
      <c r="U21" s="609"/>
      <c r="V21" s="609"/>
      <c r="W21" s="609"/>
      <c r="X21" s="609"/>
      <c r="Y21" s="610"/>
      <c r="Z21" s="646">
        <v>29.7</v>
      </c>
      <c r="AA21" s="646"/>
      <c r="AB21" s="646"/>
      <c r="AC21" s="646"/>
      <c r="AD21" s="647">
        <v>21888389</v>
      </c>
      <c r="AE21" s="647"/>
      <c r="AF21" s="647"/>
      <c r="AG21" s="647"/>
      <c r="AH21" s="647"/>
      <c r="AI21" s="647"/>
      <c r="AJ21" s="647"/>
      <c r="AK21" s="647"/>
      <c r="AL21" s="611">
        <v>53.4</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106752</v>
      </c>
      <c r="BH21" s="609"/>
      <c r="BI21" s="609"/>
      <c r="BJ21" s="609"/>
      <c r="BK21" s="609"/>
      <c r="BL21" s="609"/>
      <c r="BM21" s="609"/>
      <c r="BN21" s="610"/>
      <c r="BO21" s="646">
        <v>0.7</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21888389</v>
      </c>
      <c r="S22" s="609"/>
      <c r="T22" s="609"/>
      <c r="U22" s="609"/>
      <c r="V22" s="609"/>
      <c r="W22" s="609"/>
      <c r="X22" s="609"/>
      <c r="Y22" s="610"/>
      <c r="Z22" s="646">
        <v>27.5</v>
      </c>
      <c r="AA22" s="646"/>
      <c r="AB22" s="646"/>
      <c r="AC22" s="646"/>
      <c r="AD22" s="647">
        <v>21888389</v>
      </c>
      <c r="AE22" s="647"/>
      <c r="AF22" s="647"/>
      <c r="AG22" s="647"/>
      <c r="AH22" s="647"/>
      <c r="AI22" s="647"/>
      <c r="AJ22" s="647"/>
      <c r="AK22" s="647"/>
      <c r="AL22" s="611">
        <v>53.4</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1829374</v>
      </c>
      <c r="S23" s="609"/>
      <c r="T23" s="609"/>
      <c r="U23" s="609"/>
      <c r="V23" s="609"/>
      <c r="W23" s="609"/>
      <c r="X23" s="609"/>
      <c r="Y23" s="610"/>
      <c r="Z23" s="646">
        <v>2.2999999999999998</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v>767309</v>
      </c>
      <c r="BH23" s="609"/>
      <c r="BI23" s="609"/>
      <c r="BJ23" s="609"/>
      <c r="BK23" s="609"/>
      <c r="BL23" s="609"/>
      <c r="BM23" s="609"/>
      <c r="BN23" s="610"/>
      <c r="BO23" s="646">
        <v>5.2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36270496</v>
      </c>
      <c r="CS24" s="664"/>
      <c r="CT24" s="664"/>
      <c r="CU24" s="664"/>
      <c r="CV24" s="664"/>
      <c r="CW24" s="664"/>
      <c r="CX24" s="664"/>
      <c r="CY24" s="689"/>
      <c r="CZ24" s="690">
        <v>46.4</v>
      </c>
      <c r="DA24" s="672"/>
      <c r="DB24" s="672"/>
      <c r="DC24" s="692"/>
      <c r="DD24" s="688">
        <v>25563587</v>
      </c>
      <c r="DE24" s="664"/>
      <c r="DF24" s="664"/>
      <c r="DG24" s="664"/>
      <c r="DH24" s="664"/>
      <c r="DI24" s="664"/>
      <c r="DJ24" s="664"/>
      <c r="DK24" s="689"/>
      <c r="DL24" s="688">
        <v>23419277</v>
      </c>
      <c r="DM24" s="664"/>
      <c r="DN24" s="664"/>
      <c r="DO24" s="664"/>
      <c r="DP24" s="664"/>
      <c r="DQ24" s="664"/>
      <c r="DR24" s="664"/>
      <c r="DS24" s="664"/>
      <c r="DT24" s="664"/>
      <c r="DU24" s="664"/>
      <c r="DV24" s="689"/>
      <c r="DW24" s="690">
        <v>56.9</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43543829</v>
      </c>
      <c r="S25" s="609"/>
      <c r="T25" s="609"/>
      <c r="U25" s="609"/>
      <c r="V25" s="609"/>
      <c r="W25" s="609"/>
      <c r="X25" s="609"/>
      <c r="Y25" s="610"/>
      <c r="Z25" s="646">
        <v>54.6</v>
      </c>
      <c r="AA25" s="646"/>
      <c r="AB25" s="646"/>
      <c r="AC25" s="646"/>
      <c r="AD25" s="647">
        <v>40947146</v>
      </c>
      <c r="AE25" s="647"/>
      <c r="AF25" s="647"/>
      <c r="AG25" s="647"/>
      <c r="AH25" s="647"/>
      <c r="AI25" s="647"/>
      <c r="AJ25" s="647"/>
      <c r="AK25" s="647"/>
      <c r="AL25" s="611">
        <v>99.8</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11251502</v>
      </c>
      <c r="CS25" s="621"/>
      <c r="CT25" s="621"/>
      <c r="CU25" s="621"/>
      <c r="CV25" s="621"/>
      <c r="CW25" s="621"/>
      <c r="CX25" s="621"/>
      <c r="CY25" s="622"/>
      <c r="CZ25" s="611">
        <v>14.4</v>
      </c>
      <c r="DA25" s="623"/>
      <c r="DB25" s="623"/>
      <c r="DC25" s="624"/>
      <c r="DD25" s="614">
        <v>10428688</v>
      </c>
      <c r="DE25" s="621"/>
      <c r="DF25" s="621"/>
      <c r="DG25" s="621"/>
      <c r="DH25" s="621"/>
      <c r="DI25" s="621"/>
      <c r="DJ25" s="621"/>
      <c r="DK25" s="622"/>
      <c r="DL25" s="614">
        <v>10232839</v>
      </c>
      <c r="DM25" s="621"/>
      <c r="DN25" s="621"/>
      <c r="DO25" s="621"/>
      <c r="DP25" s="621"/>
      <c r="DQ25" s="621"/>
      <c r="DR25" s="621"/>
      <c r="DS25" s="621"/>
      <c r="DT25" s="621"/>
      <c r="DU25" s="621"/>
      <c r="DV25" s="622"/>
      <c r="DW25" s="611">
        <v>24.9</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15129</v>
      </c>
      <c r="S26" s="609"/>
      <c r="T26" s="609"/>
      <c r="U26" s="609"/>
      <c r="V26" s="609"/>
      <c r="W26" s="609"/>
      <c r="X26" s="609"/>
      <c r="Y26" s="610"/>
      <c r="Z26" s="646">
        <v>0</v>
      </c>
      <c r="AA26" s="646"/>
      <c r="AB26" s="646"/>
      <c r="AC26" s="646"/>
      <c r="AD26" s="647">
        <v>15129</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6886455</v>
      </c>
      <c r="CS26" s="609"/>
      <c r="CT26" s="609"/>
      <c r="CU26" s="609"/>
      <c r="CV26" s="609"/>
      <c r="CW26" s="609"/>
      <c r="CX26" s="609"/>
      <c r="CY26" s="610"/>
      <c r="CZ26" s="611">
        <v>8.8000000000000007</v>
      </c>
      <c r="DA26" s="623"/>
      <c r="DB26" s="623"/>
      <c r="DC26" s="624"/>
      <c r="DD26" s="614">
        <v>6324341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537923</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14867768</v>
      </c>
      <c r="BH27" s="609"/>
      <c r="BI27" s="609"/>
      <c r="BJ27" s="609"/>
      <c r="BK27" s="609"/>
      <c r="BL27" s="609"/>
      <c r="BM27" s="609"/>
      <c r="BN27" s="610"/>
      <c r="BO27" s="646">
        <v>100</v>
      </c>
      <c r="BP27" s="646"/>
      <c r="BQ27" s="646"/>
      <c r="BR27" s="646"/>
      <c r="BS27" s="647">
        <v>124668</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16298798</v>
      </c>
      <c r="CS27" s="621"/>
      <c r="CT27" s="621"/>
      <c r="CU27" s="621"/>
      <c r="CV27" s="621"/>
      <c r="CW27" s="621"/>
      <c r="CX27" s="621"/>
      <c r="CY27" s="622"/>
      <c r="CZ27" s="611">
        <v>20.8</v>
      </c>
      <c r="DA27" s="623"/>
      <c r="DB27" s="623"/>
      <c r="DC27" s="624"/>
      <c r="DD27" s="614">
        <v>6516657</v>
      </c>
      <c r="DE27" s="621"/>
      <c r="DF27" s="621"/>
      <c r="DG27" s="621"/>
      <c r="DH27" s="621"/>
      <c r="DI27" s="621"/>
      <c r="DJ27" s="621"/>
      <c r="DK27" s="622"/>
      <c r="DL27" s="614">
        <v>4945946</v>
      </c>
      <c r="DM27" s="621"/>
      <c r="DN27" s="621"/>
      <c r="DO27" s="621"/>
      <c r="DP27" s="621"/>
      <c r="DQ27" s="621"/>
      <c r="DR27" s="621"/>
      <c r="DS27" s="621"/>
      <c r="DT27" s="621"/>
      <c r="DU27" s="621"/>
      <c r="DV27" s="622"/>
      <c r="DW27" s="611">
        <v>12</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800443</v>
      </c>
      <c r="S28" s="609"/>
      <c r="T28" s="609"/>
      <c r="U28" s="609"/>
      <c r="V28" s="609"/>
      <c r="W28" s="609"/>
      <c r="X28" s="609"/>
      <c r="Y28" s="610"/>
      <c r="Z28" s="646">
        <v>1</v>
      </c>
      <c r="AA28" s="646"/>
      <c r="AB28" s="646"/>
      <c r="AC28" s="646"/>
      <c r="AD28" s="647">
        <v>54933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8720196</v>
      </c>
      <c r="CS28" s="609"/>
      <c r="CT28" s="609"/>
      <c r="CU28" s="609"/>
      <c r="CV28" s="609"/>
      <c r="CW28" s="609"/>
      <c r="CX28" s="609"/>
      <c r="CY28" s="610"/>
      <c r="CZ28" s="611">
        <v>11.1</v>
      </c>
      <c r="DA28" s="623"/>
      <c r="DB28" s="623"/>
      <c r="DC28" s="624"/>
      <c r="DD28" s="614">
        <v>8618242</v>
      </c>
      <c r="DE28" s="609"/>
      <c r="DF28" s="609"/>
      <c r="DG28" s="609"/>
      <c r="DH28" s="609"/>
      <c r="DI28" s="609"/>
      <c r="DJ28" s="609"/>
      <c r="DK28" s="610"/>
      <c r="DL28" s="614">
        <v>8240492</v>
      </c>
      <c r="DM28" s="609"/>
      <c r="DN28" s="609"/>
      <c r="DO28" s="609"/>
      <c r="DP28" s="609"/>
      <c r="DQ28" s="609"/>
      <c r="DR28" s="609"/>
      <c r="DS28" s="609"/>
      <c r="DT28" s="609"/>
      <c r="DU28" s="609"/>
      <c r="DV28" s="610"/>
      <c r="DW28" s="611">
        <v>20</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219351</v>
      </c>
      <c r="S29" s="609"/>
      <c r="T29" s="609"/>
      <c r="U29" s="609"/>
      <c r="V29" s="609"/>
      <c r="W29" s="609"/>
      <c r="X29" s="609"/>
      <c r="Y29" s="610"/>
      <c r="Z29" s="646">
        <v>0.3</v>
      </c>
      <c r="AA29" s="646"/>
      <c r="AB29" s="646"/>
      <c r="AC29" s="646"/>
      <c r="AD29" s="647">
        <v>1031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8717992</v>
      </c>
      <c r="CS29" s="621"/>
      <c r="CT29" s="621"/>
      <c r="CU29" s="621"/>
      <c r="CV29" s="621"/>
      <c r="CW29" s="621"/>
      <c r="CX29" s="621"/>
      <c r="CY29" s="622"/>
      <c r="CZ29" s="611">
        <v>11.1</v>
      </c>
      <c r="DA29" s="623"/>
      <c r="DB29" s="623"/>
      <c r="DC29" s="624"/>
      <c r="DD29" s="614">
        <v>8616038</v>
      </c>
      <c r="DE29" s="621"/>
      <c r="DF29" s="621"/>
      <c r="DG29" s="621"/>
      <c r="DH29" s="621"/>
      <c r="DI29" s="621"/>
      <c r="DJ29" s="621"/>
      <c r="DK29" s="622"/>
      <c r="DL29" s="614">
        <v>8238288</v>
      </c>
      <c r="DM29" s="621"/>
      <c r="DN29" s="621"/>
      <c r="DO29" s="621"/>
      <c r="DP29" s="621"/>
      <c r="DQ29" s="621"/>
      <c r="DR29" s="621"/>
      <c r="DS29" s="621"/>
      <c r="DT29" s="621"/>
      <c r="DU29" s="621"/>
      <c r="DV29" s="622"/>
      <c r="DW29" s="611">
        <v>20</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11351783</v>
      </c>
      <c r="S30" s="609"/>
      <c r="T30" s="609"/>
      <c r="U30" s="609"/>
      <c r="V30" s="609"/>
      <c r="W30" s="609"/>
      <c r="X30" s="609"/>
      <c r="Y30" s="610"/>
      <c r="Z30" s="646">
        <v>14.2</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8512457</v>
      </c>
      <c r="CS30" s="609"/>
      <c r="CT30" s="609"/>
      <c r="CU30" s="609"/>
      <c r="CV30" s="609"/>
      <c r="CW30" s="609"/>
      <c r="CX30" s="609"/>
      <c r="CY30" s="610"/>
      <c r="CZ30" s="611">
        <v>10.9</v>
      </c>
      <c r="DA30" s="623"/>
      <c r="DB30" s="623"/>
      <c r="DC30" s="624"/>
      <c r="DD30" s="614">
        <v>8434260</v>
      </c>
      <c r="DE30" s="609"/>
      <c r="DF30" s="609"/>
      <c r="DG30" s="609"/>
      <c r="DH30" s="609"/>
      <c r="DI30" s="609"/>
      <c r="DJ30" s="609"/>
      <c r="DK30" s="610"/>
      <c r="DL30" s="614">
        <v>8056510</v>
      </c>
      <c r="DM30" s="609"/>
      <c r="DN30" s="609"/>
      <c r="DO30" s="609"/>
      <c r="DP30" s="609"/>
      <c r="DQ30" s="609"/>
      <c r="DR30" s="609"/>
      <c r="DS30" s="609"/>
      <c r="DT30" s="609"/>
      <c r="DU30" s="609"/>
      <c r="DV30" s="610"/>
      <c r="DW30" s="611">
        <v>19.600000000000001</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99.2</v>
      </c>
      <c r="BH31" s="671"/>
      <c r="BI31" s="671"/>
      <c r="BJ31" s="671"/>
      <c r="BK31" s="671"/>
      <c r="BL31" s="671"/>
      <c r="BM31" s="672">
        <v>96.8</v>
      </c>
      <c r="BN31" s="671"/>
      <c r="BO31" s="671"/>
      <c r="BP31" s="671"/>
      <c r="BQ31" s="673"/>
      <c r="BR31" s="670">
        <v>99.2</v>
      </c>
      <c r="BS31" s="671"/>
      <c r="BT31" s="671"/>
      <c r="BU31" s="671"/>
      <c r="BV31" s="671"/>
      <c r="BW31" s="671"/>
      <c r="BX31" s="672">
        <v>96.5</v>
      </c>
      <c r="BY31" s="671"/>
      <c r="BZ31" s="671"/>
      <c r="CA31" s="671"/>
      <c r="CB31" s="673"/>
      <c r="CD31" s="629"/>
      <c r="CE31" s="630"/>
      <c r="CF31" s="605" t="s">
        <v>299</v>
      </c>
      <c r="CG31" s="606"/>
      <c r="CH31" s="606"/>
      <c r="CI31" s="606"/>
      <c r="CJ31" s="606"/>
      <c r="CK31" s="606"/>
      <c r="CL31" s="606"/>
      <c r="CM31" s="606"/>
      <c r="CN31" s="606"/>
      <c r="CO31" s="606"/>
      <c r="CP31" s="606"/>
      <c r="CQ31" s="607"/>
      <c r="CR31" s="608">
        <v>205535</v>
      </c>
      <c r="CS31" s="621"/>
      <c r="CT31" s="621"/>
      <c r="CU31" s="621"/>
      <c r="CV31" s="621"/>
      <c r="CW31" s="621"/>
      <c r="CX31" s="621"/>
      <c r="CY31" s="622"/>
      <c r="CZ31" s="611">
        <v>0.3</v>
      </c>
      <c r="DA31" s="623"/>
      <c r="DB31" s="623"/>
      <c r="DC31" s="624"/>
      <c r="DD31" s="614">
        <v>181778</v>
      </c>
      <c r="DE31" s="621"/>
      <c r="DF31" s="621"/>
      <c r="DG31" s="621"/>
      <c r="DH31" s="621"/>
      <c r="DI31" s="621"/>
      <c r="DJ31" s="621"/>
      <c r="DK31" s="622"/>
      <c r="DL31" s="614">
        <v>181778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5833554</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99.5</v>
      </c>
      <c r="BH32" s="621"/>
      <c r="BI32" s="621"/>
      <c r="BJ32" s="621"/>
      <c r="BK32" s="621"/>
      <c r="BL32" s="621"/>
      <c r="BM32" s="612">
        <v>97.6</v>
      </c>
      <c r="BN32" s="621"/>
      <c r="BO32" s="621"/>
      <c r="BP32" s="621"/>
      <c r="BQ32" s="644"/>
      <c r="BR32" s="674">
        <v>99.4</v>
      </c>
      <c r="BS32" s="621"/>
      <c r="BT32" s="621"/>
      <c r="BU32" s="621"/>
      <c r="BV32" s="621"/>
      <c r="BW32" s="621"/>
      <c r="BX32" s="612">
        <v>97.3</v>
      </c>
      <c r="BY32" s="621"/>
      <c r="BZ32" s="621"/>
      <c r="CA32" s="621"/>
      <c r="CB32" s="644"/>
      <c r="CD32" s="631"/>
      <c r="CE32" s="632"/>
      <c r="CF32" s="605" t="s">
        <v>303</v>
      </c>
      <c r="CG32" s="606"/>
      <c r="CH32" s="606"/>
      <c r="CI32" s="606"/>
      <c r="CJ32" s="606"/>
      <c r="CK32" s="606"/>
      <c r="CL32" s="606"/>
      <c r="CM32" s="606"/>
      <c r="CN32" s="606"/>
      <c r="CO32" s="606"/>
      <c r="CP32" s="606"/>
      <c r="CQ32" s="607"/>
      <c r="CR32" s="608">
        <v>2204</v>
      </c>
      <c r="CS32" s="609"/>
      <c r="CT32" s="609"/>
      <c r="CU32" s="609"/>
      <c r="CV32" s="609"/>
      <c r="CW32" s="609"/>
      <c r="CX32" s="609"/>
      <c r="CY32" s="610"/>
      <c r="CZ32" s="611">
        <v>0</v>
      </c>
      <c r="DA32" s="623"/>
      <c r="DB32" s="623"/>
      <c r="DC32" s="624"/>
      <c r="DD32" s="614">
        <v>2204</v>
      </c>
      <c r="DE32" s="609"/>
      <c r="DF32" s="609"/>
      <c r="DG32" s="609"/>
      <c r="DH32" s="609"/>
      <c r="DI32" s="609"/>
      <c r="DJ32" s="609"/>
      <c r="DK32" s="610"/>
      <c r="DL32" s="614">
        <v>2204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216026</v>
      </c>
      <c r="S33" s="609"/>
      <c r="T33" s="609"/>
      <c r="U33" s="609"/>
      <c r="V33" s="609"/>
      <c r="W33" s="609"/>
      <c r="X33" s="609"/>
      <c r="Y33" s="610"/>
      <c r="Z33" s="646">
        <v>0.3</v>
      </c>
      <c r="AA33" s="646"/>
      <c r="AB33" s="646"/>
      <c r="AC33" s="646"/>
      <c r="AD33" s="647">
        <v>48</v>
      </c>
      <c r="AE33" s="647"/>
      <c r="AF33" s="647"/>
      <c r="AG33" s="647"/>
      <c r="AH33" s="647"/>
      <c r="AI33" s="647"/>
      <c r="AJ33" s="647"/>
      <c r="AK33" s="647"/>
      <c r="AL33" s="611">
        <v>0</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98.8</v>
      </c>
      <c r="BH33" s="593"/>
      <c r="BI33" s="593"/>
      <c r="BJ33" s="593"/>
      <c r="BK33" s="593"/>
      <c r="BL33" s="593"/>
      <c r="BM33" s="639">
        <v>95.7</v>
      </c>
      <c r="BN33" s="593"/>
      <c r="BO33" s="593"/>
      <c r="BP33" s="593"/>
      <c r="BQ33" s="656"/>
      <c r="BR33" s="669">
        <v>98.8</v>
      </c>
      <c r="BS33" s="593"/>
      <c r="BT33" s="593"/>
      <c r="BU33" s="593"/>
      <c r="BV33" s="593"/>
      <c r="BW33" s="593"/>
      <c r="BX33" s="639">
        <v>95.4</v>
      </c>
      <c r="BY33" s="593"/>
      <c r="BZ33" s="593"/>
      <c r="CA33" s="593"/>
      <c r="CB33" s="656"/>
      <c r="CD33" s="605" t="s">
        <v>306</v>
      </c>
      <c r="CE33" s="606"/>
      <c r="CF33" s="606"/>
      <c r="CG33" s="606"/>
      <c r="CH33" s="606"/>
      <c r="CI33" s="606"/>
      <c r="CJ33" s="606"/>
      <c r="CK33" s="606"/>
      <c r="CL33" s="606"/>
      <c r="CM33" s="606"/>
      <c r="CN33" s="606"/>
      <c r="CO33" s="606"/>
      <c r="CP33" s="606"/>
      <c r="CQ33" s="607"/>
      <c r="CR33" s="608">
        <v>33275443</v>
      </c>
      <c r="CS33" s="621"/>
      <c r="CT33" s="621"/>
      <c r="CU33" s="621"/>
      <c r="CV33" s="621"/>
      <c r="CW33" s="621"/>
      <c r="CX33" s="621"/>
      <c r="CY33" s="622"/>
      <c r="CZ33" s="611">
        <v>42.5</v>
      </c>
      <c r="DA33" s="623"/>
      <c r="DB33" s="623"/>
      <c r="DC33" s="624"/>
      <c r="DD33" s="614">
        <v>24057756</v>
      </c>
      <c r="DE33" s="621"/>
      <c r="DF33" s="621"/>
      <c r="DG33" s="621"/>
      <c r="DH33" s="621"/>
      <c r="DI33" s="621"/>
      <c r="DJ33" s="621"/>
      <c r="DK33" s="622"/>
      <c r="DL33" s="614">
        <v>16592220</v>
      </c>
      <c r="DM33" s="621"/>
      <c r="DN33" s="621"/>
      <c r="DO33" s="621"/>
      <c r="DP33" s="621"/>
      <c r="DQ33" s="621"/>
      <c r="DR33" s="621"/>
      <c r="DS33" s="621"/>
      <c r="DT33" s="621"/>
      <c r="DU33" s="621"/>
      <c r="DV33" s="622"/>
      <c r="DW33" s="611">
        <v>40.299999999999997</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2996664</v>
      </c>
      <c r="S34" s="609"/>
      <c r="T34" s="609"/>
      <c r="U34" s="609"/>
      <c r="V34" s="609"/>
      <c r="W34" s="609"/>
      <c r="X34" s="609"/>
      <c r="Y34" s="610"/>
      <c r="Z34" s="646">
        <v>3.8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10563397</v>
      </c>
      <c r="CS34" s="609"/>
      <c r="CT34" s="609"/>
      <c r="CU34" s="609"/>
      <c r="CV34" s="609"/>
      <c r="CW34" s="609"/>
      <c r="CX34" s="609"/>
      <c r="CY34" s="610"/>
      <c r="CZ34" s="611">
        <v>13.5</v>
      </c>
      <c r="DA34" s="623"/>
      <c r="DB34" s="623"/>
      <c r="DC34" s="624"/>
      <c r="DD34" s="614">
        <v>7791793</v>
      </c>
      <c r="DE34" s="609"/>
      <c r="DF34" s="609"/>
      <c r="DG34" s="609"/>
      <c r="DH34" s="609"/>
      <c r="DI34" s="609"/>
      <c r="DJ34" s="609"/>
      <c r="DK34" s="610"/>
      <c r="DL34" s="614">
        <v>6618907</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3597598</v>
      </c>
      <c r="S35" s="609"/>
      <c r="T35" s="609"/>
      <c r="U35" s="609"/>
      <c r="V35" s="609"/>
      <c r="W35" s="609"/>
      <c r="X35" s="609"/>
      <c r="Y35" s="610"/>
      <c r="Z35" s="646">
        <v>4.5</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2464495</v>
      </c>
      <c r="CS35" s="621"/>
      <c r="CT35" s="621"/>
      <c r="CU35" s="621"/>
      <c r="CV35" s="621"/>
      <c r="CW35" s="621"/>
      <c r="CX35" s="621"/>
      <c r="CY35" s="622"/>
      <c r="CZ35" s="611">
        <v>3.2</v>
      </c>
      <c r="DA35" s="623"/>
      <c r="DB35" s="623"/>
      <c r="DC35" s="624"/>
      <c r="DD35" s="614">
        <v>2197724</v>
      </c>
      <c r="DE35" s="621"/>
      <c r="DF35" s="621"/>
      <c r="DG35" s="621"/>
      <c r="DH35" s="621"/>
      <c r="DI35" s="621"/>
      <c r="DJ35" s="621"/>
      <c r="DK35" s="622"/>
      <c r="DL35" s="614">
        <v>1935768</v>
      </c>
      <c r="DM35" s="621"/>
      <c r="DN35" s="621"/>
      <c r="DO35" s="621"/>
      <c r="DP35" s="621"/>
      <c r="DQ35" s="621"/>
      <c r="DR35" s="621"/>
      <c r="DS35" s="621"/>
      <c r="DT35" s="621"/>
      <c r="DU35" s="621"/>
      <c r="DV35" s="622"/>
      <c r="DW35" s="611">
        <v>4.7</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1277346</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11027322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1845332</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10744548</v>
      </c>
      <c r="CS36" s="609"/>
      <c r="CT36" s="609"/>
      <c r="CU36" s="609"/>
      <c r="CV36" s="609"/>
      <c r="CW36" s="609"/>
      <c r="CX36" s="609"/>
      <c r="CY36" s="610"/>
      <c r="CZ36" s="611">
        <v>13.7</v>
      </c>
      <c r="DA36" s="623"/>
      <c r="DB36" s="623"/>
      <c r="DC36" s="624"/>
      <c r="DD36" s="614">
        <v>7915815</v>
      </c>
      <c r="DE36" s="609"/>
      <c r="DF36" s="609"/>
      <c r="DG36" s="609"/>
      <c r="DH36" s="609"/>
      <c r="DI36" s="609"/>
      <c r="DJ36" s="609"/>
      <c r="DK36" s="610"/>
      <c r="DL36" s="614">
        <v>3507288</v>
      </c>
      <c r="DM36" s="609"/>
      <c r="DN36" s="609"/>
      <c r="DO36" s="609"/>
      <c r="DP36" s="609"/>
      <c r="DQ36" s="609"/>
      <c r="DR36" s="609"/>
      <c r="DS36" s="609"/>
      <c r="DT36" s="609"/>
      <c r="DU36" s="609"/>
      <c r="DV36" s="610"/>
      <c r="DW36" s="611">
        <v>8.5</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3527426</v>
      </c>
      <c r="S37" s="609"/>
      <c r="T37" s="609"/>
      <c r="U37" s="609"/>
      <c r="V37" s="609"/>
      <c r="W37" s="609"/>
      <c r="X37" s="609"/>
      <c r="Y37" s="610"/>
      <c r="Z37" s="646">
        <v>4.4000000000000004</v>
      </c>
      <c r="AA37" s="646"/>
      <c r="AB37" s="646"/>
      <c r="AC37" s="646"/>
      <c r="AD37" s="647">
        <v>8351</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2897470</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1756984</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83177</v>
      </c>
      <c r="CS37" s="621"/>
      <c r="CT37" s="621"/>
      <c r="CU37" s="621"/>
      <c r="CV37" s="621"/>
      <c r="CW37" s="621"/>
      <c r="CX37" s="621"/>
      <c r="CY37" s="622"/>
      <c r="CZ37" s="611">
        <v>0.1</v>
      </c>
      <c r="DA37" s="623"/>
      <c r="DB37" s="623"/>
      <c r="DC37" s="624"/>
      <c r="DD37" s="614">
        <v>83177</v>
      </c>
      <c r="DE37" s="621"/>
      <c r="DF37" s="621"/>
      <c r="DG37" s="621"/>
      <c r="DH37" s="621"/>
      <c r="DI37" s="621"/>
      <c r="DJ37" s="621"/>
      <c r="DK37" s="622"/>
      <c r="DL37" s="614">
        <v>83177</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5818200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2348301</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14869</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5746786</v>
      </c>
      <c r="CS38" s="609"/>
      <c r="CT38" s="609"/>
      <c r="CU38" s="609"/>
      <c r="CV38" s="609"/>
      <c r="CW38" s="609"/>
      <c r="CX38" s="609"/>
      <c r="CY38" s="610"/>
      <c r="CZ38" s="611">
        <v>7.3</v>
      </c>
      <c r="DA38" s="623"/>
      <c r="DB38" s="623"/>
      <c r="DC38" s="624"/>
      <c r="DD38" s="614">
        <v>4821063</v>
      </c>
      <c r="DE38" s="609"/>
      <c r="DF38" s="609"/>
      <c r="DG38" s="609"/>
      <c r="DH38" s="609"/>
      <c r="DI38" s="609"/>
      <c r="DJ38" s="609"/>
      <c r="DK38" s="610"/>
      <c r="DL38" s="614">
        <v>4530257</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45915</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22057</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472252</v>
      </c>
      <c r="CS39" s="621"/>
      <c r="CT39" s="621"/>
      <c r="CU39" s="621"/>
      <c r="CV39" s="621"/>
      <c r="CW39" s="621"/>
      <c r="CX39" s="621"/>
      <c r="CY39" s="622"/>
      <c r="CZ39" s="611">
        <v>0.6</v>
      </c>
      <c r="DA39" s="623"/>
      <c r="DB39" s="623"/>
      <c r="DC39" s="624"/>
      <c r="DD39" s="614">
        <v>234196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120100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v>34765</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104</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3283965</v>
      </c>
      <c r="CS40" s="609"/>
      <c r="CT40" s="609"/>
      <c r="CU40" s="609"/>
      <c r="CV40" s="609"/>
      <c r="CW40" s="609"/>
      <c r="CX40" s="609"/>
      <c r="CY40" s="610"/>
      <c r="CZ40" s="611">
        <v>4.2</v>
      </c>
      <c r="DA40" s="623"/>
      <c r="DB40" s="623"/>
      <c r="DC40" s="624"/>
      <c r="DD40" s="614">
        <v>1097165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79735272</v>
      </c>
      <c r="S41" s="633"/>
      <c r="T41" s="633"/>
      <c r="U41" s="633"/>
      <c r="V41" s="633"/>
      <c r="W41" s="633"/>
      <c r="X41" s="633"/>
      <c r="Y41" s="636"/>
      <c r="Z41" s="637">
        <v>100</v>
      </c>
      <c r="AA41" s="637"/>
      <c r="AB41" s="637"/>
      <c r="AC41" s="637"/>
      <c r="AD41" s="638">
        <v>41026638</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1134760</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4566111</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390</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8671976</v>
      </c>
      <c r="CS42" s="621"/>
      <c r="CT42" s="621"/>
      <c r="CU42" s="621"/>
      <c r="CV42" s="621"/>
      <c r="CW42" s="621"/>
      <c r="CX42" s="621"/>
      <c r="CY42" s="622"/>
      <c r="CZ42" s="611">
        <v>11.1</v>
      </c>
      <c r="DA42" s="623"/>
      <c r="DB42" s="623"/>
      <c r="DC42" s="624"/>
      <c r="DD42" s="614">
        <v>1394242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252045</v>
      </c>
      <c r="CS43" s="621"/>
      <c r="CT43" s="621"/>
      <c r="CU43" s="621"/>
      <c r="CV43" s="621"/>
      <c r="CW43" s="621"/>
      <c r="CX43" s="621"/>
      <c r="CY43" s="622"/>
      <c r="CZ43" s="611">
        <v>0.3</v>
      </c>
      <c r="DA43" s="623"/>
      <c r="DB43" s="623"/>
      <c r="DC43" s="624"/>
      <c r="DD43" s="614">
        <v>246090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7945444</v>
      </c>
      <c r="CS44" s="609"/>
      <c r="CT44" s="609"/>
      <c r="CU44" s="609"/>
      <c r="CV44" s="609"/>
      <c r="CW44" s="609"/>
      <c r="CX44" s="609"/>
      <c r="CY44" s="610"/>
      <c r="CZ44" s="611">
        <v>10.199999999999999</v>
      </c>
      <c r="DA44" s="612"/>
      <c r="DB44" s="612"/>
      <c r="DC44" s="613"/>
      <c r="DD44" s="614">
        <v>963772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2287081</v>
      </c>
      <c r="CS45" s="621"/>
      <c r="CT45" s="621"/>
      <c r="CU45" s="621"/>
      <c r="CV45" s="621"/>
      <c r="CW45" s="621"/>
      <c r="CX45" s="621"/>
      <c r="CY45" s="622"/>
      <c r="CZ45" s="611">
        <v>2.9</v>
      </c>
      <c r="DA45" s="623"/>
      <c r="DB45" s="623"/>
      <c r="DC45" s="624"/>
      <c r="DD45" s="614">
        <v>184500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5326099</v>
      </c>
      <c r="CS46" s="609"/>
      <c r="CT46" s="609"/>
      <c r="CU46" s="609"/>
      <c r="CV46" s="609"/>
      <c r="CW46" s="609"/>
      <c r="CX46" s="609"/>
      <c r="CY46" s="610"/>
      <c r="CZ46" s="611">
        <v>6.8</v>
      </c>
      <c r="DA46" s="612"/>
      <c r="DB46" s="612"/>
      <c r="DC46" s="613"/>
      <c r="DD46" s="614">
        <v>768107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726532</v>
      </c>
      <c r="CS47" s="621"/>
      <c r="CT47" s="621"/>
      <c r="CU47" s="621"/>
      <c r="CV47" s="621"/>
      <c r="CW47" s="621"/>
      <c r="CX47" s="621"/>
      <c r="CY47" s="622"/>
      <c r="CZ47" s="611">
        <v>0.9</v>
      </c>
      <c r="DA47" s="623"/>
      <c r="DB47" s="623"/>
      <c r="DC47" s="624"/>
      <c r="DD47" s="614">
        <v>430470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78217915</v>
      </c>
      <c r="CS49" s="593"/>
      <c r="CT49" s="593"/>
      <c r="CU49" s="593"/>
      <c r="CV49" s="593"/>
      <c r="CW49" s="593"/>
      <c r="CX49" s="593"/>
      <c r="CY49" s="594"/>
      <c r="CZ49" s="595">
        <v>100</v>
      </c>
      <c r="DA49" s="596"/>
      <c r="DB49" s="596"/>
      <c r="DC49" s="597"/>
      <c r="DD49" s="598">
        <v>51015585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SHDSgN75Dc1jS7BMPBokIEd2FtwtSB6Wco+gHTcTjJfTQ9npvGy2VXx88smFN8FTOnT7WxmDI2CuF3QuE4EzQ==" saltValue="cGhjUnP1fVHcpMX3+T9q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79728</v>
      </c>
      <c r="R7" s="1090"/>
      <c r="S7" s="1090"/>
      <c r="T7" s="1090"/>
      <c r="U7" s="1090"/>
      <c r="V7" s="1090">
        <v>78224</v>
      </c>
      <c r="W7" s="1090"/>
      <c r="X7" s="1090"/>
      <c r="Y7" s="1090"/>
      <c r="Z7" s="1090"/>
      <c r="AA7" s="1090">
        <v>1504</v>
      </c>
      <c r="AB7" s="1090"/>
      <c r="AC7" s="1090"/>
      <c r="AD7" s="1090"/>
      <c r="AE7" s="1091"/>
      <c r="AF7" s="1092">
        <v>1183</v>
      </c>
      <c r="AG7" s="1093"/>
      <c r="AH7" s="1093"/>
      <c r="AI7" s="1093"/>
      <c r="AJ7" s="1094"/>
      <c r="AK7" s="1095">
        <v>3589</v>
      </c>
      <c r="AL7" s="1096"/>
      <c r="AM7" s="1096"/>
      <c r="AN7" s="1096"/>
      <c r="AO7" s="1096"/>
      <c r="AP7" s="1096">
        <v>69165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574</v>
      </c>
      <c r="BS7" s="1086" t="s">
        <v>564</v>
      </c>
      <c r="BT7" s="1087"/>
      <c r="BU7" s="1087"/>
      <c r="BV7" s="1087"/>
      <c r="BW7" s="1087"/>
      <c r="BX7" s="1087"/>
      <c r="BY7" s="1087"/>
      <c r="BZ7" s="1087"/>
      <c r="CA7" s="1087"/>
      <c r="CB7" s="1087"/>
      <c r="CC7" s="1087"/>
      <c r="CD7" s="1087"/>
      <c r="CE7" s="1087"/>
      <c r="CF7" s="1087"/>
      <c r="CG7" s="1099"/>
      <c r="CH7" s="1083">
        <v>46</v>
      </c>
      <c r="CI7" s="1084"/>
      <c r="CJ7" s="1084"/>
      <c r="CK7" s="1084"/>
      <c r="CL7" s="1085"/>
      <c r="CM7" s="1083">
        <v>560</v>
      </c>
      <c r="CN7" s="1084"/>
      <c r="CO7" s="1084"/>
      <c r="CP7" s="1084"/>
      <c r="CQ7" s="1085"/>
      <c r="CR7" s="1083">
        <v>5</v>
      </c>
      <c r="CS7" s="1084"/>
      <c r="CT7" s="1084"/>
      <c r="CU7" s="1084"/>
      <c r="CV7" s="1085"/>
      <c r="CW7" s="1083" t="s">
        <v>555</v>
      </c>
      <c r="CX7" s="1084"/>
      <c r="CY7" s="1084"/>
      <c r="CZ7" s="1084"/>
      <c r="DA7" s="1085"/>
      <c r="DB7" s="1083" t="s">
        <v>555</v>
      </c>
      <c r="DC7" s="1084"/>
      <c r="DD7" s="1084"/>
      <c r="DE7" s="1084"/>
      <c r="DF7" s="1085"/>
      <c r="DG7" s="1083" t="s">
        <v>555</v>
      </c>
      <c r="DH7" s="1084"/>
      <c r="DI7" s="1084"/>
      <c r="DJ7" s="1084"/>
      <c r="DK7" s="1085"/>
      <c r="DL7" s="1083">
        <v>4321</v>
      </c>
      <c r="DM7" s="1084"/>
      <c r="DN7" s="1084"/>
      <c r="DO7" s="1084"/>
      <c r="DP7" s="1085"/>
      <c r="DQ7" s="1083">
        <v>742</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59</v>
      </c>
      <c r="R8" s="1026"/>
      <c r="S8" s="1026"/>
      <c r="T8" s="1026"/>
      <c r="U8" s="1026"/>
      <c r="V8" s="1026">
        <v>59</v>
      </c>
      <c r="W8" s="1026"/>
      <c r="X8" s="1026"/>
      <c r="Y8" s="1026"/>
      <c r="Z8" s="1026"/>
      <c r="AA8" s="1026">
        <v>0</v>
      </c>
      <c r="AB8" s="1026"/>
      <c r="AC8" s="1026"/>
      <c r="AD8" s="1026"/>
      <c r="AE8" s="1027"/>
      <c r="AF8" s="1022">
        <v>0</v>
      </c>
      <c r="AG8" s="1023"/>
      <c r="AH8" s="1023"/>
      <c r="AI8" s="1023"/>
      <c r="AJ8" s="1024"/>
      <c r="AK8" s="1067">
        <v>31</v>
      </c>
      <c r="AL8" s="1068"/>
      <c r="AM8" s="1068"/>
      <c r="AN8" s="1068"/>
      <c r="AO8" s="1068"/>
      <c r="AP8" s="1068" t="s">
        <v>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565</v>
      </c>
      <c r="BT8" s="980"/>
      <c r="BU8" s="980"/>
      <c r="BV8" s="980"/>
      <c r="BW8" s="980"/>
      <c r="BX8" s="980"/>
      <c r="BY8" s="980"/>
      <c r="BZ8" s="980"/>
      <c r="CA8" s="980"/>
      <c r="CB8" s="980"/>
      <c r="CC8" s="980"/>
      <c r="CD8" s="980"/>
      <c r="CE8" s="980"/>
      <c r="CF8" s="980"/>
      <c r="CG8" s="1001"/>
      <c r="CH8" s="976">
        <v>-12</v>
      </c>
      <c r="CI8" s="977"/>
      <c r="CJ8" s="977"/>
      <c r="CK8" s="977"/>
      <c r="CL8" s="978"/>
      <c r="CM8" s="976">
        <v>135</v>
      </c>
      <c r="CN8" s="977"/>
      <c r="CO8" s="977"/>
      <c r="CP8" s="977"/>
      <c r="CQ8" s="978"/>
      <c r="CR8" s="976">
        <v>71</v>
      </c>
      <c r="CS8" s="977"/>
      <c r="CT8" s="977"/>
      <c r="CU8" s="977"/>
      <c r="CV8" s="978"/>
      <c r="CW8" s="976">
        <v>123</v>
      </c>
      <c r="CX8" s="977"/>
      <c r="CY8" s="977"/>
      <c r="CZ8" s="977"/>
      <c r="DA8" s="978"/>
      <c r="DB8" s="976" t="s">
        <v>555</v>
      </c>
      <c r="DC8" s="977"/>
      <c r="DD8" s="977"/>
      <c r="DE8" s="977"/>
      <c r="DF8" s="978"/>
      <c r="DG8" s="976" t="s">
        <v>555</v>
      </c>
      <c r="DH8" s="977"/>
      <c r="DI8" s="977"/>
      <c r="DJ8" s="977"/>
      <c r="DK8" s="978"/>
      <c r="DL8" s="976" t="s">
        <v>555</v>
      </c>
      <c r="DM8" s="977"/>
      <c r="DN8" s="977"/>
      <c r="DO8" s="977"/>
      <c r="DP8" s="978"/>
      <c r="DQ8" s="976" t="s">
        <v>555</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14</v>
      </c>
      <c r="R9" s="1026"/>
      <c r="S9" s="1026"/>
      <c r="T9" s="1026"/>
      <c r="U9" s="1026"/>
      <c r="V9" s="1026">
        <v>1</v>
      </c>
      <c r="W9" s="1026"/>
      <c r="X9" s="1026"/>
      <c r="Y9" s="1026"/>
      <c r="Z9" s="1026"/>
      <c r="AA9" s="1026">
        <v>13</v>
      </c>
      <c r="AB9" s="1026"/>
      <c r="AC9" s="1026"/>
      <c r="AD9" s="1026"/>
      <c r="AE9" s="1027"/>
      <c r="AF9" s="1022">
        <v>13</v>
      </c>
      <c r="AG9" s="1023"/>
      <c r="AH9" s="1023"/>
      <c r="AI9" s="1023"/>
      <c r="AJ9" s="1024"/>
      <c r="AK9" s="1067" t="s">
        <v>549</v>
      </c>
      <c r="AL9" s="1068"/>
      <c r="AM9" s="1068"/>
      <c r="AN9" s="1068"/>
      <c r="AO9" s="1068"/>
      <c r="AP9" s="1068" t="s">
        <v>549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566</v>
      </c>
      <c r="BT9" s="980"/>
      <c r="BU9" s="980"/>
      <c r="BV9" s="980"/>
      <c r="BW9" s="980"/>
      <c r="BX9" s="980"/>
      <c r="BY9" s="980"/>
      <c r="BZ9" s="980"/>
      <c r="CA9" s="980"/>
      <c r="CB9" s="980"/>
      <c r="CC9" s="980"/>
      <c r="CD9" s="980"/>
      <c r="CE9" s="980"/>
      <c r="CF9" s="980"/>
      <c r="CG9" s="1001"/>
      <c r="CH9" s="976">
        <v>2</v>
      </c>
      <c r="CI9" s="977"/>
      <c r="CJ9" s="977"/>
      <c r="CK9" s="977"/>
      <c r="CL9" s="978"/>
      <c r="CM9" s="976">
        <v>77</v>
      </c>
      <c r="CN9" s="977"/>
      <c r="CO9" s="977"/>
      <c r="CP9" s="977"/>
      <c r="CQ9" s="978"/>
      <c r="CR9" s="976">
        <v>57</v>
      </c>
      <c r="CS9" s="977"/>
      <c r="CT9" s="977"/>
      <c r="CU9" s="977"/>
      <c r="CV9" s="978"/>
      <c r="CW9" s="976">
        <v>22</v>
      </c>
      <c r="CX9" s="977"/>
      <c r="CY9" s="977"/>
      <c r="CZ9" s="977"/>
      <c r="DA9" s="978"/>
      <c r="DB9" s="976" t="s">
        <v>555</v>
      </c>
      <c r="DC9" s="977"/>
      <c r="DD9" s="977"/>
      <c r="DE9" s="977"/>
      <c r="DF9" s="978"/>
      <c r="DG9" s="976" t="s">
        <v>555</v>
      </c>
      <c r="DH9" s="977"/>
      <c r="DI9" s="977"/>
      <c r="DJ9" s="977"/>
      <c r="DK9" s="978"/>
      <c r="DL9" s="976" t="s">
        <v>555</v>
      </c>
      <c r="DM9" s="977"/>
      <c r="DN9" s="977"/>
      <c r="DO9" s="977"/>
      <c r="DP9" s="978"/>
      <c r="DQ9" s="976" t="s">
        <v>555</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567</v>
      </c>
      <c r="BT10" s="980"/>
      <c r="BU10" s="980"/>
      <c r="BV10" s="980"/>
      <c r="BW10" s="980"/>
      <c r="BX10" s="980"/>
      <c r="BY10" s="980"/>
      <c r="BZ10" s="980"/>
      <c r="CA10" s="980"/>
      <c r="CB10" s="980"/>
      <c r="CC10" s="980"/>
      <c r="CD10" s="980"/>
      <c r="CE10" s="980"/>
      <c r="CF10" s="980"/>
      <c r="CG10" s="1001"/>
      <c r="CH10" s="976">
        <v>0</v>
      </c>
      <c r="CI10" s="977"/>
      <c r="CJ10" s="977"/>
      <c r="CK10" s="977"/>
      <c r="CL10" s="978"/>
      <c r="CM10" s="976">
        <v>84</v>
      </c>
      <c r="CN10" s="977"/>
      <c r="CO10" s="977"/>
      <c r="CP10" s="977"/>
      <c r="CQ10" s="978"/>
      <c r="CR10" s="976">
        <v>80</v>
      </c>
      <c r="CS10" s="977"/>
      <c r="CT10" s="977"/>
      <c r="CU10" s="977"/>
      <c r="CV10" s="978"/>
      <c r="CW10" s="976">
        <v>8</v>
      </c>
      <c r="CX10" s="977"/>
      <c r="CY10" s="977"/>
      <c r="CZ10" s="977"/>
      <c r="DA10" s="978"/>
      <c r="DB10" s="976" t="s">
        <v>555</v>
      </c>
      <c r="DC10" s="977"/>
      <c r="DD10" s="977"/>
      <c r="DE10" s="977"/>
      <c r="DF10" s="978"/>
      <c r="DG10" s="976" t="s">
        <v>555</v>
      </c>
      <c r="DH10" s="977"/>
      <c r="DI10" s="977"/>
      <c r="DJ10" s="977"/>
      <c r="DK10" s="978"/>
      <c r="DL10" s="976" t="s">
        <v>555</v>
      </c>
      <c r="DM10" s="977"/>
      <c r="DN10" s="977"/>
      <c r="DO10" s="977"/>
      <c r="DP10" s="978"/>
      <c r="DQ10" s="976" t="s">
        <v>555</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568</v>
      </c>
      <c r="BT11" s="980"/>
      <c r="BU11" s="980"/>
      <c r="BV11" s="980"/>
      <c r="BW11" s="980"/>
      <c r="BX11" s="980"/>
      <c r="BY11" s="980"/>
      <c r="BZ11" s="980"/>
      <c r="CA11" s="980"/>
      <c r="CB11" s="980"/>
      <c r="CC11" s="980"/>
      <c r="CD11" s="980"/>
      <c r="CE11" s="980"/>
      <c r="CF11" s="980"/>
      <c r="CG11" s="1001"/>
      <c r="CH11" s="976">
        <v>0</v>
      </c>
      <c r="CI11" s="977"/>
      <c r="CJ11" s="977"/>
      <c r="CK11" s="977"/>
      <c r="CL11" s="978"/>
      <c r="CM11" s="976">
        <v>19</v>
      </c>
      <c r="CN11" s="977"/>
      <c r="CO11" s="977"/>
      <c r="CP11" s="977"/>
      <c r="CQ11" s="978"/>
      <c r="CR11" s="976">
        <v>15</v>
      </c>
      <c r="CS11" s="977"/>
      <c r="CT11" s="977"/>
      <c r="CU11" s="977"/>
      <c r="CV11" s="978"/>
      <c r="CW11" s="976" t="s">
        <v>555</v>
      </c>
      <c r="CX11" s="977"/>
      <c r="CY11" s="977"/>
      <c r="CZ11" s="977"/>
      <c r="DA11" s="978"/>
      <c r="DB11" s="976" t="s">
        <v>555</v>
      </c>
      <c r="DC11" s="977"/>
      <c r="DD11" s="977"/>
      <c r="DE11" s="977"/>
      <c r="DF11" s="978"/>
      <c r="DG11" s="976" t="s">
        <v>555</v>
      </c>
      <c r="DH11" s="977"/>
      <c r="DI11" s="977"/>
      <c r="DJ11" s="977"/>
      <c r="DK11" s="978"/>
      <c r="DL11" s="976" t="s">
        <v>555</v>
      </c>
      <c r="DM11" s="977"/>
      <c r="DN11" s="977"/>
      <c r="DO11" s="977"/>
      <c r="DP11" s="978"/>
      <c r="DQ11" s="976" t="s">
        <v>555</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569</v>
      </c>
      <c r="BT12" s="980"/>
      <c r="BU12" s="980"/>
      <c r="BV12" s="980"/>
      <c r="BW12" s="980"/>
      <c r="BX12" s="980"/>
      <c r="BY12" s="980"/>
      <c r="BZ12" s="980"/>
      <c r="CA12" s="980"/>
      <c r="CB12" s="980"/>
      <c r="CC12" s="980"/>
      <c r="CD12" s="980"/>
      <c r="CE12" s="980"/>
      <c r="CF12" s="980"/>
      <c r="CG12" s="1001"/>
      <c r="CH12" s="976">
        <v>-2</v>
      </c>
      <c r="CI12" s="977"/>
      <c r="CJ12" s="977"/>
      <c r="CK12" s="977"/>
      <c r="CL12" s="978"/>
      <c r="CM12" s="976">
        <v>42</v>
      </c>
      <c r="CN12" s="977"/>
      <c r="CO12" s="977"/>
      <c r="CP12" s="977"/>
      <c r="CQ12" s="978"/>
      <c r="CR12" s="976">
        <v>6</v>
      </c>
      <c r="CS12" s="977"/>
      <c r="CT12" s="977"/>
      <c r="CU12" s="977"/>
      <c r="CV12" s="978"/>
      <c r="CW12" s="976" t="s">
        <v>555</v>
      </c>
      <c r="CX12" s="977"/>
      <c r="CY12" s="977"/>
      <c r="CZ12" s="977"/>
      <c r="DA12" s="978"/>
      <c r="DB12" s="976" t="s">
        <v>555</v>
      </c>
      <c r="DC12" s="977"/>
      <c r="DD12" s="977"/>
      <c r="DE12" s="977"/>
      <c r="DF12" s="978"/>
      <c r="DG12" s="976" t="s">
        <v>555</v>
      </c>
      <c r="DH12" s="977"/>
      <c r="DI12" s="977"/>
      <c r="DJ12" s="977"/>
      <c r="DK12" s="978"/>
      <c r="DL12" s="976" t="s">
        <v>555</v>
      </c>
      <c r="DM12" s="977"/>
      <c r="DN12" s="977"/>
      <c r="DO12" s="977"/>
      <c r="DP12" s="978"/>
      <c r="DQ12" s="976" t="s">
        <v>555</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570</v>
      </c>
      <c r="BT13" s="980"/>
      <c r="BU13" s="980"/>
      <c r="BV13" s="980"/>
      <c r="BW13" s="980"/>
      <c r="BX13" s="980"/>
      <c r="BY13" s="980"/>
      <c r="BZ13" s="980"/>
      <c r="CA13" s="980"/>
      <c r="CB13" s="980"/>
      <c r="CC13" s="980"/>
      <c r="CD13" s="980"/>
      <c r="CE13" s="980"/>
      <c r="CF13" s="980"/>
      <c r="CG13" s="1001"/>
      <c r="CH13" s="976">
        <v>29</v>
      </c>
      <c r="CI13" s="977"/>
      <c r="CJ13" s="977"/>
      <c r="CK13" s="977"/>
      <c r="CL13" s="978"/>
      <c r="CM13" s="976">
        <v>78</v>
      </c>
      <c r="CN13" s="977"/>
      <c r="CO13" s="977"/>
      <c r="CP13" s="977"/>
      <c r="CQ13" s="978"/>
      <c r="CR13" s="976">
        <v>37</v>
      </c>
      <c r="CS13" s="977"/>
      <c r="CT13" s="977"/>
      <c r="CU13" s="977"/>
      <c r="CV13" s="978"/>
      <c r="CW13" s="976" t="s">
        <v>555</v>
      </c>
      <c r="CX13" s="977"/>
      <c r="CY13" s="977"/>
      <c r="CZ13" s="977"/>
      <c r="DA13" s="978"/>
      <c r="DB13" s="976" t="s">
        <v>555</v>
      </c>
      <c r="DC13" s="977"/>
      <c r="DD13" s="977"/>
      <c r="DE13" s="977"/>
      <c r="DF13" s="978"/>
      <c r="DG13" s="976" t="s">
        <v>555</v>
      </c>
      <c r="DH13" s="977"/>
      <c r="DI13" s="977"/>
      <c r="DJ13" s="977"/>
      <c r="DK13" s="978"/>
      <c r="DL13" s="976" t="s">
        <v>555</v>
      </c>
      <c r="DM13" s="977"/>
      <c r="DN13" s="977"/>
      <c r="DO13" s="977"/>
      <c r="DP13" s="978"/>
      <c r="DQ13" s="976" t="s">
        <v>555</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571</v>
      </c>
      <c r="BT14" s="980"/>
      <c r="BU14" s="980"/>
      <c r="BV14" s="980"/>
      <c r="BW14" s="980"/>
      <c r="BX14" s="980"/>
      <c r="BY14" s="980"/>
      <c r="BZ14" s="980"/>
      <c r="CA14" s="980"/>
      <c r="CB14" s="980"/>
      <c r="CC14" s="980"/>
      <c r="CD14" s="980"/>
      <c r="CE14" s="980"/>
      <c r="CF14" s="980"/>
      <c r="CG14" s="1001"/>
      <c r="CH14" s="976">
        <v>0</v>
      </c>
      <c r="CI14" s="977"/>
      <c r="CJ14" s="977"/>
      <c r="CK14" s="977"/>
      <c r="CL14" s="978"/>
      <c r="CM14" s="976">
        <v>162</v>
      </c>
      <c r="CN14" s="977"/>
      <c r="CO14" s="977"/>
      <c r="CP14" s="977"/>
      <c r="CQ14" s="978"/>
      <c r="CR14" s="976">
        <v>24</v>
      </c>
      <c r="CS14" s="977"/>
      <c r="CT14" s="977"/>
      <c r="CU14" s="977"/>
      <c r="CV14" s="978"/>
      <c r="CW14" s="976" t="s">
        <v>555</v>
      </c>
      <c r="CX14" s="977"/>
      <c r="CY14" s="977"/>
      <c r="CZ14" s="977"/>
      <c r="DA14" s="978"/>
      <c r="DB14" s="976" t="s">
        <v>555</v>
      </c>
      <c r="DC14" s="977"/>
      <c r="DD14" s="977"/>
      <c r="DE14" s="977"/>
      <c r="DF14" s="978"/>
      <c r="DG14" s="976" t="s">
        <v>555</v>
      </c>
      <c r="DH14" s="977"/>
      <c r="DI14" s="977"/>
      <c r="DJ14" s="977"/>
      <c r="DK14" s="978"/>
      <c r="DL14" s="976" t="s">
        <v>555</v>
      </c>
      <c r="DM14" s="977"/>
      <c r="DN14" s="977"/>
      <c r="DO14" s="977"/>
      <c r="DP14" s="978"/>
      <c r="DQ14" s="976" t="s">
        <v>555</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572</v>
      </c>
      <c r="BT15" s="980"/>
      <c r="BU15" s="980"/>
      <c r="BV15" s="980"/>
      <c r="BW15" s="980"/>
      <c r="BX15" s="980"/>
      <c r="BY15" s="980"/>
      <c r="BZ15" s="980"/>
      <c r="CA15" s="980"/>
      <c r="CB15" s="980"/>
      <c r="CC15" s="980"/>
      <c r="CD15" s="980"/>
      <c r="CE15" s="980"/>
      <c r="CF15" s="980"/>
      <c r="CG15" s="1001"/>
      <c r="CH15" s="976">
        <v>1</v>
      </c>
      <c r="CI15" s="977"/>
      <c r="CJ15" s="977"/>
      <c r="CK15" s="977"/>
      <c r="CL15" s="978"/>
      <c r="CM15" s="976">
        <v>13</v>
      </c>
      <c r="CN15" s="977"/>
      <c r="CO15" s="977"/>
      <c r="CP15" s="977"/>
      <c r="CQ15" s="978"/>
      <c r="CR15" s="976">
        <v>10</v>
      </c>
      <c r="CS15" s="977"/>
      <c r="CT15" s="977"/>
      <c r="CU15" s="977"/>
      <c r="CV15" s="978"/>
      <c r="CW15" s="976" t="s">
        <v>555</v>
      </c>
      <c r="CX15" s="977"/>
      <c r="CY15" s="977"/>
      <c r="CZ15" s="977"/>
      <c r="DA15" s="978"/>
      <c r="DB15" s="976" t="s">
        <v>555</v>
      </c>
      <c r="DC15" s="977"/>
      <c r="DD15" s="977"/>
      <c r="DE15" s="977"/>
      <c r="DF15" s="978"/>
      <c r="DG15" s="976" t="s">
        <v>555</v>
      </c>
      <c r="DH15" s="977"/>
      <c r="DI15" s="977"/>
      <c r="DJ15" s="977"/>
      <c r="DK15" s="978"/>
      <c r="DL15" s="976" t="s">
        <v>555</v>
      </c>
      <c r="DM15" s="977"/>
      <c r="DN15" s="977"/>
      <c r="DO15" s="977"/>
      <c r="DP15" s="978"/>
      <c r="DQ15" s="976" t="s">
        <v>555</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573</v>
      </c>
      <c r="BT16" s="980"/>
      <c r="BU16" s="980"/>
      <c r="BV16" s="980"/>
      <c r="BW16" s="980"/>
      <c r="BX16" s="980"/>
      <c r="BY16" s="980"/>
      <c r="BZ16" s="980"/>
      <c r="CA16" s="980"/>
      <c r="CB16" s="980"/>
      <c r="CC16" s="980"/>
      <c r="CD16" s="980"/>
      <c r="CE16" s="980"/>
      <c r="CF16" s="980"/>
      <c r="CG16" s="1001"/>
      <c r="CH16" s="976">
        <v>3</v>
      </c>
      <c r="CI16" s="977"/>
      <c r="CJ16" s="977"/>
      <c r="CK16" s="977"/>
      <c r="CL16" s="978"/>
      <c r="CM16" s="976">
        <v>28</v>
      </c>
      <c r="CN16" s="977"/>
      <c r="CO16" s="977"/>
      <c r="CP16" s="977"/>
      <c r="CQ16" s="978"/>
      <c r="CR16" s="976">
        <v>5</v>
      </c>
      <c r="CS16" s="977"/>
      <c r="CT16" s="977"/>
      <c r="CU16" s="977"/>
      <c r="CV16" s="978"/>
      <c r="CW16" s="976">
        <v>97</v>
      </c>
      <c r="CX16" s="977"/>
      <c r="CY16" s="977"/>
      <c r="CZ16" s="977"/>
      <c r="DA16" s="978"/>
      <c r="DB16" s="976" t="s">
        <v>555</v>
      </c>
      <c r="DC16" s="977"/>
      <c r="DD16" s="977"/>
      <c r="DE16" s="977"/>
      <c r="DF16" s="978"/>
      <c r="DG16" s="976" t="s">
        <v>555</v>
      </c>
      <c r="DH16" s="977"/>
      <c r="DI16" s="977"/>
      <c r="DJ16" s="977"/>
      <c r="DK16" s="978"/>
      <c r="DL16" s="976" t="s">
        <v>555</v>
      </c>
      <c r="DM16" s="977"/>
      <c r="DN16" s="977"/>
      <c r="DO16" s="977"/>
      <c r="DP16" s="978"/>
      <c r="DQ16" s="976" t="s">
        <v>555</v>
      </c>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79735</v>
      </c>
      <c r="R23" s="1048"/>
      <c r="S23" s="1048"/>
      <c r="T23" s="1048"/>
      <c r="U23" s="1048"/>
      <c r="V23" s="1048">
        <v>78218</v>
      </c>
      <c r="W23" s="1048"/>
      <c r="X23" s="1048"/>
      <c r="Y23" s="1048"/>
      <c r="Z23" s="1048"/>
      <c r="AA23" s="1048">
        <v>1517</v>
      </c>
      <c r="AB23" s="1048"/>
      <c r="AC23" s="1048"/>
      <c r="AD23" s="1048"/>
      <c r="AE23" s="1055"/>
      <c r="AF23" s="1056">
        <v>1197</v>
      </c>
      <c r="AG23" s="1048"/>
      <c r="AH23" s="1048"/>
      <c r="AI23" s="1048"/>
      <c r="AJ23" s="1057"/>
      <c r="AK23" s="1058"/>
      <c r="AL23" s="1059"/>
      <c r="AM23" s="1059"/>
      <c r="AN23" s="1059"/>
      <c r="AO23" s="1059"/>
      <c r="AP23" s="1048">
        <v>69165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14094</v>
      </c>
      <c r="R28" s="1038"/>
      <c r="S28" s="1038"/>
      <c r="T28" s="1038"/>
      <c r="U28" s="1038"/>
      <c r="V28" s="1038">
        <v>12249</v>
      </c>
      <c r="W28" s="1038"/>
      <c r="X28" s="1038"/>
      <c r="Y28" s="1038"/>
      <c r="Z28" s="1038"/>
      <c r="AA28" s="1038">
        <v>1845</v>
      </c>
      <c r="AB28" s="1038"/>
      <c r="AC28" s="1038"/>
      <c r="AD28" s="1038"/>
      <c r="AE28" s="1039"/>
      <c r="AF28" s="1040">
        <v>1845</v>
      </c>
      <c r="AG28" s="1038"/>
      <c r="AH28" s="1038"/>
      <c r="AI28" s="1038"/>
      <c r="AJ28" s="1041"/>
      <c r="AK28" s="1029">
        <v>908</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17157</v>
      </c>
      <c r="R29" s="1026"/>
      <c r="S29" s="1026"/>
      <c r="T29" s="1026"/>
      <c r="U29" s="1026"/>
      <c r="V29" s="1026">
        <v>16035</v>
      </c>
      <c r="W29" s="1026"/>
      <c r="X29" s="1026"/>
      <c r="Y29" s="1026"/>
      <c r="Z29" s="1026"/>
      <c r="AA29" s="1026">
        <v>1122</v>
      </c>
      <c r="AB29" s="1026"/>
      <c r="AC29" s="1026"/>
      <c r="AD29" s="1026"/>
      <c r="AE29" s="1027"/>
      <c r="AF29" s="1022">
        <v>1122</v>
      </c>
      <c r="AG29" s="1023"/>
      <c r="AH29" s="1023"/>
      <c r="AI29" s="1023"/>
      <c r="AJ29" s="1024"/>
      <c r="AK29" s="967">
        <v>2264</v>
      </c>
      <c r="AL29" s="958"/>
      <c r="AM29" s="958"/>
      <c r="AN29" s="958"/>
      <c r="AO29" s="958"/>
      <c r="AP29" s="958" t="s">
        <v>555</v>
      </c>
      <c r="AQ29" s="958"/>
      <c r="AR29" s="958"/>
      <c r="AS29" s="958"/>
      <c r="AT29" s="958"/>
      <c r="AU29" s="958" t="s">
        <v>555</v>
      </c>
      <c r="AV29" s="958"/>
      <c r="AW29" s="958"/>
      <c r="AX29" s="958"/>
      <c r="AY29" s="958"/>
      <c r="AZ29" s="1028" t="s">
        <v>555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1979</v>
      </c>
      <c r="R30" s="1026"/>
      <c r="S30" s="1026"/>
      <c r="T30" s="1026"/>
      <c r="U30" s="1026"/>
      <c r="V30" s="1026">
        <v>1976</v>
      </c>
      <c r="W30" s="1026"/>
      <c r="X30" s="1026"/>
      <c r="Y30" s="1026"/>
      <c r="Z30" s="1026"/>
      <c r="AA30" s="1026">
        <v>3</v>
      </c>
      <c r="AB30" s="1026"/>
      <c r="AC30" s="1026"/>
      <c r="AD30" s="1026"/>
      <c r="AE30" s="1027"/>
      <c r="AF30" s="1022">
        <v>3</v>
      </c>
      <c r="AG30" s="1023"/>
      <c r="AH30" s="1023"/>
      <c r="AI30" s="1023"/>
      <c r="AJ30" s="1024"/>
      <c r="AK30" s="967">
        <v>561</v>
      </c>
      <c r="AL30" s="958"/>
      <c r="AM30" s="958"/>
      <c r="AN30" s="958"/>
      <c r="AO30" s="958"/>
      <c r="AP30" s="958" t="s">
        <v>555</v>
      </c>
      <c r="AQ30" s="958"/>
      <c r="AR30" s="958"/>
      <c r="AS30" s="958"/>
      <c r="AT30" s="958"/>
      <c r="AU30" s="958" t="s">
        <v>555</v>
      </c>
      <c r="AV30" s="958"/>
      <c r="AW30" s="958"/>
      <c r="AX30" s="958"/>
      <c r="AY30" s="958"/>
      <c r="AZ30" s="1028" t="s">
        <v>555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13806</v>
      </c>
      <c r="R31" s="1026"/>
      <c r="S31" s="1026"/>
      <c r="T31" s="1026"/>
      <c r="U31" s="1026"/>
      <c r="V31" s="1026">
        <v>14856</v>
      </c>
      <c r="W31" s="1026"/>
      <c r="X31" s="1026"/>
      <c r="Y31" s="1026"/>
      <c r="Z31" s="1026"/>
      <c r="AA31" s="1026">
        <v>-1050</v>
      </c>
      <c r="AB31" s="1026"/>
      <c r="AC31" s="1026"/>
      <c r="AD31" s="1026"/>
      <c r="AE31" s="1027"/>
      <c r="AF31" s="1022">
        <v>1514</v>
      </c>
      <c r="AG31" s="1023"/>
      <c r="AH31" s="1023"/>
      <c r="AI31" s="1023"/>
      <c r="AJ31" s="1024"/>
      <c r="AK31" s="967">
        <v>2897</v>
      </c>
      <c r="AL31" s="958"/>
      <c r="AM31" s="958"/>
      <c r="AN31" s="958"/>
      <c r="AO31" s="958"/>
      <c r="AP31" s="958">
        <v>11601</v>
      </c>
      <c r="AQ31" s="958"/>
      <c r="AR31" s="958"/>
      <c r="AS31" s="958"/>
      <c r="AT31" s="958"/>
      <c r="AU31" s="958">
        <v>7506</v>
      </c>
      <c r="AV31" s="958"/>
      <c r="AW31" s="958"/>
      <c r="AX31" s="958"/>
      <c r="AY31" s="958"/>
      <c r="AZ31" s="1028" t="s">
        <v>555</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3248</v>
      </c>
      <c r="R32" s="1026"/>
      <c r="S32" s="1026"/>
      <c r="T32" s="1026"/>
      <c r="U32" s="1026"/>
      <c r="V32" s="1026">
        <v>2938</v>
      </c>
      <c r="W32" s="1026"/>
      <c r="X32" s="1026"/>
      <c r="Y32" s="1026"/>
      <c r="Z32" s="1026"/>
      <c r="AA32" s="1026">
        <v>311</v>
      </c>
      <c r="AB32" s="1026"/>
      <c r="AC32" s="1026"/>
      <c r="AD32" s="1026"/>
      <c r="AE32" s="1027"/>
      <c r="AF32" s="1022">
        <v>4703</v>
      </c>
      <c r="AG32" s="1023"/>
      <c r="AH32" s="1023"/>
      <c r="AI32" s="1023"/>
      <c r="AJ32" s="1024"/>
      <c r="AK32" s="967">
        <v>148</v>
      </c>
      <c r="AL32" s="958"/>
      <c r="AM32" s="958"/>
      <c r="AN32" s="958"/>
      <c r="AO32" s="958"/>
      <c r="AP32" s="958">
        <v>2438</v>
      </c>
      <c r="AQ32" s="958"/>
      <c r="AR32" s="958"/>
      <c r="AS32" s="958"/>
      <c r="AT32" s="958"/>
      <c r="AU32" s="958">
        <v>202</v>
      </c>
      <c r="AV32" s="958"/>
      <c r="AW32" s="958"/>
      <c r="AX32" s="958"/>
      <c r="AY32" s="958"/>
      <c r="AZ32" s="1028" t="s">
        <v>555</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4317</v>
      </c>
      <c r="R33" s="1026"/>
      <c r="S33" s="1026"/>
      <c r="T33" s="1026"/>
      <c r="U33" s="1026"/>
      <c r="V33" s="1026">
        <v>4321</v>
      </c>
      <c r="W33" s="1026"/>
      <c r="X33" s="1026"/>
      <c r="Y33" s="1026"/>
      <c r="Z33" s="1026"/>
      <c r="AA33" s="1026">
        <v>-5</v>
      </c>
      <c r="AB33" s="1026"/>
      <c r="AC33" s="1026"/>
      <c r="AD33" s="1026"/>
      <c r="AE33" s="1027"/>
      <c r="AF33" s="1022">
        <v>1484</v>
      </c>
      <c r="AG33" s="1023"/>
      <c r="AH33" s="1023"/>
      <c r="AI33" s="1023"/>
      <c r="AJ33" s="1024"/>
      <c r="AK33" s="967">
        <v>1690</v>
      </c>
      <c r="AL33" s="958"/>
      <c r="AM33" s="958"/>
      <c r="AN33" s="958"/>
      <c r="AO33" s="958"/>
      <c r="AP33" s="958">
        <v>24802</v>
      </c>
      <c r="AQ33" s="958"/>
      <c r="AR33" s="958"/>
      <c r="AS33" s="958"/>
      <c r="AT33" s="958"/>
      <c r="AU33" s="958">
        <v>13691</v>
      </c>
      <c r="AV33" s="958"/>
      <c r="AW33" s="958"/>
      <c r="AX33" s="958"/>
      <c r="AY33" s="958"/>
      <c r="AZ33" s="1028" t="s">
        <v>555</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1001</v>
      </c>
      <c r="R34" s="1026"/>
      <c r="S34" s="1026"/>
      <c r="T34" s="1026"/>
      <c r="U34" s="1026"/>
      <c r="V34" s="1026">
        <v>996</v>
      </c>
      <c r="W34" s="1026"/>
      <c r="X34" s="1026"/>
      <c r="Y34" s="1026"/>
      <c r="Z34" s="1026"/>
      <c r="AA34" s="1026">
        <v>5</v>
      </c>
      <c r="AB34" s="1026"/>
      <c r="AC34" s="1026"/>
      <c r="AD34" s="1026"/>
      <c r="AE34" s="1027"/>
      <c r="AF34" s="1022">
        <v>635</v>
      </c>
      <c r="AG34" s="1023"/>
      <c r="AH34" s="1023"/>
      <c r="AI34" s="1023"/>
      <c r="AJ34" s="1024"/>
      <c r="AK34" s="967">
        <v>620</v>
      </c>
      <c r="AL34" s="958"/>
      <c r="AM34" s="958"/>
      <c r="AN34" s="958"/>
      <c r="AO34" s="958"/>
      <c r="AP34" s="958">
        <v>3995</v>
      </c>
      <c r="AQ34" s="958"/>
      <c r="AR34" s="958"/>
      <c r="AS34" s="958"/>
      <c r="AT34" s="958"/>
      <c r="AU34" s="958">
        <v>3408</v>
      </c>
      <c r="AV34" s="958"/>
      <c r="AW34" s="958"/>
      <c r="AX34" s="958"/>
      <c r="AY34" s="958"/>
      <c r="AZ34" s="1028" t="s">
        <v>555</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397</v>
      </c>
      <c r="C35" s="1018"/>
      <c r="D35" s="1018"/>
      <c r="E35" s="1018"/>
      <c r="F35" s="1018"/>
      <c r="G35" s="1018"/>
      <c r="H35" s="1018"/>
      <c r="I35" s="1018"/>
      <c r="J35" s="1018"/>
      <c r="K35" s="1018"/>
      <c r="L35" s="1018"/>
      <c r="M35" s="1018"/>
      <c r="N35" s="1018"/>
      <c r="O35" s="1018"/>
      <c r="P35" s="1019"/>
      <c r="Q35" s="1025">
        <v>64</v>
      </c>
      <c r="R35" s="1026"/>
      <c r="S35" s="1026"/>
      <c r="T35" s="1026"/>
      <c r="U35" s="1026"/>
      <c r="V35" s="1026">
        <v>63</v>
      </c>
      <c r="W35" s="1026"/>
      <c r="X35" s="1026"/>
      <c r="Y35" s="1026"/>
      <c r="Z35" s="1026"/>
      <c r="AA35" s="1026">
        <v>0</v>
      </c>
      <c r="AB35" s="1026"/>
      <c r="AC35" s="1026"/>
      <c r="AD35" s="1026"/>
      <c r="AE35" s="1027"/>
      <c r="AF35" s="1022">
        <v>45</v>
      </c>
      <c r="AG35" s="1023"/>
      <c r="AH35" s="1023"/>
      <c r="AI35" s="1023"/>
      <c r="AJ35" s="1024"/>
      <c r="AK35" s="967">
        <v>38</v>
      </c>
      <c r="AL35" s="958"/>
      <c r="AM35" s="958"/>
      <c r="AN35" s="958"/>
      <c r="AO35" s="958"/>
      <c r="AP35" s="958">
        <v>93</v>
      </c>
      <c r="AQ35" s="958"/>
      <c r="AR35" s="958"/>
      <c r="AS35" s="958"/>
      <c r="AT35" s="958"/>
      <c r="AU35" s="958">
        <v>93</v>
      </c>
      <c r="AV35" s="958"/>
      <c r="AW35" s="958"/>
      <c r="AX35" s="958"/>
      <c r="AY35" s="958"/>
      <c r="AZ35" s="1028" t="s">
        <v>555</v>
      </c>
      <c r="BA35" s="1028"/>
      <c r="BB35" s="1028"/>
      <c r="BC35" s="1028"/>
      <c r="BD35" s="1028"/>
      <c r="BE35" s="959" t="s">
        <v>393</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11353</v>
      </c>
      <c r="AG63" s="946"/>
      <c r="AH63" s="946"/>
      <c r="AI63" s="946"/>
      <c r="AJ63" s="1009"/>
      <c r="AK63" s="1010"/>
      <c r="AL63" s="950"/>
      <c r="AM63" s="950"/>
      <c r="AN63" s="950"/>
      <c r="AO63" s="950"/>
      <c r="AP63" s="946">
        <v>42929</v>
      </c>
      <c r="AQ63" s="946"/>
      <c r="AR63" s="946"/>
      <c r="AS63" s="946"/>
      <c r="AT63" s="946"/>
      <c r="AU63" s="946">
        <v>24900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556</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555</v>
      </c>
      <c r="AL68" s="969"/>
      <c r="AM68" s="969"/>
      <c r="AN68" s="969"/>
      <c r="AO68" s="969"/>
      <c r="AP68" s="969" t="s">
        <v>555</v>
      </c>
      <c r="AQ68" s="969"/>
      <c r="AR68" s="969"/>
      <c r="AS68" s="969"/>
      <c r="AT68" s="969"/>
      <c r="AU68" s="969" t="s">
        <v>555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555</v>
      </c>
      <c r="AQ69" s="958"/>
      <c r="AR69" s="958"/>
      <c r="AS69" s="958"/>
      <c r="AT69" s="958"/>
      <c r="AU69" s="958" t="s">
        <v>555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555</v>
      </c>
      <c r="AL70" s="958"/>
      <c r="AM70" s="958"/>
      <c r="AN70" s="958"/>
      <c r="AO70" s="958"/>
      <c r="AP70" s="958" t="s">
        <v>555</v>
      </c>
      <c r="AQ70" s="958"/>
      <c r="AR70" s="958"/>
      <c r="AS70" s="958"/>
      <c r="AT70" s="958"/>
      <c r="AU70" s="958" t="s">
        <v>555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559</v>
      </c>
      <c r="C71" s="962"/>
      <c r="D71" s="962"/>
      <c r="E71" s="962"/>
      <c r="F71" s="962"/>
      <c r="G71" s="962"/>
      <c r="H71" s="962"/>
      <c r="I71" s="962"/>
      <c r="J71" s="962"/>
      <c r="K71" s="962"/>
      <c r="L71" s="962"/>
      <c r="M71" s="962"/>
      <c r="N71" s="962"/>
      <c r="O71" s="962"/>
      <c r="P71" s="963"/>
      <c r="Q71" s="964">
        <v>39</v>
      </c>
      <c r="R71" s="958"/>
      <c r="S71" s="958"/>
      <c r="T71" s="958"/>
      <c r="U71" s="958"/>
      <c r="V71" s="958">
        <v>36</v>
      </c>
      <c r="W71" s="958"/>
      <c r="X71" s="958"/>
      <c r="Y71" s="958"/>
      <c r="Z71" s="958"/>
      <c r="AA71" s="958">
        <v>3</v>
      </c>
      <c r="AB71" s="958"/>
      <c r="AC71" s="958"/>
      <c r="AD71" s="958"/>
      <c r="AE71" s="958"/>
      <c r="AF71" s="958">
        <v>3</v>
      </c>
      <c r="AG71" s="958"/>
      <c r="AH71" s="958"/>
      <c r="AI71" s="958"/>
      <c r="AJ71" s="958"/>
      <c r="AK71" s="958">
        <v>21</v>
      </c>
      <c r="AL71" s="958"/>
      <c r="AM71" s="958"/>
      <c r="AN71" s="958"/>
      <c r="AO71" s="958"/>
      <c r="AP71" s="958" t="s">
        <v>555</v>
      </c>
      <c r="AQ71" s="958"/>
      <c r="AR71" s="958"/>
      <c r="AS71" s="958"/>
      <c r="AT71" s="958"/>
      <c r="AU71" s="958" t="s">
        <v>555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560</v>
      </c>
      <c r="C72" s="962"/>
      <c r="D72" s="962"/>
      <c r="E72" s="962"/>
      <c r="F72" s="962"/>
      <c r="G72" s="962"/>
      <c r="H72" s="962"/>
      <c r="I72" s="962"/>
      <c r="J72" s="962"/>
      <c r="K72" s="962"/>
      <c r="L72" s="962"/>
      <c r="M72" s="962"/>
      <c r="N72" s="962"/>
      <c r="O72" s="962"/>
      <c r="P72" s="963"/>
      <c r="Q72" s="964">
        <v>140</v>
      </c>
      <c r="R72" s="958"/>
      <c r="S72" s="958"/>
      <c r="T72" s="958"/>
      <c r="U72" s="958"/>
      <c r="V72" s="958">
        <v>116</v>
      </c>
      <c r="W72" s="958"/>
      <c r="X72" s="958"/>
      <c r="Y72" s="958"/>
      <c r="Z72" s="958"/>
      <c r="AA72" s="958">
        <v>24</v>
      </c>
      <c r="AB72" s="958"/>
      <c r="AC72" s="958"/>
      <c r="AD72" s="958"/>
      <c r="AE72" s="958"/>
      <c r="AF72" s="958">
        <v>24</v>
      </c>
      <c r="AG72" s="958"/>
      <c r="AH72" s="958"/>
      <c r="AI72" s="958"/>
      <c r="AJ72" s="958"/>
      <c r="AK72" s="958" t="s">
        <v>555</v>
      </c>
      <c r="AL72" s="958"/>
      <c r="AM72" s="958"/>
      <c r="AN72" s="958"/>
      <c r="AO72" s="958"/>
      <c r="AP72" s="958">
        <v>52</v>
      </c>
      <c r="AQ72" s="958"/>
      <c r="AR72" s="958"/>
      <c r="AS72" s="958"/>
      <c r="AT72" s="958"/>
      <c r="AU72" s="958">
        <v>15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561</v>
      </c>
      <c r="C73" s="962"/>
      <c r="D73" s="962"/>
      <c r="E73" s="962"/>
      <c r="F73" s="962"/>
      <c r="G73" s="962"/>
      <c r="H73" s="962"/>
      <c r="I73" s="962"/>
      <c r="J73" s="962"/>
      <c r="K73" s="962"/>
      <c r="L73" s="962"/>
      <c r="M73" s="962"/>
      <c r="N73" s="962"/>
      <c r="O73" s="962"/>
      <c r="P73" s="963"/>
      <c r="Q73" s="964">
        <v>486</v>
      </c>
      <c r="R73" s="958"/>
      <c r="S73" s="958"/>
      <c r="T73" s="958"/>
      <c r="U73" s="958"/>
      <c r="V73" s="958">
        <v>450</v>
      </c>
      <c r="W73" s="958"/>
      <c r="X73" s="958"/>
      <c r="Y73" s="958"/>
      <c r="Z73" s="958"/>
      <c r="AA73" s="958">
        <v>36</v>
      </c>
      <c r="AB73" s="958"/>
      <c r="AC73" s="958"/>
      <c r="AD73" s="958"/>
      <c r="AE73" s="958"/>
      <c r="AF73" s="958">
        <v>36</v>
      </c>
      <c r="AG73" s="958"/>
      <c r="AH73" s="958"/>
      <c r="AI73" s="958"/>
      <c r="AJ73" s="958"/>
      <c r="AK73" s="958" t="s">
        <v>555</v>
      </c>
      <c r="AL73" s="958"/>
      <c r="AM73" s="958"/>
      <c r="AN73" s="958"/>
      <c r="AO73" s="958"/>
      <c r="AP73" s="958">
        <v>418</v>
      </c>
      <c r="AQ73" s="958"/>
      <c r="AR73" s="958"/>
      <c r="AS73" s="958"/>
      <c r="AT73" s="958"/>
      <c r="AU73" s="958">
        <v>45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562</v>
      </c>
      <c r="C74" s="962"/>
      <c r="D74" s="962"/>
      <c r="E74" s="962"/>
      <c r="F74" s="962"/>
      <c r="G74" s="962"/>
      <c r="H74" s="962"/>
      <c r="I74" s="962"/>
      <c r="J74" s="962"/>
      <c r="K74" s="962"/>
      <c r="L74" s="962"/>
      <c r="M74" s="962"/>
      <c r="N74" s="962"/>
      <c r="O74" s="962"/>
      <c r="P74" s="963"/>
      <c r="Q74" s="964">
        <v>335</v>
      </c>
      <c r="R74" s="958"/>
      <c r="S74" s="958"/>
      <c r="T74" s="958"/>
      <c r="U74" s="958"/>
      <c r="V74" s="958">
        <v>181</v>
      </c>
      <c r="W74" s="958"/>
      <c r="X74" s="958"/>
      <c r="Y74" s="958"/>
      <c r="Z74" s="958"/>
      <c r="AA74" s="958">
        <v>154</v>
      </c>
      <c r="AB74" s="958"/>
      <c r="AC74" s="958"/>
      <c r="AD74" s="958"/>
      <c r="AE74" s="958"/>
      <c r="AF74" s="958">
        <v>154</v>
      </c>
      <c r="AG74" s="958"/>
      <c r="AH74" s="958"/>
      <c r="AI74" s="958"/>
      <c r="AJ74" s="958"/>
      <c r="AK74" s="958">
        <v>162</v>
      </c>
      <c r="AL74" s="958"/>
      <c r="AM74" s="958"/>
      <c r="AN74" s="958"/>
      <c r="AO74" s="958"/>
      <c r="AP74" s="958" t="s">
        <v>555</v>
      </c>
      <c r="AQ74" s="958"/>
      <c r="AR74" s="958"/>
      <c r="AS74" s="958"/>
      <c r="AT74" s="958"/>
      <c r="AU74" s="958" t="s">
        <v>555</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563</v>
      </c>
      <c r="C75" s="962"/>
      <c r="D75" s="962"/>
      <c r="E75" s="962"/>
      <c r="F75" s="962"/>
      <c r="G75" s="962"/>
      <c r="H75" s="962"/>
      <c r="I75" s="962"/>
      <c r="J75" s="962"/>
      <c r="K75" s="962"/>
      <c r="L75" s="962"/>
      <c r="M75" s="962"/>
      <c r="N75" s="962"/>
      <c r="O75" s="962"/>
      <c r="P75" s="963"/>
      <c r="Q75" s="965">
        <v>166278</v>
      </c>
      <c r="R75" s="966"/>
      <c r="S75" s="966"/>
      <c r="T75" s="966"/>
      <c r="U75" s="967"/>
      <c r="V75" s="968">
        <v>162373</v>
      </c>
      <c r="W75" s="966"/>
      <c r="X75" s="966"/>
      <c r="Y75" s="966"/>
      <c r="Z75" s="967"/>
      <c r="AA75" s="968">
        <v>3905</v>
      </c>
      <c r="AB75" s="966"/>
      <c r="AC75" s="966"/>
      <c r="AD75" s="966"/>
      <c r="AE75" s="967"/>
      <c r="AF75" s="968">
        <v>3905</v>
      </c>
      <c r="AG75" s="966"/>
      <c r="AH75" s="966"/>
      <c r="AI75" s="966"/>
      <c r="AJ75" s="967"/>
      <c r="AK75" s="968">
        <v>1502</v>
      </c>
      <c r="AL75" s="966"/>
      <c r="AM75" s="966"/>
      <c r="AN75" s="966"/>
      <c r="AO75" s="967"/>
      <c r="AP75" s="968" t="s">
        <v>555</v>
      </c>
      <c r="AQ75" s="966"/>
      <c r="AR75" s="966"/>
      <c r="AS75" s="966"/>
      <c r="AT75" s="967"/>
      <c r="AU75" s="968" t="s">
        <v>555</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4399</v>
      </c>
      <c r="AG88" s="946"/>
      <c r="AH88" s="946"/>
      <c r="AI88" s="946"/>
      <c r="AJ88" s="946"/>
      <c r="AK88" s="950"/>
      <c r="AL88" s="950"/>
      <c r="AM88" s="950"/>
      <c r="AN88" s="950"/>
      <c r="AO88" s="950"/>
      <c r="AP88" s="946">
        <v>470</v>
      </c>
      <c r="AQ88" s="946"/>
      <c r="AR88" s="946"/>
      <c r="AS88" s="946"/>
      <c r="AT88" s="946"/>
      <c r="AU88" s="946">
        <v>60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310</v>
      </c>
      <c r="CS102" s="940"/>
      <c r="CT102" s="940"/>
      <c r="CU102" s="940"/>
      <c r="CV102" s="941"/>
      <c r="CW102" s="939">
        <v>251</v>
      </c>
      <c r="CX102" s="940"/>
      <c r="CY102" s="940"/>
      <c r="CZ102" s="940"/>
      <c r="DA102" s="941"/>
      <c r="DB102" s="939" t="s">
        <v>576</v>
      </c>
      <c r="DC102" s="940"/>
      <c r="DD102" s="940"/>
      <c r="DE102" s="940"/>
      <c r="DF102" s="941"/>
      <c r="DG102" s="939" t="s">
        <v>576</v>
      </c>
      <c r="DH102" s="940"/>
      <c r="DI102" s="940"/>
      <c r="DJ102" s="940"/>
      <c r="DK102" s="941"/>
      <c r="DL102" s="939">
        <v>4321</v>
      </c>
      <c r="DM102" s="940"/>
      <c r="DN102" s="940"/>
      <c r="DO102" s="940"/>
      <c r="DP102" s="941"/>
      <c r="DQ102" s="939">
        <v>742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293</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293</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293</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8747827</v>
      </c>
      <c r="AB110" s="876"/>
      <c r="AC110" s="876"/>
      <c r="AD110" s="876"/>
      <c r="AE110" s="877"/>
      <c r="AF110" s="878">
        <v>8817676</v>
      </c>
      <c r="AG110" s="876"/>
      <c r="AH110" s="876"/>
      <c r="AI110" s="876"/>
      <c r="AJ110" s="877"/>
      <c r="AK110" s="878">
        <v>8340242</v>
      </c>
      <c r="AL110" s="876"/>
      <c r="AM110" s="876"/>
      <c r="AN110" s="876"/>
      <c r="AO110" s="877"/>
      <c r="AP110" s="879">
        <v>25.7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76827738</v>
      </c>
      <c r="BR110" s="829"/>
      <c r="BS110" s="829"/>
      <c r="BT110" s="829"/>
      <c r="BU110" s="829"/>
      <c r="BV110" s="829">
        <v>71859434</v>
      </c>
      <c r="BW110" s="829"/>
      <c r="BX110" s="829"/>
      <c r="BY110" s="829"/>
      <c r="BZ110" s="829"/>
      <c r="CA110" s="829">
        <v>69165177</v>
      </c>
      <c r="CB110" s="829"/>
      <c r="CC110" s="829"/>
      <c r="CD110" s="829"/>
      <c r="CE110" s="829"/>
      <c r="CF110" s="853">
        <v>212.9</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781210</v>
      </c>
      <c r="BR111" s="804"/>
      <c r="BS111" s="804"/>
      <c r="BT111" s="804"/>
      <c r="BU111" s="804"/>
      <c r="BV111" s="804">
        <v>780000</v>
      </c>
      <c r="BW111" s="804"/>
      <c r="BX111" s="804"/>
      <c r="BY111" s="804"/>
      <c r="BZ111" s="804"/>
      <c r="CA111" s="804">
        <v>624000</v>
      </c>
      <c r="CB111" s="804"/>
      <c r="CC111" s="804"/>
      <c r="CD111" s="804"/>
      <c r="CE111" s="804"/>
      <c r="CF111" s="862">
        <v>1.9</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26779</v>
      </c>
      <c r="AB112" s="767"/>
      <c r="AC112" s="767"/>
      <c r="AD112" s="767"/>
      <c r="AE112" s="768"/>
      <c r="AF112" s="769">
        <v>26779</v>
      </c>
      <c r="AG112" s="767"/>
      <c r="AH112" s="767"/>
      <c r="AI112" s="767"/>
      <c r="AJ112" s="768"/>
      <c r="AK112" s="769">
        <v>26779</v>
      </c>
      <c r="AL112" s="767"/>
      <c r="AM112" s="767"/>
      <c r="AN112" s="767"/>
      <c r="AO112" s="768"/>
      <c r="AP112" s="811">
        <v>0.1</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26218076</v>
      </c>
      <c r="BR112" s="804"/>
      <c r="BS112" s="804"/>
      <c r="BT112" s="804"/>
      <c r="BU112" s="804"/>
      <c r="BV112" s="804">
        <v>25218783</v>
      </c>
      <c r="BW112" s="804"/>
      <c r="BX112" s="804"/>
      <c r="BY112" s="804"/>
      <c r="BZ112" s="804"/>
      <c r="CA112" s="804">
        <v>24899440</v>
      </c>
      <c r="CB112" s="804"/>
      <c r="CC112" s="804"/>
      <c r="CD112" s="804"/>
      <c r="CE112" s="804"/>
      <c r="CF112" s="862">
        <v>76.599999999999994</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3164417</v>
      </c>
      <c r="AB113" s="906"/>
      <c r="AC113" s="906"/>
      <c r="AD113" s="906"/>
      <c r="AE113" s="907"/>
      <c r="AF113" s="908">
        <v>3147905</v>
      </c>
      <c r="AG113" s="906"/>
      <c r="AH113" s="906"/>
      <c r="AI113" s="906"/>
      <c r="AJ113" s="907"/>
      <c r="AK113" s="908">
        <v>3190150</v>
      </c>
      <c r="AL113" s="906"/>
      <c r="AM113" s="906"/>
      <c r="AN113" s="906"/>
      <c r="AO113" s="907"/>
      <c r="AP113" s="909">
        <v>9.8000000000000007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72372</v>
      </c>
      <c r="BR113" s="804"/>
      <c r="BS113" s="804"/>
      <c r="BT113" s="804"/>
      <c r="BU113" s="804"/>
      <c r="BV113" s="804">
        <v>72820</v>
      </c>
      <c r="BW113" s="804"/>
      <c r="BX113" s="804"/>
      <c r="BY113" s="804"/>
      <c r="BZ113" s="804"/>
      <c r="CA113" s="804">
        <v>60024</v>
      </c>
      <c r="CB113" s="804"/>
      <c r="CC113" s="804"/>
      <c r="CD113" s="804"/>
      <c r="CE113" s="804"/>
      <c r="CF113" s="862">
        <v>0.2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10899</v>
      </c>
      <c r="AB114" s="767"/>
      <c r="AC114" s="767"/>
      <c r="AD114" s="767"/>
      <c r="AE114" s="768"/>
      <c r="AF114" s="769">
        <v>13393</v>
      </c>
      <c r="AG114" s="767"/>
      <c r="AH114" s="767"/>
      <c r="AI114" s="767"/>
      <c r="AJ114" s="768"/>
      <c r="AK114" s="769">
        <v>12658</v>
      </c>
      <c r="AL114" s="767"/>
      <c r="AM114" s="767"/>
      <c r="AN114" s="767"/>
      <c r="AO114" s="768"/>
      <c r="AP114" s="811">
        <v>0</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9357695</v>
      </c>
      <c r="BR114" s="804"/>
      <c r="BS114" s="804"/>
      <c r="BT114" s="804"/>
      <c r="BU114" s="804"/>
      <c r="BV114" s="804">
        <v>9287246</v>
      </c>
      <c r="BW114" s="804"/>
      <c r="BX114" s="804"/>
      <c r="BY114" s="804"/>
      <c r="BZ114" s="804"/>
      <c r="CA114" s="804">
        <v>9335246</v>
      </c>
      <c r="CB114" s="804"/>
      <c r="CC114" s="804"/>
      <c r="CD114" s="804"/>
      <c r="CE114" s="804"/>
      <c r="CF114" s="862">
        <v>28.7</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3075</v>
      </c>
      <c r="AB115" s="906"/>
      <c r="AC115" s="906"/>
      <c r="AD115" s="906"/>
      <c r="AE115" s="907"/>
      <c r="AF115" s="908">
        <v>1250</v>
      </c>
      <c r="AG115" s="906"/>
      <c r="AH115" s="906"/>
      <c r="AI115" s="906"/>
      <c r="AJ115" s="907"/>
      <c r="AK115" s="908">
        <v>25</v>
      </c>
      <c r="AL115" s="906"/>
      <c r="AM115" s="906"/>
      <c r="AN115" s="906"/>
      <c r="AO115" s="907"/>
      <c r="AP115" s="909">
        <v>0</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468462</v>
      </c>
      <c r="BR115" s="804"/>
      <c r="BS115" s="804"/>
      <c r="BT115" s="804"/>
      <c r="BU115" s="804"/>
      <c r="BV115" s="804">
        <v>435254</v>
      </c>
      <c r="BW115" s="804"/>
      <c r="BX115" s="804"/>
      <c r="BY115" s="804"/>
      <c r="BZ115" s="804"/>
      <c r="CA115" s="804">
        <v>741934</v>
      </c>
      <c r="CB115" s="804"/>
      <c r="CC115" s="804"/>
      <c r="CD115" s="804"/>
      <c r="CE115" s="804"/>
      <c r="CF115" s="862">
        <v>2.2999999999999998</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696</v>
      </c>
      <c r="AL116" s="767"/>
      <c r="AM116" s="767"/>
      <c r="AN116" s="767"/>
      <c r="AO116" s="768"/>
      <c r="AP116" s="811">
        <v>0</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1210</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11952997</v>
      </c>
      <c r="AB117" s="890"/>
      <c r="AC117" s="890"/>
      <c r="AD117" s="890"/>
      <c r="AE117" s="891"/>
      <c r="AF117" s="892">
        <v>12007003</v>
      </c>
      <c r="AG117" s="890"/>
      <c r="AH117" s="890"/>
      <c r="AI117" s="890"/>
      <c r="AJ117" s="891"/>
      <c r="AK117" s="892">
        <v>11570550</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293</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444</v>
      </c>
      <c r="BP119" s="865"/>
      <c r="BQ119" s="866">
        <v>113725553</v>
      </c>
      <c r="BR119" s="832"/>
      <c r="BS119" s="832"/>
      <c r="BT119" s="832"/>
      <c r="BU119" s="832"/>
      <c r="BV119" s="832">
        <v>107653537</v>
      </c>
      <c r="BW119" s="832"/>
      <c r="BX119" s="832"/>
      <c r="BY119" s="832"/>
      <c r="BZ119" s="832"/>
      <c r="CA119" s="832">
        <v>104825821</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780000</v>
      </c>
      <c r="DH119" s="751"/>
      <c r="DI119" s="751"/>
      <c r="DJ119" s="751"/>
      <c r="DK119" s="752"/>
      <c r="DL119" s="753">
        <v>780000</v>
      </c>
      <c r="DM119" s="751"/>
      <c r="DN119" s="751"/>
      <c r="DO119" s="751"/>
      <c r="DP119" s="752"/>
      <c r="DQ119" s="753">
        <v>624000</v>
      </c>
      <c r="DR119" s="751"/>
      <c r="DS119" s="751"/>
      <c r="DT119" s="751"/>
      <c r="DU119" s="752"/>
      <c r="DV119" s="835">
        <v>1.9</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16210505</v>
      </c>
      <c r="BR120" s="829"/>
      <c r="BS120" s="829"/>
      <c r="BT120" s="829"/>
      <c r="BU120" s="829"/>
      <c r="BV120" s="829">
        <v>15601107</v>
      </c>
      <c r="BW120" s="829"/>
      <c r="BX120" s="829"/>
      <c r="BY120" s="829"/>
      <c r="BZ120" s="829"/>
      <c r="CA120" s="829">
        <v>12901616</v>
      </c>
      <c r="CB120" s="829"/>
      <c r="CC120" s="829"/>
      <c r="CD120" s="829"/>
      <c r="CE120" s="829"/>
      <c r="CF120" s="853">
        <v>39.700000000000003</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14139212</v>
      </c>
      <c r="DH120" s="829"/>
      <c r="DI120" s="829"/>
      <c r="DJ120" s="829"/>
      <c r="DK120" s="829"/>
      <c r="DL120" s="829">
        <v>13448239</v>
      </c>
      <c r="DM120" s="829"/>
      <c r="DN120" s="829"/>
      <c r="DO120" s="829"/>
      <c r="DP120" s="829"/>
      <c r="DQ120" s="829">
        <v>13690951</v>
      </c>
      <c r="DR120" s="829"/>
      <c r="DS120" s="829"/>
      <c r="DT120" s="829"/>
      <c r="DU120" s="829"/>
      <c r="DV120" s="830">
        <v>42.1</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6285493</v>
      </c>
      <c r="BR121" s="804"/>
      <c r="BS121" s="804"/>
      <c r="BT121" s="804"/>
      <c r="BU121" s="804"/>
      <c r="BV121" s="804">
        <v>3628986</v>
      </c>
      <c r="BW121" s="804"/>
      <c r="BX121" s="804"/>
      <c r="BY121" s="804"/>
      <c r="BZ121" s="804"/>
      <c r="CA121" s="804">
        <v>5047772</v>
      </c>
      <c r="CB121" s="804"/>
      <c r="CC121" s="804"/>
      <c r="CD121" s="804"/>
      <c r="CE121" s="804"/>
      <c r="CF121" s="862">
        <v>15.5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8165179</v>
      </c>
      <c r="DH121" s="804"/>
      <c r="DI121" s="804"/>
      <c r="DJ121" s="804"/>
      <c r="DK121" s="804"/>
      <c r="DL121" s="804">
        <v>7941084</v>
      </c>
      <c r="DM121" s="804"/>
      <c r="DN121" s="804"/>
      <c r="DO121" s="804"/>
      <c r="DP121" s="804"/>
      <c r="DQ121" s="804">
        <v>7505754</v>
      </c>
      <c r="DR121" s="804"/>
      <c r="DS121" s="804"/>
      <c r="DT121" s="804"/>
      <c r="DU121" s="804"/>
      <c r="DV121" s="781">
        <v>23.1</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78403871</v>
      </c>
      <c r="BR122" s="832"/>
      <c r="BS122" s="832"/>
      <c r="BT122" s="832"/>
      <c r="BU122" s="832"/>
      <c r="BV122" s="832">
        <v>74676460</v>
      </c>
      <c r="BW122" s="832"/>
      <c r="BX122" s="832"/>
      <c r="BY122" s="832"/>
      <c r="BZ122" s="832"/>
      <c r="CA122" s="832">
        <v>70128229</v>
      </c>
      <c r="CB122" s="832"/>
      <c r="CC122" s="832"/>
      <c r="CD122" s="832"/>
      <c r="CE122" s="832"/>
      <c r="CF122" s="833">
        <v>215.9</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3559695</v>
      </c>
      <c r="DH122" s="804"/>
      <c r="DI122" s="804"/>
      <c r="DJ122" s="804"/>
      <c r="DK122" s="804"/>
      <c r="DL122" s="804">
        <v>3524621</v>
      </c>
      <c r="DM122" s="804"/>
      <c r="DN122" s="804"/>
      <c r="DO122" s="804"/>
      <c r="DP122" s="804"/>
      <c r="DQ122" s="804">
        <v>3407529</v>
      </c>
      <c r="DR122" s="804"/>
      <c r="DS122" s="804"/>
      <c r="DT122" s="804"/>
      <c r="DU122" s="804"/>
      <c r="DV122" s="781">
        <v>10.5</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3021</v>
      </c>
      <c r="AB123" s="767"/>
      <c r="AC123" s="767"/>
      <c r="AD123" s="767"/>
      <c r="AE123" s="768"/>
      <c r="AF123" s="769">
        <v>1200</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452</v>
      </c>
      <c r="BP123" s="865"/>
      <c r="BQ123" s="819">
        <v>100899869</v>
      </c>
      <c r="BR123" s="820"/>
      <c r="BS123" s="820"/>
      <c r="BT123" s="820"/>
      <c r="BU123" s="820"/>
      <c r="BV123" s="820">
        <v>93906553</v>
      </c>
      <c r="BW123" s="820"/>
      <c r="BX123" s="820"/>
      <c r="BY123" s="820"/>
      <c r="BZ123" s="820"/>
      <c r="CA123" s="820">
        <v>88077617</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244097</v>
      </c>
      <c r="DH123" s="767"/>
      <c r="DI123" s="767"/>
      <c r="DJ123" s="767"/>
      <c r="DK123" s="768"/>
      <c r="DL123" s="769">
        <v>203337</v>
      </c>
      <c r="DM123" s="767"/>
      <c r="DN123" s="767"/>
      <c r="DO123" s="767"/>
      <c r="DP123" s="768"/>
      <c r="DQ123" s="769">
        <v>202369</v>
      </c>
      <c r="DR123" s="767"/>
      <c r="DS123" s="767"/>
      <c r="DT123" s="767"/>
      <c r="DU123" s="768"/>
      <c r="DV123" s="811">
        <v>0.6</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40.799999999999997</v>
      </c>
      <c r="BR124" s="818"/>
      <c r="BS124" s="818"/>
      <c r="BT124" s="818"/>
      <c r="BU124" s="818"/>
      <c r="BV124" s="818">
        <v>43.2</v>
      </c>
      <c r="BW124" s="818"/>
      <c r="BX124" s="818"/>
      <c r="BY124" s="818"/>
      <c r="BZ124" s="818"/>
      <c r="CA124" s="818">
        <v>51.5</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109893</v>
      </c>
      <c r="DH124" s="751"/>
      <c r="DI124" s="751"/>
      <c r="DJ124" s="751"/>
      <c r="DK124" s="752"/>
      <c r="DL124" s="753">
        <v>101502</v>
      </c>
      <c r="DM124" s="751"/>
      <c r="DN124" s="751"/>
      <c r="DO124" s="751"/>
      <c r="DP124" s="752"/>
      <c r="DQ124" s="753">
        <v>92837</v>
      </c>
      <c r="DR124" s="751"/>
      <c r="DS124" s="751"/>
      <c r="DT124" s="751"/>
      <c r="DU124" s="752"/>
      <c r="DV124" s="835">
        <v>0.3</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54</v>
      </c>
      <c r="AB127" s="767"/>
      <c r="AC127" s="767"/>
      <c r="AD127" s="767"/>
      <c r="AE127" s="768"/>
      <c r="AF127" s="769">
        <v>50</v>
      </c>
      <c r="AG127" s="767"/>
      <c r="AH127" s="767"/>
      <c r="AI127" s="767"/>
      <c r="AJ127" s="768"/>
      <c r="AK127" s="769">
        <v>25</v>
      </c>
      <c r="AL127" s="767"/>
      <c r="AM127" s="767"/>
      <c r="AN127" s="767"/>
      <c r="AO127" s="768"/>
      <c r="AP127" s="811">
        <v>0</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922152</v>
      </c>
      <c r="AB128" s="788"/>
      <c r="AC128" s="788"/>
      <c r="AD128" s="788"/>
      <c r="AE128" s="789"/>
      <c r="AF128" s="790">
        <v>933572</v>
      </c>
      <c r="AG128" s="788"/>
      <c r="AH128" s="788"/>
      <c r="AI128" s="788"/>
      <c r="AJ128" s="789"/>
      <c r="AK128" s="790">
        <v>864663</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11.44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468462</v>
      </c>
      <c r="DH128" s="778"/>
      <c r="DI128" s="778"/>
      <c r="DJ128" s="778"/>
      <c r="DK128" s="778"/>
      <c r="DL128" s="778">
        <v>435254</v>
      </c>
      <c r="DM128" s="778"/>
      <c r="DN128" s="778"/>
      <c r="DO128" s="778"/>
      <c r="DP128" s="778"/>
      <c r="DQ128" s="778">
        <v>741934</v>
      </c>
      <c r="DR128" s="778"/>
      <c r="DS128" s="778"/>
      <c r="DT128" s="778"/>
      <c r="DU128" s="778"/>
      <c r="DV128" s="779">
        <v>2.2999999999999998</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39939891</v>
      </c>
      <c r="AB129" s="767"/>
      <c r="AC129" s="767"/>
      <c r="AD129" s="767"/>
      <c r="AE129" s="768"/>
      <c r="AF129" s="769">
        <v>40361444</v>
      </c>
      <c r="AG129" s="767"/>
      <c r="AH129" s="767"/>
      <c r="AI129" s="767"/>
      <c r="AJ129" s="768"/>
      <c r="AK129" s="769">
        <v>40558561</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16.440000000000001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8564479</v>
      </c>
      <c r="AB130" s="767"/>
      <c r="AC130" s="767"/>
      <c r="AD130" s="767"/>
      <c r="AE130" s="768"/>
      <c r="AF130" s="769">
        <v>8557478</v>
      </c>
      <c r="AG130" s="767"/>
      <c r="AH130" s="767"/>
      <c r="AI130" s="767"/>
      <c r="AJ130" s="768"/>
      <c r="AK130" s="769">
        <v>8070270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31375412</v>
      </c>
      <c r="AB131" s="751"/>
      <c r="AC131" s="751"/>
      <c r="AD131" s="751"/>
      <c r="AE131" s="752"/>
      <c r="AF131" s="753">
        <v>31803966</v>
      </c>
      <c r="AG131" s="751"/>
      <c r="AH131" s="751"/>
      <c r="AI131" s="751"/>
      <c r="AJ131" s="752"/>
      <c r="AK131" s="753">
        <v>32488291</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51.5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7.8608242659999998</v>
      </c>
      <c r="AB132" s="732"/>
      <c r="AC132" s="732"/>
      <c r="AD132" s="732"/>
      <c r="AE132" s="733"/>
      <c r="AF132" s="734">
        <v>7.910815274</v>
      </c>
      <c r="AG132" s="732"/>
      <c r="AH132" s="732"/>
      <c r="AI132" s="732"/>
      <c r="AJ132" s="733"/>
      <c r="AK132" s="734">
        <v>8.1125135210000003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6.7</v>
      </c>
      <c r="AB133" s="711"/>
      <c r="AC133" s="711"/>
      <c r="AD133" s="711"/>
      <c r="AE133" s="712"/>
      <c r="AF133" s="710">
        <v>7.4</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CJz2hNn3aBaEehZ1sLIz6hvs/Xj+vXGAHFYwnAQcMk+NGzoBvxe2oIk8CEJdMmdLuqAI8StVLIYqbqvFTrnPw==" saltValue="r1Yy1YS2ypeIzXEefPsZ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J1o611lWIHlFnHIxMahplUF47FObG/t8UQ4MbyFdSQoYkIxVoIpqeJE31rzXbkHln4/Nz9o65MXP7jVXM8XFUg==" saltValue="AyPTChhokmEPcQKgHZEp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ul5T/Pydrh0JqHApYMPq8YXSDjXYv9m9fmxaUZxkwM8tRWUrnbOPwHsnQXo0M4wi3+ufrFMf50KNlJ2JrBZNA==" saltValue="CyJOEL1FbClvV2gKhrge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11251502</v>
      </c>
      <c r="AP9" s="262">
        <v>96388</v>
      </c>
      <c r="AQ9" s="263">
        <v>81492</v>
      </c>
      <c r="AR9" s="264">
        <v>18.3</v>
      </c>
    </row>
    <row r="10" spans="1:46" ht="13.5" customHeight="1" x14ac:dyDescent="0.15">
      <c r="A10" s="247"/>
      <c r="AK10" s="1117" t="s">
        <v>487</v>
      </c>
      <c r="AL10" s="1118"/>
      <c r="AM10" s="1118"/>
      <c r="AN10" s="1119"/>
      <c r="AO10" s="265">
        <v>5163</v>
      </c>
      <c r="AP10" s="265">
        <v>44</v>
      </c>
      <c r="AQ10" s="266">
        <v>7524</v>
      </c>
      <c r="AR10" s="267">
        <v>-99.4</v>
      </c>
    </row>
    <row r="11" spans="1:46" ht="13.5" customHeight="1" x14ac:dyDescent="0.15">
      <c r="A11" s="247"/>
      <c r="AK11" s="1117" t="s">
        <v>488</v>
      </c>
      <c r="AL11" s="1118"/>
      <c r="AM11" s="1118"/>
      <c r="AN11" s="1119"/>
      <c r="AO11" s="265">
        <v>466488</v>
      </c>
      <c r="AP11" s="265">
        <v>3996</v>
      </c>
      <c r="AQ11" s="266">
        <v>1686</v>
      </c>
      <c r="AR11" s="267">
        <v>137</v>
      </c>
    </row>
    <row r="12" spans="1:46" ht="13.5" customHeight="1" x14ac:dyDescent="0.15">
      <c r="A12" s="247"/>
      <c r="AK12" s="1117" t="s">
        <v>489</v>
      </c>
      <c r="AL12" s="1118"/>
      <c r="AM12" s="1118"/>
      <c r="AN12" s="1119"/>
      <c r="AO12" s="265" t="s">
        <v>490</v>
      </c>
      <c r="AP12" s="265" t="s">
        <v>490</v>
      </c>
      <c r="AQ12" s="266" t="s">
        <v>490</v>
      </c>
      <c r="AR12" s="267" t="s">
        <v>490</v>
      </c>
    </row>
    <row r="13" spans="1:46" ht="13.5" customHeight="1" x14ac:dyDescent="0.15">
      <c r="A13" s="247"/>
      <c r="AK13" s="1117" t="s">
        <v>491</v>
      </c>
      <c r="AL13" s="1118"/>
      <c r="AM13" s="1118"/>
      <c r="AN13" s="1119"/>
      <c r="AO13" s="265">
        <v>540896</v>
      </c>
      <c r="AP13" s="265">
        <v>4634</v>
      </c>
      <c r="AQ13" s="266">
        <v>2399</v>
      </c>
      <c r="AR13" s="267">
        <v>93.2</v>
      </c>
    </row>
    <row r="14" spans="1:46" ht="13.5" customHeight="1" x14ac:dyDescent="0.15">
      <c r="A14" s="247"/>
      <c r="AK14" s="1117" t="s">
        <v>492</v>
      </c>
      <c r="AL14" s="1118"/>
      <c r="AM14" s="1118"/>
      <c r="AN14" s="1119"/>
      <c r="AO14" s="265">
        <v>252045</v>
      </c>
      <c r="AP14" s="265">
        <v>2159</v>
      </c>
      <c r="AQ14" s="266">
        <v>2696</v>
      </c>
      <c r="AR14" s="267">
        <v>-19.899999999999999</v>
      </c>
    </row>
    <row r="15" spans="1:46" ht="13.5" customHeight="1" x14ac:dyDescent="0.15">
      <c r="A15" s="247"/>
      <c r="AK15" s="1120" t="s">
        <v>493</v>
      </c>
      <c r="AL15" s="1121"/>
      <c r="AM15" s="1121"/>
      <c r="AN15" s="1122"/>
      <c r="AO15" s="265">
        <v>-796787</v>
      </c>
      <c r="AP15" s="265">
        <v>-6826</v>
      </c>
      <c r="AQ15" s="266">
        <v>-5149</v>
      </c>
      <c r="AR15" s="267">
        <v>32.6</v>
      </c>
    </row>
    <row r="16" spans="1:46" x14ac:dyDescent="0.15">
      <c r="A16" s="247"/>
      <c r="AK16" s="1120" t="s">
        <v>176</v>
      </c>
      <c r="AL16" s="1121"/>
      <c r="AM16" s="1121"/>
      <c r="AN16" s="1122"/>
      <c r="AO16" s="265">
        <v>11719307</v>
      </c>
      <c r="AP16" s="265">
        <v>100396</v>
      </c>
      <c r="AQ16" s="266">
        <v>90648</v>
      </c>
      <c r="AR16" s="267">
        <v>10.8</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9.59</v>
      </c>
      <c r="AP21" s="278">
        <v>8.09</v>
      </c>
      <c r="AQ21" s="279">
        <v>1.5</v>
      </c>
      <c r="AS21" s="280"/>
      <c r="AT21" s="276"/>
    </row>
    <row r="22" spans="1:46" s="248" customFormat="1" x14ac:dyDescent="0.15">
      <c r="A22" s="276"/>
      <c r="AK22" s="1123" t="s">
        <v>499</v>
      </c>
      <c r="AL22" s="1124"/>
      <c r="AM22" s="1124"/>
      <c r="AN22" s="1125"/>
      <c r="AO22" s="281">
        <v>100.3</v>
      </c>
      <c r="AP22" s="282">
        <v>97.7</v>
      </c>
      <c r="AQ22" s="283">
        <v>2.6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8340242</v>
      </c>
      <c r="AP32" s="291">
        <v>71448</v>
      </c>
      <c r="AQ32" s="292">
        <v>58155</v>
      </c>
      <c r="AR32" s="293">
        <v>22.9</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v>26779</v>
      </c>
      <c r="AP34" s="291">
        <v>229</v>
      </c>
      <c r="AQ34" s="292">
        <v>24</v>
      </c>
      <c r="AR34" s="293">
        <v>854.2</v>
      </c>
    </row>
    <row r="35" spans="1:46" ht="27" customHeight="1" x14ac:dyDescent="0.15">
      <c r="A35" s="247"/>
      <c r="AK35" s="1107" t="s">
        <v>506</v>
      </c>
      <c r="AL35" s="1108"/>
      <c r="AM35" s="1108"/>
      <c r="AN35" s="1109"/>
      <c r="AO35" s="291">
        <v>3190150</v>
      </c>
      <c r="AP35" s="291">
        <v>27329</v>
      </c>
      <c r="AQ35" s="292">
        <v>14569</v>
      </c>
      <c r="AR35" s="293">
        <v>87.6</v>
      </c>
    </row>
    <row r="36" spans="1:46" ht="27" customHeight="1" x14ac:dyDescent="0.15">
      <c r="A36" s="247"/>
      <c r="AK36" s="1107" t="s">
        <v>507</v>
      </c>
      <c r="AL36" s="1108"/>
      <c r="AM36" s="1108"/>
      <c r="AN36" s="1109"/>
      <c r="AO36" s="291">
        <v>12658</v>
      </c>
      <c r="AP36" s="291">
        <v>108</v>
      </c>
      <c r="AQ36" s="292">
        <v>839</v>
      </c>
      <c r="AR36" s="293">
        <v>-87.1</v>
      </c>
    </row>
    <row r="37" spans="1:46" ht="13.5" customHeight="1" x14ac:dyDescent="0.15">
      <c r="A37" s="247"/>
      <c r="AK37" s="1107" t="s">
        <v>508</v>
      </c>
      <c r="AL37" s="1108"/>
      <c r="AM37" s="1108"/>
      <c r="AN37" s="1109"/>
      <c r="AO37" s="291">
        <v>25</v>
      </c>
      <c r="AP37" s="291">
        <v>0</v>
      </c>
      <c r="AQ37" s="292">
        <v>496</v>
      </c>
      <c r="AR37" s="293">
        <v>-100</v>
      </c>
    </row>
    <row r="38" spans="1:46" ht="27" customHeight="1" x14ac:dyDescent="0.15">
      <c r="A38" s="247"/>
      <c r="AK38" s="1110" t="s">
        <v>509</v>
      </c>
      <c r="AL38" s="1111"/>
      <c r="AM38" s="1111"/>
      <c r="AN38" s="1112"/>
      <c r="AO38" s="294">
        <v>696</v>
      </c>
      <c r="AP38" s="294">
        <v>6</v>
      </c>
      <c r="AQ38" s="295">
        <v>2</v>
      </c>
      <c r="AR38" s="283">
        <v>200</v>
      </c>
      <c r="AS38" s="290"/>
    </row>
    <row r="39" spans="1:46" x14ac:dyDescent="0.15">
      <c r="A39" s="247"/>
      <c r="AK39" s="1110" t="s">
        <v>510</v>
      </c>
      <c r="AL39" s="1111"/>
      <c r="AM39" s="1111"/>
      <c r="AN39" s="1112"/>
      <c r="AO39" s="291">
        <v>-864663</v>
      </c>
      <c r="AP39" s="291">
        <v>-7407</v>
      </c>
      <c r="AQ39" s="292">
        <v>-3924</v>
      </c>
      <c r="AR39" s="293">
        <v>88.8</v>
      </c>
      <c r="AS39" s="290"/>
    </row>
    <row r="40" spans="1:46" ht="27" customHeight="1" x14ac:dyDescent="0.15">
      <c r="A40" s="247"/>
      <c r="AK40" s="1107" t="s">
        <v>511</v>
      </c>
      <c r="AL40" s="1108"/>
      <c r="AM40" s="1108"/>
      <c r="AN40" s="1109"/>
      <c r="AO40" s="291">
        <v>-8070270</v>
      </c>
      <c r="AP40" s="291">
        <v>-69136</v>
      </c>
      <c r="AQ40" s="292">
        <v>-49778</v>
      </c>
      <c r="AR40" s="293">
        <v>38.9</v>
      </c>
      <c r="AS40" s="290"/>
    </row>
    <row r="41" spans="1:46" x14ac:dyDescent="0.15">
      <c r="A41" s="247"/>
      <c r="AK41" s="1113" t="s">
        <v>286</v>
      </c>
      <c r="AL41" s="1114"/>
      <c r="AM41" s="1114"/>
      <c r="AN41" s="1115"/>
      <c r="AO41" s="291">
        <v>2635617</v>
      </c>
      <c r="AP41" s="291">
        <v>22579</v>
      </c>
      <c r="AQ41" s="292">
        <v>20383</v>
      </c>
      <c r="AR41" s="293">
        <v>10.8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14393218</v>
      </c>
      <c r="AN51" s="313">
        <v>116072</v>
      </c>
      <c r="AO51" s="314">
        <v>-2.9</v>
      </c>
      <c r="AP51" s="315">
        <v>72756</v>
      </c>
      <c r="AQ51" s="316">
        <v>1</v>
      </c>
      <c r="AR51" s="317">
        <v>-3.9</v>
      </c>
    </row>
    <row r="52" spans="1:44" x14ac:dyDescent="0.15">
      <c r="A52" s="247"/>
      <c r="AK52" s="318"/>
      <c r="AL52" s="319" t="s">
        <v>521</v>
      </c>
      <c r="AM52" s="320">
        <v>6692529</v>
      </c>
      <c r="AN52" s="321">
        <v>53971</v>
      </c>
      <c r="AO52" s="322">
        <v>5.4</v>
      </c>
      <c r="AP52" s="323">
        <v>32117</v>
      </c>
      <c r="AQ52" s="324">
        <v>-5.9</v>
      </c>
      <c r="AR52" s="325">
        <v>11.3</v>
      </c>
    </row>
    <row r="53" spans="1:44" x14ac:dyDescent="0.15">
      <c r="A53" s="247"/>
      <c r="AK53" s="303" t="s">
        <v>522</v>
      </c>
      <c r="AL53" s="304"/>
      <c r="AM53" s="312">
        <v>8291149</v>
      </c>
      <c r="AN53" s="313">
        <v>67847</v>
      </c>
      <c r="AO53" s="314">
        <v>-41.5</v>
      </c>
      <c r="AP53" s="315">
        <v>62281</v>
      </c>
      <c r="AQ53" s="316">
        <v>-14.4</v>
      </c>
      <c r="AR53" s="317">
        <v>-27.1</v>
      </c>
    </row>
    <row r="54" spans="1:44" x14ac:dyDescent="0.15">
      <c r="A54" s="247"/>
      <c r="AK54" s="318"/>
      <c r="AL54" s="319" t="s">
        <v>521</v>
      </c>
      <c r="AM54" s="320">
        <v>3685609</v>
      </c>
      <c r="AN54" s="321">
        <v>30160</v>
      </c>
      <c r="AO54" s="322">
        <v>-44.1</v>
      </c>
      <c r="AP54" s="323">
        <v>38152</v>
      </c>
      <c r="AQ54" s="324">
        <v>18.8</v>
      </c>
      <c r="AR54" s="325">
        <v>-62.9</v>
      </c>
    </row>
    <row r="55" spans="1:44" x14ac:dyDescent="0.15">
      <c r="A55" s="247"/>
      <c r="AK55" s="303" t="s">
        <v>523</v>
      </c>
      <c r="AL55" s="304"/>
      <c r="AM55" s="312">
        <v>8526959</v>
      </c>
      <c r="AN55" s="313">
        <v>70823</v>
      </c>
      <c r="AO55" s="314">
        <v>4.4000000000000004</v>
      </c>
      <c r="AP55" s="315">
        <v>58940</v>
      </c>
      <c r="AQ55" s="316">
        <v>-5.4</v>
      </c>
      <c r="AR55" s="317">
        <v>9.8000000000000007</v>
      </c>
    </row>
    <row r="56" spans="1:44" x14ac:dyDescent="0.15">
      <c r="A56" s="247"/>
      <c r="AK56" s="318"/>
      <c r="AL56" s="319" t="s">
        <v>521</v>
      </c>
      <c r="AM56" s="320">
        <v>3574797</v>
      </c>
      <c r="AN56" s="321">
        <v>29691</v>
      </c>
      <c r="AO56" s="322">
        <v>-1.6</v>
      </c>
      <c r="AP56" s="323">
        <v>33486</v>
      </c>
      <c r="AQ56" s="324">
        <v>-12.2</v>
      </c>
      <c r="AR56" s="325">
        <v>10.6</v>
      </c>
    </row>
    <row r="57" spans="1:44" x14ac:dyDescent="0.15">
      <c r="A57" s="247"/>
      <c r="AK57" s="303" t="s">
        <v>524</v>
      </c>
      <c r="AL57" s="304"/>
      <c r="AM57" s="312">
        <v>7516233</v>
      </c>
      <c r="AN57" s="313">
        <v>63326</v>
      </c>
      <c r="AO57" s="314">
        <v>-10.6</v>
      </c>
      <c r="AP57" s="315">
        <v>57336</v>
      </c>
      <c r="AQ57" s="316">
        <v>-2.7</v>
      </c>
      <c r="AR57" s="317">
        <v>-7.9</v>
      </c>
    </row>
    <row r="58" spans="1:44" x14ac:dyDescent="0.15">
      <c r="A58" s="247"/>
      <c r="AK58" s="318"/>
      <c r="AL58" s="319" t="s">
        <v>521</v>
      </c>
      <c r="AM58" s="320">
        <v>4540077</v>
      </c>
      <c r="AN58" s="321">
        <v>38251</v>
      </c>
      <c r="AO58" s="322">
        <v>28.8</v>
      </c>
      <c r="AP58" s="323">
        <v>34481</v>
      </c>
      <c r="AQ58" s="324">
        <v>3</v>
      </c>
      <c r="AR58" s="325">
        <v>25.8</v>
      </c>
    </row>
    <row r="59" spans="1:44" x14ac:dyDescent="0.15">
      <c r="A59" s="247"/>
      <c r="AK59" s="303" t="s">
        <v>525</v>
      </c>
      <c r="AL59" s="304"/>
      <c r="AM59" s="312">
        <v>7945444</v>
      </c>
      <c r="AN59" s="313">
        <v>68066</v>
      </c>
      <c r="AO59" s="314">
        <v>7.5</v>
      </c>
      <c r="AP59" s="315">
        <v>69665</v>
      </c>
      <c r="AQ59" s="316">
        <v>21.5</v>
      </c>
      <c r="AR59" s="317">
        <v>-14</v>
      </c>
    </row>
    <row r="60" spans="1:44" x14ac:dyDescent="0.15">
      <c r="A60" s="247"/>
      <c r="AK60" s="318"/>
      <c r="AL60" s="319" t="s">
        <v>521</v>
      </c>
      <c r="AM60" s="320">
        <v>5326099</v>
      </c>
      <c r="AN60" s="321">
        <v>45627</v>
      </c>
      <c r="AO60" s="322">
        <v>19.3</v>
      </c>
      <c r="AP60" s="323">
        <v>39225</v>
      </c>
      <c r="AQ60" s="324">
        <v>13.8</v>
      </c>
      <c r="AR60" s="325">
        <v>5.5</v>
      </c>
    </row>
    <row r="61" spans="1:44" x14ac:dyDescent="0.15">
      <c r="A61" s="247"/>
      <c r="AK61" s="303" t="s">
        <v>526</v>
      </c>
      <c r="AL61" s="326"/>
      <c r="AM61" s="312">
        <v>9334601</v>
      </c>
      <c r="AN61" s="313">
        <v>77227</v>
      </c>
      <c r="AO61" s="314">
        <v>-8.6</v>
      </c>
      <c r="AP61" s="315">
        <v>64196</v>
      </c>
      <c r="AQ61" s="327">
        <v>0</v>
      </c>
      <c r="AR61" s="317">
        <v>-8.6</v>
      </c>
    </row>
    <row r="62" spans="1:44" x14ac:dyDescent="0.15">
      <c r="A62" s="247"/>
      <c r="AK62" s="318"/>
      <c r="AL62" s="319" t="s">
        <v>521</v>
      </c>
      <c r="AM62" s="320">
        <v>4763822</v>
      </c>
      <c r="AN62" s="321">
        <v>39540</v>
      </c>
      <c r="AO62" s="322">
        <v>1.6</v>
      </c>
      <c r="AP62" s="323">
        <v>35492</v>
      </c>
      <c r="AQ62" s="324">
        <v>3.5</v>
      </c>
      <c r="AR62" s="325">
        <v>-1.9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txOyKlDQT3+SlGIHGqZRWS0yvL32Oqh09SH2rxlkMPx02/sYI+qINMg0QjJAtcNyZKBSfub7XaR+osde579iQ==" saltValue="rIB36NRVYRhw6AIPstUD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L9aiVZ6Jz/SV3YecLgT2Yuot4XKcjXus+4uSC3Sumhd6NdCPki3I30/K1xCkRD5gEcjvlzLSrjjqAkXmOIqkFw==" saltValue="8jFTCp7hZ++58puMOS7i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yqnlX+qyns45ZPXTdl4m6ni2Vn0aNVE16dYy4yIpEg86bgeU5M/Ekm11TtpbTw2wd9wQG5yHV0mhwqB+QYcSjQ==" saltValue="qfaswU2ExenE3LQd+cWz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11.46</v>
      </c>
      <c r="G47" s="12">
        <v>11.57</v>
      </c>
      <c r="H47" s="12">
        <v>12.62</v>
      </c>
      <c r="I47" s="12">
        <v>12.5</v>
      </c>
      <c r="J47" s="13">
        <v>8.14</v>
      </c>
    </row>
    <row r="48" spans="2:10" ht="57.75" customHeight="1" x14ac:dyDescent="0.15">
      <c r="B48" s="14"/>
      <c r="C48" s="1128" t="s">
        <v>4</v>
      </c>
      <c r="D48" s="1128"/>
      <c r="E48" s="1129"/>
      <c r="F48" s="15">
        <v>3.39</v>
      </c>
      <c r="G48" s="16">
        <v>5.37</v>
      </c>
      <c r="H48" s="16">
        <v>4.3499999999999996</v>
      </c>
      <c r="I48" s="16">
        <v>2.99</v>
      </c>
      <c r="J48" s="17">
        <v>2.95</v>
      </c>
    </row>
    <row r="49" spans="2:10" ht="57.75" customHeight="1" thickBot="1" x14ac:dyDescent="0.2">
      <c r="B49" s="18"/>
      <c r="C49" s="1130" t="s">
        <v>5</v>
      </c>
      <c r="D49" s="1130"/>
      <c r="E49" s="1131"/>
      <c r="F49" s="19">
        <v>0.73</v>
      </c>
      <c r="G49" s="20">
        <v>3.28</v>
      </c>
      <c r="H49" s="20">
        <v>0.75</v>
      </c>
      <c r="I49" s="20">
        <v>0.86</v>
      </c>
      <c r="J49" s="21" t="s">
        <v>533</v>
      </c>
    </row>
    <row r="50" spans="2:10" x14ac:dyDescent="0.15"/>
  </sheetData>
  <sheetProtection algorithmName="SHA-512" hashValue="ltNKXj1l+2NokjHfkarGE2YHzy3JZfKFVVpWqd9xy12RBqB4rwCsBgY/oxa3TXx7KltvRJDEa4HZGJaCQlNm2g==" saltValue="O6z8CgxbxIT8QQXvOZmE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P6244</cp:lastModifiedBy>
  <cp:lastPrinted>2026-03-06T02:16:29Z</cp:lastPrinted>
  <dcterms:created xsi:type="dcterms:W3CDTF">2026-02-23T04:46:09Z</dcterms:created>
  <dcterms:modified xsi:type="dcterms:W3CDTF">2026-03-16T06:51:53Z</dcterms:modified>
  <cp:category/>
</cp:coreProperties>
</file>