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6財政状況資料集\03_市町村→県\"/>
    </mc:Choice>
  </mc:AlternateContent>
  <xr:revisionPtr revIDLastSave="0" documentId="13_ncr:1_{881C8C2D-451D-4C85-A2BC-8A2454A4C655}"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U63" i="12" l="1"/>
  <c r="AP63" i="12"/>
  <c r="AP88" i="12"/>
  <c r="AU88" i="12"/>
  <c r="AF88" i="12"/>
  <c r="AP23" i="12" l="1"/>
  <c r="AA23" i="12"/>
  <c r="V23" i="12"/>
  <c r="Q23" i="12"/>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E39" i="10"/>
  <c r="AM39" i="10"/>
  <c r="U39" i="10"/>
  <c r="C39" i="10"/>
  <c r="BE38" i="10"/>
  <c r="AM38" i="10"/>
  <c r="U38" i="10"/>
  <c r="C38" i="10"/>
  <c r="BE37" i="10"/>
  <c r="AM37" i="10"/>
  <c r="U37" i="10"/>
  <c r="C37" i="10"/>
  <c r="BE36" i="10"/>
  <c r="C36" i="10"/>
  <c r="C35" i="10"/>
  <c r="CO34" i="10"/>
  <c r="CO35" i="10" s="1"/>
  <c r="CO36" i="10" s="1"/>
  <c r="CO37" i="10" s="1"/>
  <c r="CO38" i="10" s="1"/>
  <c r="CO39" i="10" s="1"/>
  <c r="BW34" i="10"/>
  <c r="BW35" i="10" s="1"/>
  <c r="BW36" i="10" s="1"/>
  <c r="BW37" i="10" s="1"/>
  <c r="BW38" i="10" s="1"/>
  <c r="BW39" i="10" s="1"/>
  <c r="C34" i="10"/>
  <c r="BE34" i="10" l="1"/>
  <c r="BE35" i="10" s="1"/>
  <c r="U34" i="10"/>
  <c r="U35" i="10" s="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<sst xmlns="http://schemas.openxmlformats.org/spreadsheetml/2006/main" count="1067" uniqueCount="571">
  <si>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</si>
  <si>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</si>
  <si>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</si>
  <si>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</si>
  <si>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</si>
  <si>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</si>
  <si>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</si>
  <si>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</si>
  <si>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</si>
  <si>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</si>
  <si>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</si>
  <si>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</si>
  <si>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</si>
  <si>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</si>
  <si>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</si>
  <si>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</si>
  <si>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</si>
  <si>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</si>
  <si>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</si>
  <si>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</si>
  <si>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</si>
  <si>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</si>
  <si>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</si>
  <si>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</si>
  <si>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</si>
  <si>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</si>
  <si>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</si>
  <si>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</si>
  <si>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</si>
  <si>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</si>
  <si>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</si>
  <si>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</si>
  <si>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</si>
  <si>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</si>
  <si>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</si>
  <si>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</si>
  <si>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</si>
  <si>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</si>
  <si>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</si>
  <si>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</si>
  <si>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</si>
  <si>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</si>
  <si>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</si>
  <si>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</si>
  <si>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</si>
  <si>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</si>
  <si>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</si>
  <si>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</si>
  <si>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</si>
  <si>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</si>
  <si>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</si>
  <si>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</si>
  <si>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</si>
  <si>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</si>
  <si>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</si>
  <si>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</si>
  <si>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</si>
  <si>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</si>
  <si>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</si>
  <si>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</si>
  <si>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</si>
  <si>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</si>
  <si>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</si>
  <si>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</si>
  <si>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</si>
  <si>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</si>
  <si>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</si>
  <si>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</si>
  <si>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</si>
  <si>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</si>
  <si>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</si>
  <si>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</si>
  <si>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</si>
  <si>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</si>
  <si>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</si>
  <si>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</si>
  <si>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</si>
  <si>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</si>
  <si>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</si>
  <si>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</si>
  <si>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</si>
  <si>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</si>
  <si>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</si>
  <si>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</si>
  <si>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</si>
  <si>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</si>
  <si>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</si>
  <si>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</si>
  <si>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</si>
  <si>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</si>
  <si>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</si>
  <si>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</si>
  <si>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</si>
  <si>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</si>
  <si>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米沢市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</si>
  <si>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</si>
  <si>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</si>
  <si>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</si>
  <si>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</si>
  <si>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</si>
  <si>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</si>
  <si>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</si>
  <si>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</si>
  <si>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</si>
  <si>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</si>
  <si>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</si>
  <si>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</si>
  <si>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</si>
  <si>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</si>
  <si>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</si>
  <si>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</si>
  <si>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</si>
  <si>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</si>
  <si>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</si>
  <si>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</si>
  <si>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</si>
  <si>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</si>
  <si>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</si>
  <si>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</si>
  <si>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</si>
  <si>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</si>
  <si>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</si>
  <si>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</si>
  <si>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</si>
  <si>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</si>
  <si>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</si>
  <si>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</si>
  <si>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</si>
  <si>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</si>
  <si>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</si>
  <si>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</si>
  <si>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</si>
  <si>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</si>
  <si>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</si>
  <si>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</si>
  <si>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</si>
  <si>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</si>
  <si>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</si>
  <si>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</si>
  <si>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</si>
  <si>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</si>
  <si>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</si>
  <si>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</si>
  <si>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米沢市立病院事業会計</t>
    <phoneticPr fontId="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</si>
  <si>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</si>
  <si>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</si>
  <si>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</si>
  <si>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</si>
  <si>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</si>
  <si>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</si>
  <si>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</si>
  <si>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</si>
  <si>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</si>
  <si>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</si>
  <si>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</si>
  <si>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</si>
  <si>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</si>
  <si>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</si>
  <si>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</si>
  <si>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</si>
  <si>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</si>
  <si>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</si>
  <si>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</si>
  <si>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</si>
  <si>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</si>
  <si>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</si>
  <si>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</si>
  <si>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</si>
  <si>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</si>
  <si>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</si>
  <si>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</si>
  <si>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</si>
  <si>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</si>
  <si>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</si>
  <si>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</si>
  <si>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</si>
  <si>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</si>
  <si>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</si>
  <si>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</si>
  <si>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</si>
  <si>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</si>
  <si>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</si>
  <si>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</si>
  <si>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</si>
  <si>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</si>
  <si>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</si>
  <si>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</si>
  <si>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</si>
  <si>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</si>
  <si>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</si>
  <si>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</si>
  <si>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</si>
  <si>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</si>
  <si>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</si>
  <si>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</si>
  <si>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</si>
  <si>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</si>
  <si>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</si>
  <si>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</si>
  <si>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</si>
  <si>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</si>
  <si>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</si>
  <si>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</si>
  <si>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</si>
  <si>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山形県米沢市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</si>
  <si>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</si>
  <si>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</si>
  <si>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</si>
  <si>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</si>
  <si>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</si>
  <si>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</si>
  <si>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</si>
  <si>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</si>
  <si>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</si>
  <si>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</si>
  <si>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</si>
  <si>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</si>
  <si>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</si>
  <si>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</si>
  <si>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</si>
  <si>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</si>
  <si>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</si>
  <si>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</si>
  <si>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</si>
  <si>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</si>
  <si>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</si>
  <si>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</si>
  <si>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</si>
  <si>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</si>
  <si>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</si>
  <si>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</si>
  <si>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</si>
  <si>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</si>
  <si>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</si>
  <si>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</si>
  <si>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</si>
  <si>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</si>
  <si>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</si>
  <si>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</si>
  <si>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</si>
  <si>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</si>
  <si>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</si>
  <si>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</si>
  <si>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</si>
  <si>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</si>
  <si>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</si>
  <si>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</si>
  <si>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</si>
  <si>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</si>
  <si>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</si>
  <si>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</si>
  <si>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</si>
  <si>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</si>
  <si>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</si>
  <si>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</si>
  <si>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</si>
  <si>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</si>
  <si>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</si>
  <si>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</si>
  <si>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</si>
  <si>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</si>
  <si>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</si>
  <si>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</si>
  <si>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</si>
  <si>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</si>
  <si>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</si>
  <si>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</si>
  <si>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</si>
  <si>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</si>
  <si>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</si>
  <si>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</si>
  <si>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</si>
  <si>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</si>
  <si>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</si>
  <si>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</si>
  <si>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</si>
  <si>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</si>
  <si>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</si>
  <si>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</si>
  <si>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</si>
  <si>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</si>
  <si>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</si>
  <si>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</si>
  <si>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</si>
  <si>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</si>
  <si>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</si>
  <si>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</si>
  <si>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</si>
  <si>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</si>
  <si>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</si>
  <si>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</si>
  <si>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</si>
  <si>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</si>
  <si>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</si>
  <si>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</si>
  <si>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</si>
  <si>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</si>
  <si>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</si>
  <si>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</si>
  <si>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</si>
  <si>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</si>
  <si>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</si>
  <si>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</si>
  <si>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</si>
  <si>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</si>
  <si>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</si>
  <si>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</si>
  <si>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</si>
  <si>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</si>
  <si>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</si>
  <si>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</si>
  <si>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</si>
  <si>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</si>
  <si>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</si>
  <si>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</si>
  <si>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</si>
  <si>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</si>
  <si>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</si>
  <si>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</si>
  <si>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</si>
  <si>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</si>
  <si>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</si>
  <si>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</si>
  <si>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</si>
  <si>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</si>
  <si>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</si>
  <si>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</si>
  <si>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</si>
  <si>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</si>
  <si>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</si>
  <si>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</si>
  <si>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</si>
  <si>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</si>
  <si>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</si>
  <si>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</si>
  <si>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</si>
  <si>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</si>
  <si>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</si>
  <si>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</si>
  <si>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</si>
  <si>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</si>
  <si>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</si>
  <si>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</si>
  <si>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</si>
  <si>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</si>
  <si>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</si>
  <si>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</si>
  <si>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</si>
  <si>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</si>
  <si>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</si>
  <si>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</si>
  <si>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</si>
  <si>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</si>
  <si>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</si>
  <si>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</si>
  <si>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山形県米沢市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</si>
  <si>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</si>
  <si>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</si>
  <si>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</si>
  <si>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</si>
  <si>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</si>
  <si>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</si>
  <si>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</si>
  <si>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</si>
  <si>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</si>
  <si>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</si>
  <si>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</si>
  <si>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</si>
  <si>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</si>
  <si>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</si>
  <si>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</si>
  <si>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</si>
  <si>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</si>
  <si>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</si>
  <si>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</si>
  <si>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</si>
  <si>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米沢市物品調達費特別会計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</si>
  <si>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</si>
  <si>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</si>
  <si>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</si>
  <si>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</si>
  <si>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</si>
  <si>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</si>
  <si>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</si>
  <si>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</si>
  <si>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</si>
  <si>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</si>
  <si>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</si>
  <si>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</si>
  <si>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</si>
  <si>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米沢市国民健康保険事業勘定特別会計</t>
    <phoneticPr fontId="5"/>
  </si>
  <si>
    <t>米沢市介護保険事業勘定特別会計</t>
    <phoneticPr fontId="5"/>
  </si>
  <si>
    <t>米沢市後期高齢者医療費特別会計</t>
    <phoneticPr fontId="5"/>
  </si>
  <si>
    <t>米沢市水道事業会計</t>
    <phoneticPr fontId="5"/>
  </si>
  <si>
    <t>法適用企業</t>
    <phoneticPr fontId="5"/>
  </si>
  <si>
    <t>米沢市下水道事業会計</t>
    <phoneticPr fontId="5"/>
  </si>
  <si>
    <t>米沢市と畜場及び食肉市場費特別会計</t>
    <phoneticPr fontId="5"/>
  </si>
  <si>
    <t>法非適用企業</t>
    <phoneticPr fontId="5"/>
  </si>
  <si>
    <t>米沢市青果物地方卸売市場費特別会計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</si>
  <si>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</si>
  <si>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</si>
  <si>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</si>
  <si>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</si>
  <si>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</si>
  <si>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</si>
  <si>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</si>
  <si>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</si>
  <si>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</si>
  <si>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</si>
  <si>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</si>
  <si>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</si>
  <si>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</si>
  <si>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</si>
  <si>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</si>
  <si>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</si>
  <si>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</si>
  <si>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</si>
  <si>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</si>
  <si>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</si>
  <si>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</si>
  <si>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</si>
  <si>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</si>
  <si>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</si>
  <si>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</si>
  <si>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</si>
  <si>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</si>
  <si>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</si>
  <si>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</si>
  <si>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</si>
  <si>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</si>
  <si>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</si>
  <si>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</si>
  <si>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</si>
  <si>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</si>
  <si>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</si>
  <si>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</si>
  <si>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</si>
  <si>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</si>
  <si>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</si>
  <si>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</si>
  <si>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</si>
  <si>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</si>
  <si>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</si>
  <si>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</si>
  <si>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</si>
  <si>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</si>
  <si>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</si>
  <si>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</si>
  <si>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</si>
  <si>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</si>
  <si>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</si>
  <si>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</si>
  <si>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</si>
  <si>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</si>
  <si>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</si>
  <si>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</si>
  <si>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</si>
  <si>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</si>
  <si>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</si>
  <si>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</si>
  <si>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</si>
  <si>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</si>
  <si>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</si>
  <si>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</si>
  <si>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</si>
  <si>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</si>
  <si>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</si>
  <si>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</si>
  <si>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</si>
  <si>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</si>
  <si>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</si>
  <si>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</si>
  <si>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</si>
  <si>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</si>
  <si>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</si>
  <si>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</si>
  <si>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</si>
  <si>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</si>
  <si>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</si>
  <si>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</si>
  <si>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</si>
  <si>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</si>
  <si>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</si>
  <si>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</si>
  <si>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</si>
  <si>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</si>
  <si>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</si>
  <si>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</si>
  <si>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</si>
  <si>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</si>
  <si>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</si>
  <si>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</si>
  <si>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</si>
  <si>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</si>
  <si>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</si>
  <si>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</si>
  <si>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</si>
  <si>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</si>
  <si>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</si>
  <si>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</si>
  <si>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</si>
  <si>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</si>
  <si>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</si>
  <si>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</si>
  <si>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</si>
  <si>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</si>
  <si>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</si>
  <si>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</si>
  <si>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</si>
  <si>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</si>
  <si>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</si>
  <si>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</si>
  <si>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</si>
  <si>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</si>
  <si>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</si>
  <si>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</si>
  <si>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</si>
  <si>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</si>
  <si>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</si>
  <si>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</si>
  <si>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</si>
  <si>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</si>
  <si>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</si>
  <si>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</si>
  <si>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</si>
  <si>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</si>
  <si>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</si>
  <si>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</si>
  <si>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</si>
  <si>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</si>
  <si>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</si>
  <si>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</si>
  <si>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</si>
  <si>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</si>
  <si>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1.57</t>
  </si>
  <si>
    <t>米沢市立病院事業会計</t>
  </si>
  <si>
    <t>▲ 0.44</t>
  </si>
  <si>
    <t>米沢市水道事業会計</t>
  </si>
  <si>
    <t>一般会計</t>
  </si>
  <si>
    <t>米沢市介護保険事業勘定特別会計</t>
  </si>
  <si>
    <t>米沢市下水道事業会計</t>
  </si>
  <si>
    <t>米沢市国民健康保険事業勘定特別会計</t>
  </si>
  <si>
    <t>米沢市後期高齢者医療費特別会計</t>
  </si>
  <si>
    <t>米沢市物品調達費特別会計</t>
  </si>
  <si>
    <t>その他会計（赤字）</t>
  </si>
  <si>
    <t>その他会計（黒字）</t>
  </si>
  <si>
    <t>R02</t>
    <phoneticPr fontId="5"/>
  </si>
  <si>
    <t>R03</t>
    <phoneticPr fontId="5"/>
  </si>
  <si>
    <t>R04</t>
    <phoneticPr fontId="5"/>
  </si>
  <si>
    <t>R05</t>
    <phoneticPr fontId="5"/>
  </si>
  <si>
    <t>R06</t>
    <phoneticPr fontId="5"/>
  </si>
  <si>
    <t>-</t>
    <phoneticPr fontId="2"/>
  </si>
  <si>
    <t>置賜広域行政事務組合</t>
    <rPh sb="0" eb="2">
      <t>オキタマ</t>
    </rPh>
    <rPh sb="2" eb="4">
      <t>コウイキ</t>
    </rPh>
    <rPh sb="4" eb="6">
      <t>ギョウセイ</t>
    </rPh>
    <rPh sb="6" eb="8">
      <t>ジム</t>
    </rPh>
    <rPh sb="8" eb="10">
      <t>クミアイ</t>
    </rPh>
    <phoneticPr fontId="5"/>
  </si>
  <si>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5"/>
  </si>
  <si>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5"/>
  </si>
  <si>
    <t>山形県自治会館管理組合</t>
    <rPh sb="0" eb="3">
      <t>ヤマガタケン</t>
    </rPh>
    <rPh sb="3" eb="5">
      <t>ジチ</t>
    </rPh>
    <rPh sb="5" eb="7">
      <t>カイカン</t>
    </rPh>
    <rPh sb="7" eb="9">
      <t>カンリ</t>
    </rPh>
    <rPh sb="9" eb="11">
      <t>クミアイ</t>
    </rPh>
    <phoneticPr fontId="5"/>
  </si>
  <si>
    <t>山形県消防補償等組合</t>
    <rPh sb="0" eb="3">
      <t>ヤマガタケン</t>
    </rPh>
    <rPh sb="3" eb="5">
      <t>ショウボウ</t>
    </rPh>
    <rPh sb="5" eb="7">
      <t>ホショウ</t>
    </rPh>
    <rPh sb="7" eb="8">
      <t>トウ</t>
    </rPh>
    <rPh sb="8" eb="10">
      <t>クミアイ</t>
    </rPh>
    <phoneticPr fontId="5"/>
  </si>
  <si>
    <t>松川堰組合</t>
    <rPh sb="0" eb="2">
      <t>マツカワ</t>
    </rPh>
    <rPh sb="2" eb="3">
      <t>セキ</t>
    </rPh>
    <rPh sb="3" eb="5">
      <t>クミアイ</t>
    </rPh>
    <phoneticPr fontId="5"/>
  </si>
  <si>
    <t>米沢上杉文化振興財団</t>
    <rPh sb="0" eb="2">
      <t>ヨネザワ</t>
    </rPh>
    <rPh sb="2" eb="4">
      <t>ウエスギ</t>
    </rPh>
    <rPh sb="4" eb="6">
      <t>ブンカ</t>
    </rPh>
    <rPh sb="6" eb="8">
      <t>シンコウ</t>
    </rPh>
    <rPh sb="8" eb="10">
      <t>ザイダン</t>
    </rPh>
    <phoneticPr fontId="5"/>
  </si>
  <si>
    <t>-</t>
    <phoneticPr fontId="38"/>
  </si>
  <si>
    <t>米沢観光コンベンション協会</t>
    <rPh sb="0" eb="2">
      <t>ヨネザワ</t>
    </rPh>
    <rPh sb="2" eb="4">
      <t>カンコウ</t>
    </rPh>
    <rPh sb="11" eb="13">
      <t>キョウカイ</t>
    </rPh>
    <phoneticPr fontId="5"/>
  </si>
  <si>
    <t>○</t>
    <phoneticPr fontId="38"/>
  </si>
  <si>
    <t>米沢市土地開発公社</t>
    <rPh sb="0" eb="3">
      <t>ヨネザワシ</t>
    </rPh>
    <rPh sb="3" eb="5">
      <t>トチ</t>
    </rPh>
    <rPh sb="5" eb="7">
      <t>カイハツ</t>
    </rPh>
    <rPh sb="7" eb="9">
      <t>コウシャ</t>
    </rPh>
    <phoneticPr fontId="5"/>
  </si>
  <si>
    <t>米沢食肉公社</t>
    <rPh sb="0" eb="2">
      <t>ヨネザワ</t>
    </rPh>
    <rPh sb="2" eb="4">
      <t>ショクニク</t>
    </rPh>
    <rPh sb="4" eb="6">
      <t>コウシャ</t>
    </rPh>
    <phoneticPr fontId="5"/>
  </si>
  <si>
    <t>米沢市スポーツ協会</t>
    <rPh sb="0" eb="3">
      <t>ヨネザワシ</t>
    </rPh>
    <rPh sb="7" eb="9">
      <t>キョウカイ</t>
    </rPh>
    <phoneticPr fontId="38"/>
  </si>
  <si>
    <t>天元台</t>
    <rPh sb="0" eb="3">
      <t>テンゲンダイ</t>
    </rPh>
    <phoneticPr fontId="38"/>
  </si>
  <si>
    <t>公共施設等整備基金</t>
    <rPh sb="0" eb="7">
      <t>コウキョウシセツトウセイビ</t>
    </rPh>
    <rPh sb="7" eb="9">
      <t>キキン</t>
    </rPh>
    <phoneticPr fontId="5"/>
  </si>
  <si>
    <t>ふるさと応援基金</t>
    <rPh sb="4" eb="8">
      <t>オウエンキキン</t>
    </rPh>
    <phoneticPr fontId="5"/>
  </si>
  <si>
    <t>退職手当基金</t>
    <rPh sb="0" eb="6">
      <t>タイショクテアテキキン</t>
    </rPh>
    <phoneticPr fontId="5"/>
  </si>
  <si>
    <t>博物館資料整備基金</t>
    <rPh sb="0" eb="5">
      <t>ハクブツカンシリョウ</t>
    </rPh>
    <rPh sb="5" eb="9">
      <t>セイビキキン</t>
    </rPh>
    <phoneticPr fontId="2"/>
  </si>
  <si>
    <t>市基金</t>
    <rPh sb="0" eb="3">
      <t>シキキン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</si>
</sst>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28D7-40A7-86DF-E49C02DA56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72362</c:v>
                </c:pt>
                <c:pt idx="1">
                  <c:v>79482</c:v>
                </c:pt>
                <c:pt idx="2">
                  <c:v>29048</c:v>
                </c:pt>
                <c:pt idx="3">
                  <c:v>33220</c:v>
                </c:pt>
                <c:pt idx="4">
                  <c:v>45198</c:v>
                </c:pt>
              </c:numCache>
            </c:numRef>
          </c:val>
          <c:smooth val="0"/>
          <c:extLst>
            <c:ext xmlns:c16="http://schemas.microsoft.com/office/drawing/2014/chart" uri="{C3380CC4-5D6E-409C-BE32-E72D297353CC}">
              <c16:uniqueId val="{00000001-28D7-40A7-86DF-E49C02DA56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6.05</c:v>
                </c:pt>
                <c:pt idx="1">
                  <c:v>6.5</c:v>
                </c:pt>
                <c:pt idx="2">
                  <c:v>7.19</c:v>
                </c:pt>
                <c:pt idx="3">
                  <c:v>7.77</c:v>
                </c:pt>
                <c:pt idx="4">
                  <c:v>6.52</c:v>
                </c:pt>
              </c:numCache>
            </c:numRef>
          </c:val>
          <c:extLst>
            <c:ext xmlns:c16="http://schemas.microsoft.com/office/drawing/2014/chart" uri="{C3380CC4-5D6E-409C-BE32-E72D297353CC}">
              <c16:uniqueId val="{00000000-E564-4E6C-84EF-024323AE58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9.77</c:v>
                </c:pt>
                <c:pt idx="1">
                  <c:v>9.33</c:v>
                </c:pt>
                <c:pt idx="2">
                  <c:v>9.4</c:v>
                </c:pt>
                <c:pt idx="3">
                  <c:v>9.34</c:v>
                </c:pt>
                <c:pt idx="4">
                  <c:v>8.77</c:v>
                </c:pt>
              </c:numCache>
            </c:numRef>
          </c:val>
          <c:extLst>
            <c:ext xmlns:c16="http://schemas.microsoft.com/office/drawing/2014/chart" uri="{C3380CC4-5D6E-409C-BE32-E72D297353CC}">
              <c16:uniqueId val="{00000001-E564-4E6C-84EF-024323AE582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0.85</c:v>
                </c:pt>
                <c:pt idx="1">
                  <c:v>0.72</c:v>
                </c:pt>
                <c:pt idx="2">
                  <c:v>0.23</c:v>
                </c:pt>
                <c:pt idx="3">
                  <c:v>0.6</c:v>
                </c:pt>
                <c:pt idx="4">
                  <c:v>-1.57</c:v>
                </c:pt>
              </c:numCache>
            </c:numRef>
          </c:val>
          <c:smooth val="0"/>
          <c:extLst>
            <c:ext xmlns:c16="http://schemas.microsoft.com/office/drawing/2014/chart" uri="{C3380CC4-5D6E-409C-BE32-E72D297353CC}">
              <c16:uniqueId val="{00000002-E564-4E6C-84EF-024323AE582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F99-426F-95CA-7F4B359943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99-426F-95CA-7F4B35994320}"/>
            </c:ext>
          </c:extLst>
        </c:ser>
        <c:ser>
          <c:idx val="2"/>
          <c:order val="2"/>
          <c:tx>
            <c:strRef>
              <c:f>データシート!$A$29</c:f>
              <c:strCache>
                <c:ptCount val="1"/>
                <c:pt idx="0">
                  <c:v>米沢市物品調達費特別会計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8F99-426F-95CA-7F4B35994320}"/>
            </c:ext>
          </c:extLst>
        </c:ser>
        <c:ser>
          <c:idx val="3"/>
          <c:order val="3"/>
          <c:tx>
            <c:strRef>
              <c:f>データシート!$A$30</c:f>
              <c:strCache>
                <c:ptCount val="1"/>
                <c:pt idx="0">
                  <c:v>米沢市後期高齢者医療費特別会計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c:v>
                </c:pt>
                <c:pt idx="2">
                  <c:v>#N/A</c:v>
                </c:pt>
                <c:pt idx="3">
                  <c:v>0.1</c:v>
                </c:pt>
                <c:pt idx="4">
                  <c:v>#N/A</c:v>
                </c:pt>
                <c:pt idx="5">
                  <c:v>0.1</c:v>
                </c:pt>
                <c:pt idx="6">
                  <c:v>#N/A</c:v>
                </c:pt>
                <c:pt idx="7">
                  <c:v>0.1</c:v>
                </c:pt>
                <c:pt idx="8">
                  <c:v>#N/A</c:v>
                </c:pt>
                <c:pt idx="9">
                  <c:v>0.12</c:v>
                </c:pt>
              </c:numCache>
            </c:numRef>
          </c:val>
          <c:extLst>
            <c:ext xmlns:c16="http://schemas.microsoft.com/office/drawing/2014/chart" uri="{C3380CC4-5D6E-409C-BE32-E72D297353CC}">
              <c16:uniqueId val="{00000003-8F99-426F-95CA-7F4B35994320}"/>
            </c:ext>
          </c:extLst>
        </c:ser>
        <c:ser>
          <c:idx val="4"/>
          <c:order val="4"/>
          <c:tx>
            <c:strRef>
              <c:f>データシート!$A$31</c:f>
              <c:strCache>
                <c:ptCount val="1"/>
                <c:pt idx="0">
                  <c:v>米沢市国民健康保険事業勘定特別会計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1.63</c:v>
                </c:pt>
                <c:pt idx="2">
                  <c:v>#N/A</c:v>
                </c:pt>
                <c:pt idx="3">
                  <c:v>1.83</c:v>
                </c:pt>
                <c:pt idx="4">
                  <c:v>#N/A</c:v>
                </c:pt>
                <c:pt idx="5">
                  <c:v>0.75</c:v>
                </c:pt>
                <c:pt idx="6">
                  <c:v>#N/A</c:v>
                </c:pt>
                <c:pt idx="7">
                  <c:v>1.05</c:v>
                </c:pt>
                <c:pt idx="8">
                  <c:v>#N/A</c:v>
                </c:pt>
                <c:pt idx="9">
                  <c:v>1.2</c:v>
                </c:pt>
              </c:numCache>
            </c:numRef>
          </c:val>
          <c:extLst>
            <c:ext xmlns:c16="http://schemas.microsoft.com/office/drawing/2014/chart" uri="{C3380CC4-5D6E-409C-BE32-E72D297353CC}">
              <c16:uniqueId val="{00000004-8F99-426F-95CA-7F4B35994320}"/>
            </c:ext>
          </c:extLst>
        </c:ser>
        <c:ser>
          <c:idx val="5"/>
          <c:order val="5"/>
          <c:tx>
            <c:strRef>
              <c:f>データシート!$A$32</c:f>
              <c:strCache>
                <c:ptCount val="1"/>
                <c:pt idx="0">
                  <c:v>米沢市下水道事業会計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1.06</c:v>
                </c:pt>
                <c:pt idx="2">
                  <c:v>#N/A</c:v>
                </c:pt>
                <c:pt idx="3">
                  <c:v>0.95</c:v>
                </c:pt>
                <c:pt idx="4">
                  <c:v>#N/A</c:v>
                </c:pt>
                <c:pt idx="5">
                  <c:v>0.88</c:v>
                </c:pt>
                <c:pt idx="6">
                  <c:v>#N/A</c:v>
                </c:pt>
                <c:pt idx="7">
                  <c:v>0.66</c:v>
                </c:pt>
                <c:pt idx="8">
                  <c:v>#N/A</c:v>
                </c:pt>
                <c:pt idx="9">
                  <c:v>1.3</c:v>
                </c:pt>
              </c:numCache>
            </c:numRef>
          </c:val>
          <c:extLst>
            <c:ext xmlns:c16="http://schemas.microsoft.com/office/drawing/2014/chart" uri="{C3380CC4-5D6E-409C-BE32-E72D297353CC}">
              <c16:uniqueId val="{00000005-8F99-426F-95CA-7F4B35994320}"/>
            </c:ext>
          </c:extLst>
        </c:ser>
        <c:ser>
          <c:idx val="6"/>
          <c:order val="6"/>
          <c:tx>
            <c:strRef>
              <c:f>データシート!$A$33</c:f>
              <c:strCache>
                <c:ptCount val="1"/>
                <c:pt idx="0">
                  <c:v>米沢市介護保険事業勘定特別会計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1.25</c:v>
                </c:pt>
                <c:pt idx="2">
                  <c:v>#N/A</c:v>
                </c:pt>
                <c:pt idx="3">
                  <c:v>1.29</c:v>
                </c:pt>
                <c:pt idx="4">
                  <c:v>#N/A</c:v>
                </c:pt>
                <c:pt idx="5">
                  <c:v>1.99</c:v>
                </c:pt>
                <c:pt idx="6">
                  <c:v>#N/A</c:v>
                </c:pt>
                <c:pt idx="7">
                  <c:v>2.0099999999999998</c:v>
                </c:pt>
                <c:pt idx="8">
                  <c:v>#N/A</c:v>
                </c:pt>
                <c:pt idx="9">
                  <c:v>1.46</c:v>
                </c:pt>
              </c:numCache>
            </c:numRef>
          </c:val>
          <c:extLst>
            <c:ext xmlns:c16="http://schemas.microsoft.com/office/drawing/2014/chart" uri="{C3380CC4-5D6E-409C-BE32-E72D297353CC}">
              <c16:uniqueId val="{00000006-8F99-426F-95CA-7F4B3599432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6.02</c:v>
                </c:pt>
                <c:pt idx="2">
                  <c:v>#N/A</c:v>
                </c:pt>
                <c:pt idx="3">
                  <c:v>6.48</c:v>
                </c:pt>
                <c:pt idx="4">
                  <c:v>#N/A</c:v>
                </c:pt>
                <c:pt idx="5">
                  <c:v>7.17</c:v>
                </c:pt>
                <c:pt idx="6">
                  <c:v>#N/A</c:v>
                </c:pt>
                <c:pt idx="7">
                  <c:v>7.75</c:v>
                </c:pt>
                <c:pt idx="8">
                  <c:v>#N/A</c:v>
                </c:pt>
                <c:pt idx="9">
                  <c:v>6.5</c:v>
                </c:pt>
              </c:numCache>
            </c:numRef>
          </c:val>
          <c:extLst>
            <c:ext xmlns:c16="http://schemas.microsoft.com/office/drawing/2014/chart" uri="{C3380CC4-5D6E-409C-BE32-E72D297353CC}">
              <c16:uniqueId val="{00000007-8F99-426F-95CA-7F4B35994320}"/>
            </c:ext>
          </c:extLst>
        </c:ser>
        <c:ser>
          <c:idx val="8"/>
          <c:order val="8"/>
          <c:tx>
            <c:strRef>
              <c:f>データシート!$A$35</c:f>
              <c:strCache>
                <c:ptCount val="1"/>
                <c:pt idx="0">
                  <c:v>米沢市水道事業会計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23.78</c:v>
                </c:pt>
                <c:pt idx="2">
                  <c:v>#N/A</c:v>
                </c:pt>
                <c:pt idx="3">
                  <c:v>23.09</c:v>
                </c:pt>
                <c:pt idx="4">
                  <c:v>#N/A</c:v>
                </c:pt>
                <c:pt idx="5">
                  <c:v>24.3</c:v>
                </c:pt>
                <c:pt idx="6">
                  <c:v>#N/A</c:v>
                </c:pt>
                <c:pt idx="7">
                  <c:v>21.6</c:v>
                </c:pt>
                <c:pt idx="8">
                  <c:v>#N/A</c:v>
                </c:pt>
                <c:pt idx="9">
                  <c:v>19.87</c:v>
                </c:pt>
              </c:numCache>
            </c:numRef>
          </c:val>
          <c:extLst>
            <c:ext xmlns:c16="http://schemas.microsoft.com/office/drawing/2014/chart" uri="{C3380CC4-5D6E-409C-BE32-E72D297353CC}">
              <c16:uniqueId val="{00000008-8F99-426F-95CA-7F4B35994320}"/>
            </c:ext>
          </c:extLst>
        </c:ser>
        <c:ser>
          <c:idx val="9"/>
          <c:order val="9"/>
          <c:tx>
            <c:strRef>
              <c:f>データシート!$A$36</c:f>
              <c:strCache>
                <c:ptCount val="1"/>
                <c:pt idx="0">
                  <c:v>米沢市立病院事業会計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c:v>
                </c:pt>
                <c:pt idx="2">
                  <c:v>#N/A</c:v>
                </c:pt>
                <c:pt idx="3">
                  <c:v>2.92</c:v>
                </c:pt>
                <c:pt idx="4">
                  <c:v>#N/A</c:v>
                </c:pt>
                <c:pt idx="5">
                  <c:v>4.97</c:v>
                </c:pt>
                <c:pt idx="6">
                  <c:v>#N/A</c:v>
                </c:pt>
                <c:pt idx="7">
                  <c:v>1.57</c:v>
                </c:pt>
                <c:pt idx="8">
                  <c:v>0.44</c:v>
                </c:pt>
                <c:pt idx="9">
                  <c:v>#N/A</c:v>
                </c:pt>
              </c:numCache>
            </c:numRef>
          </c:val>
          <c:extLst>
            <c:ext xmlns:c16="http://schemas.microsoft.com/office/drawing/2014/chart" uri="{C3380CC4-5D6E-409C-BE32-E72D297353CC}">
              <c16:uniqueId val="{00000009-8F99-426F-95CA-7F4B359943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3202</c:v>
                </c:pt>
                <c:pt idx="5">
                  <c:v>3209</c:v>
                </c:pt>
                <c:pt idx="8">
                  <c:v>3198</c:v>
                </c:pt>
                <c:pt idx="11">
                  <c:v>3197</c:v>
                </c:pt>
                <c:pt idx="14">
                  <c:v>3065</c:v>
                </c:pt>
              </c:numCache>
            </c:numRef>
          </c:val>
          <c:extLst>
            <c:ext xmlns:c16="http://schemas.microsoft.com/office/drawing/2014/chart" uri="{C3380CC4-5D6E-409C-BE32-E72D297353CC}">
              <c16:uniqueId val="{00000000-C572-4546-9E1B-25019DFD59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72-4546-9E1B-25019DFD59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93</c:v>
                </c:pt>
                <c:pt idx="3">
                  <c:v>93</c:v>
                </c:pt>
                <c:pt idx="6">
                  <c:v>78</c:v>
                </c:pt>
                <c:pt idx="9">
                  <c:v>106</c:v>
                </c:pt>
                <c:pt idx="12">
                  <c:v>77</c:v>
                </c:pt>
              </c:numCache>
            </c:numRef>
          </c:val>
          <c:extLst>
            <c:ext xmlns:c16="http://schemas.microsoft.com/office/drawing/2014/chart" uri="{C3380CC4-5D6E-409C-BE32-E72D297353CC}">
              <c16:uniqueId val="{00000002-C572-4546-9E1B-25019DFD59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416</c:v>
                </c:pt>
                <c:pt idx="3">
                  <c:v>445</c:v>
                </c:pt>
                <c:pt idx="6">
                  <c:v>511</c:v>
                </c:pt>
                <c:pt idx="9">
                  <c:v>485</c:v>
                </c:pt>
                <c:pt idx="12">
                  <c:v>447</c:v>
                </c:pt>
              </c:numCache>
            </c:numRef>
          </c:val>
          <c:extLst>
            <c:ext xmlns:c16="http://schemas.microsoft.com/office/drawing/2014/chart" uri="{C3380CC4-5D6E-409C-BE32-E72D297353CC}">
              <c16:uniqueId val="{00000003-C572-4546-9E1B-25019DFD59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858</c:v>
                </c:pt>
                <c:pt idx="3">
                  <c:v>710</c:v>
                </c:pt>
                <c:pt idx="6">
                  <c:v>528</c:v>
                </c:pt>
                <c:pt idx="9">
                  <c:v>680</c:v>
                </c:pt>
                <c:pt idx="12">
                  <c:v>861</c:v>
                </c:pt>
              </c:numCache>
            </c:numRef>
          </c:val>
          <c:extLst>
            <c:ext xmlns:c16="http://schemas.microsoft.com/office/drawing/2014/chart" uri="{C3380CC4-5D6E-409C-BE32-E72D297353CC}">
              <c16:uniqueId val="{00000004-C572-4546-9E1B-25019DFD59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7</c:v>
                </c:pt>
                <c:pt idx="3">
                  <c:v>7</c:v>
                </c:pt>
                <c:pt idx="6">
                  <c:v>7</c:v>
                </c:pt>
                <c:pt idx="9">
                  <c:v>3</c:v>
                </c:pt>
                <c:pt idx="12">
                  <c:v>3</c:v>
                </c:pt>
              </c:numCache>
            </c:numRef>
          </c:val>
          <c:extLst>
            <c:ext xmlns:c16="http://schemas.microsoft.com/office/drawing/2014/chart" uri="{C3380CC4-5D6E-409C-BE32-E72D297353CC}">
              <c16:uniqueId val="{00000005-C572-4546-9E1B-25019DFD59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72-4546-9E1B-25019DFD59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3262</c:v>
                </c:pt>
                <c:pt idx="3">
                  <c:v>3261</c:v>
                </c:pt>
                <c:pt idx="6">
                  <c:v>3542</c:v>
                </c:pt>
                <c:pt idx="9">
                  <c:v>3573</c:v>
                </c:pt>
                <c:pt idx="12">
                  <c:v>3682</c:v>
                </c:pt>
              </c:numCache>
            </c:numRef>
          </c:val>
          <c:extLst>
            <c:ext xmlns:c16="http://schemas.microsoft.com/office/drawing/2014/chart" uri="{C3380CC4-5D6E-409C-BE32-E72D297353CC}">
              <c16:uniqueId val="{00000007-C572-4546-9E1B-25019DFD59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1434</c:v>
                </c:pt>
                <c:pt idx="2">
                  <c:v>#N/A</c:v>
                </c:pt>
                <c:pt idx="3">
                  <c:v>#N/A</c:v>
                </c:pt>
                <c:pt idx="4">
                  <c:v>1307</c:v>
                </c:pt>
                <c:pt idx="5">
                  <c:v>#N/A</c:v>
                </c:pt>
                <c:pt idx="6">
                  <c:v>#N/A</c:v>
                </c:pt>
                <c:pt idx="7">
                  <c:v>1468</c:v>
                </c:pt>
                <c:pt idx="8">
                  <c:v>#N/A</c:v>
                </c:pt>
                <c:pt idx="9">
                  <c:v>#N/A</c:v>
                </c:pt>
                <c:pt idx="10">
                  <c:v>1650</c:v>
                </c:pt>
                <c:pt idx="11">
                  <c:v>#N/A</c:v>
                </c:pt>
                <c:pt idx="12">
                  <c:v>#N/A</c:v>
                </c:pt>
                <c:pt idx="13">
                  <c:v>2005</c:v>
                </c:pt>
                <c:pt idx="14">
                  <c:v>#N/A</c:v>
                </c:pt>
              </c:numCache>
            </c:numRef>
          </c:val>
          <c:smooth val="0"/>
          <c:extLst>
            <c:ext xmlns:c16="http://schemas.microsoft.com/office/drawing/2014/chart" uri="{C3380CC4-5D6E-409C-BE32-E72D297353CC}">
              <c16:uniqueId val="{00000008-C572-4546-9E1B-25019DFD59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33339</c:v>
                </c:pt>
                <c:pt idx="5">
                  <c:v>32569</c:v>
                </c:pt>
                <c:pt idx="8">
                  <c:v>33288</c:v>
                </c:pt>
                <c:pt idx="11">
                  <c:v>34578</c:v>
                </c:pt>
                <c:pt idx="14">
                  <c:v>33481</c:v>
                </c:pt>
              </c:numCache>
            </c:numRef>
          </c:val>
          <c:extLst>
            <c:ext xmlns:c16="http://schemas.microsoft.com/office/drawing/2014/chart" uri="{C3380CC4-5D6E-409C-BE32-E72D297353CC}">
              <c16:uniqueId val="{00000000-FAAF-4F75-97A2-68A3EC2439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8405</c:v>
                </c:pt>
                <c:pt idx="5">
                  <c:v>7340</c:v>
                </c:pt>
                <c:pt idx="8">
                  <c:v>7810</c:v>
                </c:pt>
                <c:pt idx="11">
                  <c:v>7504</c:v>
                </c:pt>
                <c:pt idx="14">
                  <c:v>7819</c:v>
                </c:pt>
              </c:numCache>
            </c:numRef>
          </c:val>
          <c:extLst>
            <c:ext xmlns:c16="http://schemas.microsoft.com/office/drawing/2014/chart" uri="{C3380CC4-5D6E-409C-BE32-E72D297353CC}">
              <c16:uniqueId val="{00000001-FAAF-4F75-97A2-68A3EC2439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7980</c:v>
                </c:pt>
                <c:pt idx="5">
                  <c:v>9713</c:v>
                </c:pt>
                <c:pt idx="8">
                  <c:v>9997</c:v>
                </c:pt>
                <c:pt idx="11">
                  <c:v>11271</c:v>
                </c:pt>
                <c:pt idx="14">
                  <c:v>10138</c:v>
                </c:pt>
              </c:numCache>
            </c:numRef>
          </c:val>
          <c:extLst>
            <c:ext xmlns:c16="http://schemas.microsoft.com/office/drawing/2014/chart" uri="{C3380CC4-5D6E-409C-BE32-E72D297353CC}">
              <c16:uniqueId val="{00000002-FAAF-4F75-97A2-68A3EC2439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AF-4F75-97A2-68A3EC2439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AF-4F75-97A2-68A3EC2439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AF-4F75-97A2-68A3EC2439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4189</c:v>
                </c:pt>
                <c:pt idx="3">
                  <c:v>4044</c:v>
                </c:pt>
                <c:pt idx="6">
                  <c:v>3923</c:v>
                </c:pt>
                <c:pt idx="9">
                  <c:v>4044</c:v>
                </c:pt>
                <c:pt idx="12">
                  <c:v>3931</c:v>
                </c:pt>
              </c:numCache>
            </c:numRef>
          </c:val>
          <c:extLst>
            <c:ext xmlns:c16="http://schemas.microsoft.com/office/drawing/2014/chart" uri="{C3380CC4-5D6E-409C-BE32-E72D297353CC}">
              <c16:uniqueId val="{00000006-FAAF-4F75-97A2-68A3EC2439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4256</c:v>
                </c:pt>
                <c:pt idx="3">
                  <c:v>4055</c:v>
                </c:pt>
                <c:pt idx="6">
                  <c:v>3806</c:v>
                </c:pt>
                <c:pt idx="9">
                  <c:v>3993</c:v>
                </c:pt>
                <c:pt idx="12">
                  <c:v>3825</c:v>
                </c:pt>
              </c:numCache>
            </c:numRef>
          </c:val>
          <c:extLst>
            <c:ext xmlns:c16="http://schemas.microsoft.com/office/drawing/2014/chart" uri="{C3380CC4-5D6E-409C-BE32-E72D297353CC}">
              <c16:uniqueId val="{00000007-FAAF-4F75-97A2-68A3EC2439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10948</c:v>
                </c:pt>
                <c:pt idx="3">
                  <c:v>9477</c:v>
                </c:pt>
                <c:pt idx="6">
                  <c:v>11556</c:v>
                </c:pt>
                <c:pt idx="9">
                  <c:v>15959</c:v>
                </c:pt>
                <c:pt idx="12">
                  <c:v>15470</c:v>
                </c:pt>
              </c:numCache>
            </c:numRef>
          </c:val>
          <c:extLst>
            <c:ext xmlns:c16="http://schemas.microsoft.com/office/drawing/2014/chart" uri="{C3380CC4-5D6E-409C-BE32-E72D297353CC}">
              <c16:uniqueId val="{00000008-FAAF-4F75-97A2-68A3EC2439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739</c:v>
                </c:pt>
                <c:pt idx="3">
                  <c:v>655</c:v>
                </c:pt>
                <c:pt idx="6">
                  <c:v>584</c:v>
                </c:pt>
                <c:pt idx="9">
                  <c:v>489</c:v>
                </c:pt>
                <c:pt idx="12">
                  <c:v>422</c:v>
                </c:pt>
              </c:numCache>
            </c:numRef>
          </c:val>
          <c:extLst>
            <c:ext xmlns:c16="http://schemas.microsoft.com/office/drawing/2014/chart" uri="{C3380CC4-5D6E-409C-BE32-E72D297353CC}">
              <c16:uniqueId val="{00000009-FAAF-4F75-97A2-68A3EC2439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37917</c:v>
                </c:pt>
                <c:pt idx="3">
                  <c:v>40150</c:v>
                </c:pt>
                <c:pt idx="6">
                  <c:v>38531</c:v>
                </c:pt>
                <c:pt idx="9">
                  <c:v>36920</c:v>
                </c:pt>
                <c:pt idx="12">
                  <c:v>35807</c:v>
                </c:pt>
              </c:numCache>
            </c:numRef>
          </c:val>
          <c:extLst>
            <c:ext xmlns:c16="http://schemas.microsoft.com/office/drawing/2014/chart" uri="{C3380CC4-5D6E-409C-BE32-E72D297353CC}">
              <c16:uniqueId val="{0000000A-FAAF-4F75-97A2-68A3EC2439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8324</c:v>
                </c:pt>
                <c:pt idx="2">
                  <c:v>#N/A</c:v>
                </c:pt>
                <c:pt idx="3">
                  <c:v>#N/A</c:v>
                </c:pt>
                <c:pt idx="4">
                  <c:v>8760</c:v>
                </c:pt>
                <c:pt idx="5">
                  <c:v>#N/A</c:v>
                </c:pt>
                <c:pt idx="6">
                  <c:v>#N/A</c:v>
                </c:pt>
                <c:pt idx="7">
                  <c:v>7305</c:v>
                </c:pt>
                <c:pt idx="8">
                  <c:v>#N/A</c:v>
                </c:pt>
                <c:pt idx="9">
                  <c:v>#N/A</c:v>
                </c:pt>
                <c:pt idx="10">
                  <c:v>8053</c:v>
                </c:pt>
                <c:pt idx="11">
                  <c:v>#N/A</c:v>
                </c:pt>
                <c:pt idx="12">
                  <c:v>#N/A</c:v>
                </c:pt>
                <c:pt idx="13">
                  <c:v>8017</c:v>
                </c:pt>
                <c:pt idx="14">
                  <c:v>#N/A</c:v>
                </c:pt>
              </c:numCache>
            </c:numRef>
          </c:val>
          <c:smooth val="0"/>
          <c:extLst>
            <c:ext xmlns:c16="http://schemas.microsoft.com/office/drawing/2014/chart" uri="{C3380CC4-5D6E-409C-BE32-E72D297353CC}">
              <c16:uniqueId val="{0000000B-FAAF-4F75-97A2-68A3EC2439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1909</c:v>
                </c:pt>
                <c:pt idx="1">
                  <c:v>1905</c:v>
                </c:pt>
                <c:pt idx="2">
                  <c:v>1815</c:v>
                </c:pt>
              </c:numCache>
            </c:numRef>
          </c:val>
          <c:extLst>
            <c:ext xmlns:c16="http://schemas.microsoft.com/office/drawing/2014/chart" uri="{C3380CC4-5D6E-409C-BE32-E72D297353CC}">
              <c16:uniqueId val="{00000000-7C7E-4CB2-933C-5AA17F9CE3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402</c:v>
                </c:pt>
                <c:pt idx="1">
                  <c:v>495</c:v>
                </c:pt>
                <c:pt idx="2">
                  <c:v>611</c:v>
                </c:pt>
              </c:numCache>
            </c:numRef>
          </c:val>
          <c:extLst>
            <c:ext xmlns:c16="http://schemas.microsoft.com/office/drawing/2014/chart" uri="{C3380CC4-5D6E-409C-BE32-E72D297353CC}">
              <c16:uniqueId val="{00000001-7C7E-4CB2-933C-5AA17F9CE3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4421</c:v>
                </c:pt>
                <c:pt idx="1">
                  <c:v>5053</c:v>
                </c:pt>
                <c:pt idx="2">
                  <c:v>4036</c:v>
                </c:pt>
              </c:numCache>
            </c:numRef>
          </c:val>
          <c:extLst>
            <c:ext xmlns:c16="http://schemas.microsoft.com/office/drawing/2014/chart" uri="{C3380CC4-5D6E-409C-BE32-E72D297353CC}">
              <c16:uniqueId val="{00000002-7C7E-4CB2-933C-5AA17F9CE3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山形県米沢市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年度で元金償還が終了したものがある一方で、</a:t>
          </a:r>
          <a:r>
            <a:rPr kumimoji="1" lang="ja-JP" altLang="en-US" sz="1100">
              <a:solidFill>
                <a:schemeClr val="dk1"/>
              </a:solidFill>
              <a:effectLst/>
              <a:latin typeface="+mn-lt"/>
              <a:ea typeface="+mn-ea"/>
              <a:cs typeface="+mn-cs"/>
            </a:rPr>
            <a:t>臨時財政対策債</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防災行政無線</a:t>
          </a:r>
          <a:r>
            <a:rPr kumimoji="1" lang="ja-JP" altLang="ja-JP" sz="1100">
              <a:solidFill>
                <a:schemeClr val="dk1"/>
              </a:solidFill>
              <a:effectLst/>
              <a:latin typeface="+mn-lt"/>
              <a:ea typeface="+mn-ea"/>
              <a:cs typeface="+mn-cs"/>
            </a:rPr>
            <a:t>整備事業等の元金償還が増加したため、全体として増となった。</a:t>
          </a:r>
          <a:endParaRPr lang="ja-JP" altLang="ja-JP" sz="1400">
            <a:effectLst/>
          </a:endParaRPr>
        </a:p>
        <a:p>
          <a:r>
            <a:rPr kumimoji="1" lang="ja-JP" altLang="ja-JP" sz="1100">
              <a:solidFill>
                <a:schemeClr val="dk1"/>
              </a:solidFill>
              <a:effectLst/>
              <a:latin typeface="+mn-lt"/>
              <a:ea typeface="+mn-ea"/>
              <a:cs typeface="+mn-cs"/>
            </a:rPr>
            <a:t>○公営企業債の元利償還金に対する繰入金</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年度は新病院建設に係る準元利償還金が大幅に増加したことなどから増となった。</a:t>
          </a:r>
          <a:endParaRPr lang="ja-JP" altLang="ja-JP" sz="1400">
            <a:effectLst/>
          </a:endParaRPr>
        </a:p>
        <a:p>
          <a:r>
            <a:rPr kumimoji="1" lang="ja-JP" altLang="ja-JP" sz="1100">
              <a:solidFill>
                <a:schemeClr val="dk1"/>
              </a:solidFill>
              <a:effectLst/>
              <a:latin typeface="+mn-lt"/>
              <a:ea typeface="+mn-ea"/>
              <a:cs typeface="+mn-cs"/>
            </a:rPr>
            <a:t>○実質公債費比率の分子</a:t>
          </a:r>
          <a:endParaRPr lang="ja-JP" altLang="ja-JP" sz="1400">
            <a:effectLst/>
          </a:endParaRPr>
        </a:p>
        <a:p>
          <a:r>
            <a:rPr kumimoji="1" lang="ja-JP" altLang="ja-JP" sz="1100">
              <a:solidFill>
                <a:schemeClr val="dk1"/>
              </a:solidFill>
              <a:effectLst/>
              <a:latin typeface="+mn-lt"/>
              <a:ea typeface="+mn-ea"/>
              <a:cs typeface="+mn-cs"/>
            </a:rPr>
            <a:t>　元利償還金と公営企業債の元利償還金に対する繰入金が増加したため、全体としても増となった。</a:t>
          </a:r>
          <a:endParaRPr lang="ja-JP" altLang="ja-JP" sz="1400">
            <a:effectLst/>
          </a:endParaRPr>
        </a:p>
        <a:p>
          <a:r>
            <a:rPr kumimoji="1" lang="ja-JP" altLang="ja-JP" sz="1100">
              <a:solidFill>
                <a:schemeClr val="dk1"/>
              </a:solidFill>
              <a:effectLst/>
              <a:latin typeface="+mn-lt"/>
              <a:ea typeface="+mn-ea"/>
              <a:cs typeface="+mn-cs"/>
            </a:rPr>
            <a:t>○今後の対応</a:t>
          </a:r>
          <a:endParaRPr lang="ja-JP" altLang="ja-JP" sz="1400">
            <a:effectLst/>
          </a:endParaRPr>
        </a:p>
        <a:p>
          <a:r>
            <a:rPr kumimoji="1" lang="ja-JP" altLang="ja-JP" sz="1100">
              <a:solidFill>
                <a:schemeClr val="dk1"/>
              </a:solidFill>
              <a:effectLst/>
              <a:latin typeface="+mn-lt"/>
              <a:ea typeface="+mn-ea"/>
              <a:cs typeface="+mn-cs"/>
            </a:rPr>
            <a:t>　早期健全化基準未満ではあるが、今後も市債発行の抑制を図りながら、健全な財政運営に努める。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満期一括償還地方債の借入に係る積立はなし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山形県米沢市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○一般会計等に係る地方債現在高</a:t>
          </a:r>
          <a:endParaRPr lang="ja-JP" altLang="ja-JP" sz="1050">
            <a:effectLst/>
          </a:endParaRPr>
        </a:p>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防災行政無線整備</a:t>
          </a:r>
          <a:r>
            <a:rPr kumimoji="1" lang="ja-JP" altLang="ja-JP" sz="900">
              <a:solidFill>
                <a:schemeClr val="dk1"/>
              </a:solidFill>
              <a:effectLst/>
              <a:latin typeface="+mn-lt"/>
              <a:ea typeface="+mn-ea"/>
              <a:cs typeface="+mn-cs"/>
            </a:rPr>
            <a:t>事業</a:t>
          </a:r>
          <a:r>
            <a:rPr kumimoji="1" lang="ja-JP" altLang="en-US" sz="900">
              <a:solidFill>
                <a:schemeClr val="dk1"/>
              </a:solidFill>
              <a:effectLst/>
              <a:latin typeface="+mn-lt"/>
              <a:ea typeface="+mn-ea"/>
              <a:cs typeface="+mn-cs"/>
            </a:rPr>
            <a:t>、コミュニティセンター建替事業</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償還</a:t>
          </a:r>
          <a:r>
            <a:rPr kumimoji="1" lang="ja-JP" altLang="ja-JP" sz="900">
              <a:solidFill>
                <a:schemeClr val="dk1"/>
              </a:solidFill>
              <a:effectLst/>
              <a:latin typeface="+mn-lt"/>
              <a:ea typeface="+mn-ea"/>
              <a:cs typeface="+mn-cs"/>
            </a:rPr>
            <a:t>開始と臨時財政対策債の発行額の減少に伴い、一般会計全体の残高は減少した。　</a:t>
          </a:r>
          <a:endParaRPr lang="ja-JP" altLang="ja-JP" sz="1050">
            <a:effectLst/>
          </a:endParaRPr>
        </a:p>
        <a:p>
          <a:r>
            <a:rPr kumimoji="1" lang="ja-JP" altLang="ja-JP" sz="900">
              <a:solidFill>
                <a:schemeClr val="dk1"/>
              </a:solidFill>
              <a:effectLst/>
              <a:latin typeface="+mn-lt"/>
              <a:ea typeface="+mn-ea"/>
              <a:cs typeface="+mn-cs"/>
            </a:rPr>
            <a:t>○公営企業債等繰入見込額</a:t>
          </a:r>
          <a:endParaRPr lang="ja-JP" altLang="ja-JP" sz="1050">
            <a:effectLst/>
          </a:endParaRPr>
        </a:p>
        <a:p>
          <a:r>
            <a:rPr kumimoji="1" lang="ja-JP" altLang="ja-JP" sz="900">
              <a:solidFill>
                <a:schemeClr val="dk1"/>
              </a:solidFill>
              <a:effectLst/>
              <a:latin typeface="+mn-lt"/>
              <a:ea typeface="+mn-ea"/>
              <a:cs typeface="+mn-cs"/>
            </a:rPr>
            <a:t>　病院建替事業に係る公営企業債の発行により、元金残高が増加し</a:t>
          </a:r>
          <a:r>
            <a:rPr kumimoji="1" lang="ja-JP" altLang="en-US" sz="900">
              <a:solidFill>
                <a:schemeClr val="dk1"/>
              </a:solidFill>
              <a:effectLst/>
              <a:latin typeface="+mn-lt"/>
              <a:ea typeface="+mn-ea"/>
              <a:cs typeface="+mn-cs"/>
            </a:rPr>
            <a:t>たものの</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係数の「準元金</a:t>
          </a:r>
          <a:r>
            <a:rPr kumimoji="1" lang="en-US"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元金」（３か年平均）が減少したため、</a:t>
          </a:r>
          <a:r>
            <a:rPr kumimoji="1" lang="ja-JP" altLang="ja-JP" sz="900">
              <a:solidFill>
                <a:schemeClr val="dk1"/>
              </a:solidFill>
              <a:effectLst/>
              <a:latin typeface="+mn-lt"/>
              <a:ea typeface="+mn-ea"/>
              <a:cs typeface="+mn-cs"/>
            </a:rPr>
            <a:t>繰入見込額は</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となった。</a:t>
          </a:r>
          <a:endParaRPr lang="ja-JP" altLang="ja-JP" sz="1050">
            <a:effectLst/>
          </a:endParaRPr>
        </a:p>
        <a:p>
          <a:r>
            <a:rPr kumimoji="1" lang="ja-JP" altLang="ja-JP" sz="900">
              <a:solidFill>
                <a:schemeClr val="dk1"/>
              </a:solidFill>
              <a:effectLst/>
              <a:latin typeface="+mn-lt"/>
              <a:ea typeface="+mn-ea"/>
              <a:cs typeface="+mn-cs"/>
            </a:rPr>
            <a:t>○将来負担比率の分子</a:t>
          </a:r>
          <a:endParaRPr lang="ja-JP" altLang="ja-JP" sz="1050">
            <a:effectLst/>
          </a:endParaRPr>
        </a:p>
        <a:p>
          <a:r>
            <a:rPr kumimoji="1" lang="ja-JP" altLang="ja-JP" sz="900">
              <a:solidFill>
                <a:schemeClr val="dk1"/>
              </a:solidFill>
              <a:effectLst/>
              <a:latin typeface="+mn-lt"/>
              <a:ea typeface="+mn-ea"/>
              <a:cs typeface="+mn-cs"/>
            </a:rPr>
            <a:t>　充当可能基金については、</a:t>
          </a:r>
          <a:r>
            <a:rPr kumimoji="1" lang="ja-JP" altLang="en-US" sz="900">
              <a:solidFill>
                <a:schemeClr val="dk1"/>
              </a:solidFill>
              <a:effectLst/>
              <a:latin typeface="+mn-lt"/>
              <a:ea typeface="+mn-ea"/>
              <a:cs typeface="+mn-cs"/>
            </a:rPr>
            <a:t>ふるさと応援基金</a:t>
          </a:r>
          <a:r>
            <a:rPr kumimoji="1" lang="ja-JP" altLang="ja-JP" sz="900">
              <a:solidFill>
                <a:schemeClr val="dk1"/>
              </a:solidFill>
              <a:effectLst/>
              <a:latin typeface="+mn-lt"/>
              <a:ea typeface="+mn-ea"/>
              <a:cs typeface="+mn-cs"/>
            </a:rPr>
            <a:t>等の大幅な</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により</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となった。充当可能特定歳入のうち地域総合整備資金貸付事業による借入分については、融資した企業から全額返済されることにより、前年度比の増減要因にはならないが、都市計画</a:t>
          </a:r>
          <a:r>
            <a:rPr kumimoji="1" lang="ja-JP" altLang="en-US" sz="900">
              <a:solidFill>
                <a:schemeClr val="dk1"/>
              </a:solidFill>
              <a:effectLst/>
              <a:latin typeface="+mn-lt"/>
              <a:ea typeface="+mn-ea"/>
              <a:cs typeface="+mn-cs"/>
            </a:rPr>
            <a:t>事業に係る地方債現在高が増加したことにより</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増</a:t>
          </a:r>
          <a:r>
            <a:rPr kumimoji="1" lang="ja-JP" altLang="ja-JP" sz="900">
              <a:solidFill>
                <a:schemeClr val="dk1"/>
              </a:solidFill>
              <a:effectLst/>
              <a:latin typeface="+mn-lt"/>
              <a:ea typeface="+mn-ea"/>
              <a:cs typeface="+mn-cs"/>
            </a:rPr>
            <a:t>となった。また、基準財政需要額算入見込額は</a:t>
          </a:r>
          <a:r>
            <a:rPr kumimoji="1" lang="ja-JP" altLang="en-US" sz="900">
              <a:solidFill>
                <a:schemeClr val="dk1"/>
              </a:solidFill>
              <a:effectLst/>
              <a:latin typeface="+mn-lt"/>
              <a:ea typeface="+mn-ea"/>
              <a:cs typeface="+mn-cs"/>
            </a:rPr>
            <a:t>全体としては地方債残高の減少により減となった</a:t>
          </a:r>
          <a:r>
            <a:rPr kumimoji="1" lang="ja-JP" altLang="ja-JP" sz="900">
              <a:solidFill>
                <a:schemeClr val="dk1"/>
              </a:solidFill>
              <a:effectLst/>
              <a:latin typeface="+mn-lt"/>
              <a:ea typeface="+mn-ea"/>
              <a:cs typeface="+mn-cs"/>
            </a:rPr>
            <a:t>。以上より、全体として将来負担比率の分子は</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となった。</a:t>
          </a:r>
          <a:endParaRPr lang="ja-JP" altLang="ja-JP" sz="1050">
            <a:effectLst/>
          </a:endParaRPr>
        </a:p>
        <a:p>
          <a:r>
            <a:rPr kumimoji="1" lang="ja-JP" altLang="ja-JP" sz="900">
              <a:solidFill>
                <a:schemeClr val="dk1"/>
              </a:solidFill>
              <a:effectLst/>
              <a:latin typeface="+mn-lt"/>
              <a:ea typeface="+mn-ea"/>
              <a:cs typeface="+mn-cs"/>
            </a:rPr>
            <a:t>○今後の対応</a:t>
          </a:r>
          <a:endParaRPr lang="ja-JP" altLang="ja-JP" sz="1050">
            <a:effectLst/>
          </a:endParaRPr>
        </a:p>
        <a:p>
          <a:r>
            <a:rPr kumimoji="1" lang="ja-JP" altLang="ja-JP"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までを計画期間としていた財政健全化計画に掲げた施策については継続して取り組むことを基本とし、今後、中長期的な健全財政の維持に向けて事業の廃止や見直しを行い、歳出の抑制を図る。また、歳入確保に向けた取組を推進する。</a:t>
          </a:r>
          <a:endParaRPr lang="ja-JP" altLang="ja-JP" sz="105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山形県米沢市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ea"/>
              <a:ea typeface="+mn-ea"/>
              <a:cs typeface="+mn-cs"/>
            </a:rPr>
            <a:t>　</a:t>
          </a:r>
          <a:r>
            <a:rPr kumimoji="1" lang="ja-JP" altLang="ja-JP" sz="1400">
              <a:solidFill>
                <a:schemeClr val="dk1"/>
              </a:solidFill>
              <a:effectLst/>
              <a:latin typeface="+mn-ea"/>
              <a:ea typeface="+mn-ea"/>
              <a:cs typeface="+mn-cs"/>
            </a:rPr>
            <a:t>令和</a:t>
          </a:r>
          <a:r>
            <a:rPr kumimoji="1" lang="en-US" altLang="ja-JP" sz="1400">
              <a:solidFill>
                <a:schemeClr val="dk1"/>
              </a:solidFill>
              <a:effectLst/>
              <a:latin typeface="+mn-ea"/>
              <a:ea typeface="+mn-ea"/>
              <a:cs typeface="+mn-cs"/>
            </a:rPr>
            <a:t>6</a:t>
          </a:r>
          <a:r>
            <a:rPr kumimoji="1" lang="ja-JP" altLang="ja-JP" sz="1400">
              <a:solidFill>
                <a:schemeClr val="dk1"/>
              </a:solidFill>
              <a:effectLst/>
              <a:latin typeface="+mn-ea"/>
              <a:ea typeface="+mn-ea"/>
              <a:cs typeface="+mn-cs"/>
            </a:rPr>
            <a:t>年度は、財政調整基金は</a:t>
          </a:r>
          <a:r>
            <a:rPr kumimoji="1" lang="en-US" altLang="ja-JP" sz="1400">
              <a:solidFill>
                <a:schemeClr val="dk1"/>
              </a:solidFill>
              <a:effectLst/>
              <a:latin typeface="+mn-ea"/>
              <a:ea typeface="+mn-ea"/>
              <a:cs typeface="+mn-cs"/>
            </a:rPr>
            <a:t>0.9</a:t>
          </a:r>
          <a:r>
            <a:rPr kumimoji="1" lang="ja-JP" altLang="en-US" sz="1400">
              <a:solidFill>
                <a:schemeClr val="dk1"/>
              </a:solidFill>
              <a:effectLst/>
              <a:latin typeface="+mn-ea"/>
              <a:ea typeface="+mn-ea"/>
              <a:cs typeface="+mn-cs"/>
            </a:rPr>
            <a:t>億</a:t>
          </a:r>
          <a:r>
            <a:rPr kumimoji="1" lang="ja-JP" altLang="ja-JP" sz="1400">
              <a:solidFill>
                <a:schemeClr val="dk1"/>
              </a:solidFill>
              <a:effectLst/>
              <a:latin typeface="+mn-ea"/>
              <a:ea typeface="+mn-ea"/>
              <a:cs typeface="+mn-cs"/>
            </a:rPr>
            <a:t>円減少した。その他特定目的基金においては、</a:t>
          </a:r>
          <a:r>
            <a:rPr kumimoji="1" lang="ja-JP" altLang="en-US" sz="1400">
              <a:solidFill>
                <a:schemeClr val="dk1"/>
              </a:solidFill>
              <a:effectLst/>
              <a:latin typeface="+mn-ea"/>
              <a:ea typeface="+mn-ea"/>
              <a:cs typeface="+mn-cs"/>
            </a:rPr>
            <a:t>公共施設等整備基金は下水道事業・病院事業への負担金等に充当するため繰入額を大幅に増額した</a:t>
          </a:r>
          <a:r>
            <a:rPr kumimoji="1" lang="ja-JP" altLang="ja-JP" sz="1400">
              <a:solidFill>
                <a:schemeClr val="dk1"/>
              </a:solidFill>
              <a:effectLst/>
              <a:latin typeface="+mn-ea"/>
              <a:ea typeface="+mn-ea"/>
              <a:cs typeface="+mn-cs"/>
            </a:rPr>
            <a:t>ことなどから</a:t>
          </a:r>
          <a:r>
            <a:rPr kumimoji="1" lang="en-US" altLang="ja-JP" sz="1400">
              <a:solidFill>
                <a:schemeClr val="dk1"/>
              </a:solidFill>
              <a:effectLst/>
              <a:latin typeface="+mn-ea"/>
              <a:ea typeface="+mn-ea"/>
              <a:cs typeface="+mn-cs"/>
            </a:rPr>
            <a:t>3.8</a:t>
          </a:r>
          <a:r>
            <a:rPr kumimoji="1" lang="ja-JP" altLang="en-US" sz="1400">
              <a:solidFill>
                <a:schemeClr val="dk1"/>
              </a:solidFill>
              <a:effectLst/>
              <a:latin typeface="+mn-ea"/>
              <a:ea typeface="+mn-ea"/>
              <a:cs typeface="+mn-cs"/>
            </a:rPr>
            <a:t>億円減少</a:t>
          </a:r>
          <a:r>
            <a:rPr kumimoji="1" lang="ja-JP" altLang="ja-JP" sz="1400">
              <a:solidFill>
                <a:schemeClr val="dk1"/>
              </a:solidFill>
              <a:effectLst/>
              <a:latin typeface="+mn-ea"/>
              <a:ea typeface="+mn-ea"/>
              <a:cs typeface="+mn-cs"/>
            </a:rPr>
            <a:t>した。ふるさと応援基金は</a:t>
          </a:r>
          <a:r>
            <a:rPr kumimoji="1" lang="ja-JP" altLang="en-US" sz="1400">
              <a:solidFill>
                <a:schemeClr val="dk1"/>
              </a:solidFill>
              <a:effectLst/>
              <a:latin typeface="+mn-ea"/>
              <a:ea typeface="+mn-ea"/>
              <a:cs typeface="+mn-cs"/>
            </a:rPr>
            <a:t>学校給食費無償化事業費</a:t>
          </a:r>
          <a:r>
            <a:rPr kumimoji="1" lang="ja-JP" altLang="ja-JP" sz="1400">
              <a:solidFill>
                <a:schemeClr val="dk1"/>
              </a:solidFill>
              <a:effectLst/>
              <a:latin typeface="+mn-ea"/>
              <a:ea typeface="+mn-ea"/>
              <a:cs typeface="+mn-cs"/>
            </a:rPr>
            <a:t>、</a:t>
          </a:r>
          <a:r>
            <a:rPr kumimoji="1" lang="ja-JP" altLang="en-US" sz="1400">
              <a:solidFill>
                <a:schemeClr val="dk1"/>
              </a:solidFill>
              <a:effectLst/>
              <a:latin typeface="+mn-ea"/>
              <a:ea typeface="+mn-ea"/>
              <a:cs typeface="+mn-cs"/>
            </a:rPr>
            <a:t>子育て支援医療給付事業費等に充当するため繰入額を大幅に増額したことから</a:t>
          </a:r>
          <a:r>
            <a:rPr kumimoji="1" lang="en-US" altLang="ja-JP" sz="1400">
              <a:solidFill>
                <a:schemeClr val="dk1"/>
              </a:solidFill>
              <a:effectLst/>
              <a:latin typeface="+mn-ea"/>
              <a:ea typeface="+mn-ea"/>
              <a:cs typeface="+mn-cs"/>
            </a:rPr>
            <a:t>4.3</a:t>
          </a:r>
          <a:r>
            <a:rPr kumimoji="1" lang="ja-JP" altLang="ja-JP" sz="1400">
              <a:solidFill>
                <a:schemeClr val="dk1"/>
              </a:solidFill>
              <a:effectLst/>
              <a:latin typeface="+mn-ea"/>
              <a:ea typeface="+mn-ea"/>
              <a:cs typeface="+mn-cs"/>
            </a:rPr>
            <a:t>億円減少した。これらの結果、令和</a:t>
          </a:r>
          <a:r>
            <a:rPr kumimoji="1" lang="en-US" altLang="ja-JP" sz="1400">
              <a:solidFill>
                <a:schemeClr val="dk1"/>
              </a:solidFill>
              <a:effectLst/>
              <a:latin typeface="+mn-ea"/>
              <a:ea typeface="+mn-ea"/>
              <a:cs typeface="+mn-cs"/>
            </a:rPr>
            <a:t>6</a:t>
          </a:r>
          <a:r>
            <a:rPr kumimoji="1" lang="ja-JP" altLang="ja-JP" sz="1400">
              <a:solidFill>
                <a:schemeClr val="dk1"/>
              </a:solidFill>
              <a:effectLst/>
              <a:latin typeface="+mn-ea"/>
              <a:ea typeface="+mn-ea"/>
              <a:cs typeface="+mn-cs"/>
            </a:rPr>
            <a:t>年度末の全ての積立基金の残高合計は、</a:t>
          </a:r>
          <a:r>
            <a:rPr kumimoji="1" lang="en-US" altLang="ja-JP" sz="1400">
              <a:solidFill>
                <a:schemeClr val="dk1"/>
              </a:solidFill>
              <a:effectLst/>
              <a:latin typeface="+mn-ea"/>
              <a:ea typeface="+mn-ea"/>
              <a:cs typeface="+mn-cs"/>
            </a:rPr>
            <a:t>64.6</a:t>
          </a:r>
          <a:r>
            <a:rPr kumimoji="1" lang="ja-JP" altLang="ja-JP" sz="1400">
              <a:solidFill>
                <a:schemeClr val="dk1"/>
              </a:solidFill>
              <a:effectLst/>
              <a:latin typeface="+mn-ea"/>
              <a:ea typeface="+mn-ea"/>
              <a:cs typeface="+mn-cs"/>
            </a:rPr>
            <a:t>億円となり、前年度末から</a:t>
          </a:r>
          <a:r>
            <a:rPr kumimoji="1" lang="en-US" altLang="ja-JP" sz="1400">
              <a:solidFill>
                <a:schemeClr val="dk1"/>
              </a:solidFill>
              <a:effectLst/>
              <a:latin typeface="+mn-ea"/>
              <a:ea typeface="+mn-ea"/>
              <a:cs typeface="+mn-cs"/>
            </a:rPr>
            <a:t>9.9</a:t>
          </a:r>
          <a:r>
            <a:rPr kumimoji="1" lang="ja-JP" altLang="ja-JP" sz="1400">
              <a:solidFill>
                <a:schemeClr val="dk1"/>
              </a:solidFill>
              <a:effectLst/>
              <a:latin typeface="+mn-ea"/>
              <a:ea typeface="+mn-ea"/>
              <a:cs typeface="+mn-cs"/>
            </a:rPr>
            <a:t>億円の</a:t>
          </a:r>
          <a:r>
            <a:rPr kumimoji="1" lang="ja-JP" altLang="en-US" sz="1400">
              <a:solidFill>
                <a:schemeClr val="dk1"/>
              </a:solidFill>
              <a:effectLst/>
              <a:latin typeface="+mn-ea"/>
              <a:ea typeface="+mn-ea"/>
              <a:cs typeface="+mn-cs"/>
            </a:rPr>
            <a:t>減</a:t>
          </a:r>
          <a:r>
            <a:rPr kumimoji="1" lang="ja-JP" altLang="ja-JP" sz="1400">
              <a:solidFill>
                <a:schemeClr val="dk1"/>
              </a:solidFill>
              <a:effectLst/>
              <a:latin typeface="+mn-ea"/>
              <a:ea typeface="+mn-ea"/>
              <a:cs typeface="+mn-cs"/>
            </a:rPr>
            <a:t>となった。</a:t>
          </a:r>
          <a:endParaRPr lang="ja-JP" altLang="ja-JP" sz="18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ea"/>
              <a:ea typeface="+mn-ea"/>
              <a:cs typeface="+mn-cs"/>
            </a:rPr>
            <a:t>　これまでは、庁舎建替事業や市立病院建設事業などの大規模事業に対応するため、各種基金に計画的な積立を行ってきた。庁舎建替事業については完了したため、市庁舎整備基金は令和</a:t>
          </a:r>
          <a:r>
            <a:rPr kumimoji="1" lang="en-US" altLang="ja-JP" sz="1400">
              <a:solidFill>
                <a:schemeClr val="dk1"/>
              </a:solidFill>
              <a:effectLst/>
              <a:latin typeface="+mn-ea"/>
              <a:ea typeface="+mn-ea"/>
              <a:cs typeface="+mn-cs"/>
            </a:rPr>
            <a:t>5</a:t>
          </a:r>
          <a:r>
            <a:rPr kumimoji="1" lang="ja-JP" altLang="ja-JP" sz="1400">
              <a:solidFill>
                <a:schemeClr val="dk1"/>
              </a:solidFill>
              <a:effectLst/>
              <a:latin typeface="+mn-ea"/>
              <a:ea typeface="+mn-ea"/>
              <a:cs typeface="+mn-cs"/>
            </a:rPr>
            <a:t>年度で廃止となった。今後も、南成中学校建設事業などの大規模事業が予定されているため、公共施設等整備基金等に計画的に積立を行い、その積立額を取り崩すことで財源を確保し、後年度負担の平準化を図っていく。</a:t>
          </a:r>
          <a:endParaRPr lang="ja-JP" altLang="ja-JP" sz="1800">
            <a:effectLst/>
            <a:latin typeface="+mn-ea"/>
            <a:ea typeface="+mn-ea"/>
          </a:endParaRPr>
        </a:p>
        <a:p>
          <a:endParaRPr kumimoji="1" lang="en-US" altLang="ja-JP" sz="16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mn-ea"/>
              <a:ea typeface="+mn-ea"/>
              <a:cs typeface="+mn-cs"/>
            </a:rPr>
            <a:t>　</a:t>
          </a:r>
          <a:r>
            <a:rPr kumimoji="1" lang="ja-JP" altLang="ja-JP" sz="1200" b="0" i="0" baseline="0">
              <a:solidFill>
                <a:schemeClr val="dk1"/>
              </a:solidFill>
              <a:effectLst/>
              <a:latin typeface="+mn-ea"/>
              <a:ea typeface="+mn-ea"/>
              <a:cs typeface="+mn-cs"/>
            </a:rPr>
            <a:t>公共施設等整備基金：公共施設等の整備</a:t>
          </a:r>
          <a:endParaRPr lang="ja-JP" altLang="ja-JP" sz="1600">
            <a:effectLst/>
            <a:latin typeface="+mn-ea"/>
            <a:ea typeface="+mn-ea"/>
          </a:endParaRPr>
        </a:p>
        <a:p>
          <a:pPr eaLnBrk="1" fontAlgn="auto" latinLnBrk="0" hangingPunct="1"/>
          <a:r>
            <a:rPr kumimoji="1" lang="ja-JP" altLang="ja-JP" sz="1200" b="0" i="0" baseline="0">
              <a:solidFill>
                <a:schemeClr val="dk1"/>
              </a:solidFill>
              <a:effectLst/>
              <a:latin typeface="+mn-ea"/>
              <a:ea typeface="+mn-ea"/>
              <a:cs typeface="+mn-cs"/>
            </a:rPr>
            <a:t>　ふるさと応援基金：ふるさと応援寄附金を原資として、活力ある産業のまちづくりや教育と文化のまちづくり、子育てと健康長寿を支えるまちづくりなどの、市長があらかじめ明示し、寄附者が選択した施策や事業の資金に充てる</a:t>
          </a:r>
          <a:r>
            <a:rPr kumimoji="1" lang="ja-JP" altLang="en-US" sz="1200" b="0" i="0" baseline="0">
              <a:solidFill>
                <a:schemeClr val="dk1"/>
              </a:solidFill>
              <a:effectLst/>
              <a:latin typeface="+mn-ea"/>
              <a:ea typeface="+mn-ea"/>
              <a:cs typeface="+mn-cs"/>
            </a:rPr>
            <a:t>。</a:t>
          </a:r>
          <a:endParaRPr lang="ja-JP" altLang="ja-JP" sz="1600">
            <a:effectLst/>
            <a:latin typeface="+mn-ea"/>
            <a:ea typeface="+mn-ea"/>
          </a:endParaRPr>
        </a:p>
        <a:p>
          <a:pPr eaLnBrk="1" fontAlgn="auto" latinLnBrk="0" hangingPunct="1"/>
          <a:r>
            <a:rPr kumimoji="1" lang="ja-JP" altLang="ja-JP" sz="1200" b="0" i="0" baseline="0">
              <a:solidFill>
                <a:schemeClr val="dk1"/>
              </a:solidFill>
              <a:effectLst/>
              <a:latin typeface="+mn-ea"/>
              <a:ea typeface="+mn-ea"/>
              <a:cs typeface="+mn-cs"/>
            </a:rPr>
            <a:t>　退職手当基金：退職手当対策</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mn-ea"/>
              <a:ea typeface="+mn-ea"/>
              <a:cs typeface="+mn-cs"/>
            </a:rPr>
            <a:t>　</a:t>
          </a:r>
          <a:r>
            <a:rPr kumimoji="1" lang="ja-JP" altLang="ja-JP" sz="1200" b="0" i="0" baseline="0">
              <a:solidFill>
                <a:schemeClr val="dk1"/>
              </a:solidFill>
              <a:effectLst/>
              <a:latin typeface="+mn-ea"/>
              <a:ea typeface="+mn-ea"/>
              <a:cs typeface="+mn-cs"/>
            </a:rPr>
            <a:t>公共施設等整備基金については、</a:t>
          </a:r>
          <a:r>
            <a:rPr kumimoji="1" lang="en-US" altLang="ja-JP" sz="1200" b="0" i="0" baseline="0">
              <a:solidFill>
                <a:schemeClr val="dk1"/>
              </a:solidFill>
              <a:effectLst/>
              <a:latin typeface="+mn-ea"/>
              <a:ea typeface="+mn-ea"/>
              <a:cs typeface="+mn-cs"/>
            </a:rPr>
            <a:t>1.2</a:t>
          </a:r>
          <a:r>
            <a:rPr kumimoji="1" lang="ja-JP" altLang="en-US" sz="1200" b="0" i="0" baseline="0">
              <a:solidFill>
                <a:schemeClr val="dk1"/>
              </a:solidFill>
              <a:effectLst/>
              <a:latin typeface="+mn-ea"/>
              <a:ea typeface="+mn-ea"/>
              <a:cs typeface="+mn-cs"/>
            </a:rPr>
            <a:t>億円を積立て、下水道事業会計負担金や病院事業会計負担金等</a:t>
          </a:r>
          <a:r>
            <a:rPr kumimoji="1" lang="ja-JP" altLang="ja-JP" sz="1200" b="0" i="0" baseline="0">
              <a:solidFill>
                <a:schemeClr val="dk1"/>
              </a:solidFill>
              <a:effectLst/>
              <a:latin typeface="+mn-ea"/>
              <a:ea typeface="+mn-ea"/>
              <a:cs typeface="+mn-cs"/>
            </a:rPr>
            <a:t>へ充当するため</a:t>
          </a:r>
          <a:r>
            <a:rPr kumimoji="1" lang="en-US" altLang="ja-JP" sz="1200" b="0" i="0" baseline="0">
              <a:solidFill>
                <a:schemeClr val="dk1"/>
              </a:solidFill>
              <a:effectLst/>
              <a:latin typeface="+mn-ea"/>
              <a:ea typeface="+mn-ea"/>
              <a:cs typeface="+mn-cs"/>
            </a:rPr>
            <a:t>5</a:t>
          </a:r>
          <a:r>
            <a:rPr kumimoji="1" lang="ja-JP" altLang="en-US" sz="1200" b="0" i="0" baseline="0">
              <a:solidFill>
                <a:schemeClr val="dk1"/>
              </a:solidFill>
              <a:effectLst/>
              <a:latin typeface="+mn-ea"/>
              <a:ea typeface="+mn-ea"/>
              <a:cs typeface="+mn-cs"/>
            </a:rPr>
            <a:t>億円を取り崩すことによって</a:t>
          </a:r>
          <a:r>
            <a:rPr kumimoji="1" lang="ja-JP" altLang="ja-JP" sz="1200" b="0" i="0" baseline="0">
              <a:solidFill>
                <a:schemeClr val="dk1"/>
              </a:solidFill>
              <a:effectLst/>
              <a:latin typeface="+mn-ea"/>
              <a:ea typeface="+mn-ea"/>
              <a:cs typeface="+mn-cs"/>
            </a:rPr>
            <a:t>、年度末基金残高は</a:t>
          </a:r>
          <a:r>
            <a:rPr kumimoji="1" lang="en-US" altLang="ja-JP" sz="1200" b="0" i="0" baseline="0">
              <a:solidFill>
                <a:schemeClr val="dk1"/>
              </a:solidFill>
              <a:effectLst/>
              <a:latin typeface="+mn-ea"/>
              <a:ea typeface="+mn-ea"/>
              <a:cs typeface="+mn-cs"/>
            </a:rPr>
            <a:t>27.9</a:t>
          </a:r>
          <a:r>
            <a:rPr kumimoji="1" lang="ja-JP" altLang="ja-JP" sz="1200" b="0" i="0" baseline="0">
              <a:solidFill>
                <a:schemeClr val="dk1"/>
              </a:solidFill>
              <a:effectLst/>
              <a:latin typeface="+mn-ea"/>
              <a:ea typeface="+mn-ea"/>
              <a:cs typeface="+mn-cs"/>
            </a:rPr>
            <a:t>億円と前年度末より</a:t>
          </a:r>
          <a:r>
            <a:rPr kumimoji="1" lang="en-US" altLang="ja-JP" sz="1200" b="0" i="0" baseline="0">
              <a:solidFill>
                <a:schemeClr val="dk1"/>
              </a:solidFill>
              <a:effectLst/>
              <a:latin typeface="+mn-ea"/>
              <a:ea typeface="+mn-ea"/>
              <a:cs typeface="+mn-cs"/>
            </a:rPr>
            <a:t>3.8</a:t>
          </a:r>
          <a:r>
            <a:rPr kumimoji="1" lang="ja-JP" altLang="ja-JP" sz="1200" b="0" i="0" baseline="0">
              <a:solidFill>
                <a:schemeClr val="dk1"/>
              </a:solidFill>
              <a:effectLst/>
              <a:latin typeface="+mn-ea"/>
              <a:ea typeface="+mn-ea"/>
              <a:cs typeface="+mn-cs"/>
            </a:rPr>
            <a:t>億円</a:t>
          </a:r>
          <a:r>
            <a:rPr kumimoji="1" lang="ja-JP" altLang="en-US" sz="1200" b="0" i="0" baseline="0">
              <a:solidFill>
                <a:schemeClr val="dk1"/>
              </a:solidFill>
              <a:effectLst/>
              <a:latin typeface="+mn-ea"/>
              <a:ea typeface="+mn-ea"/>
              <a:cs typeface="+mn-cs"/>
            </a:rPr>
            <a:t>減少</a:t>
          </a:r>
          <a:r>
            <a:rPr kumimoji="1" lang="ja-JP" altLang="ja-JP" sz="1200" b="0" i="0" baseline="0">
              <a:solidFill>
                <a:schemeClr val="dk1"/>
              </a:solidFill>
              <a:effectLst/>
              <a:latin typeface="+mn-ea"/>
              <a:ea typeface="+mn-ea"/>
              <a:cs typeface="+mn-cs"/>
            </a:rPr>
            <a:t>した。</a:t>
          </a:r>
          <a:endParaRPr lang="ja-JP" altLang="ja-JP" sz="1600">
            <a:effectLst/>
            <a:latin typeface="+mn-ea"/>
            <a:ea typeface="+mn-ea"/>
          </a:endParaRPr>
        </a:p>
        <a:p>
          <a:pPr eaLnBrk="1" fontAlgn="auto" latinLnBrk="0" hangingPunct="1"/>
          <a:r>
            <a:rPr kumimoji="1" lang="ja-JP" altLang="ja-JP" sz="1200" b="0" i="0" baseline="0">
              <a:solidFill>
                <a:schemeClr val="dk1"/>
              </a:solidFill>
              <a:effectLst/>
              <a:latin typeface="+mn-ea"/>
              <a:ea typeface="+mn-ea"/>
              <a:cs typeface="+mn-cs"/>
            </a:rPr>
            <a:t>　ふるさと応援基金は、ふるさと応援寄附金から返礼品に係る経費等を差し引いた額を積立て、翌年度以降の事業に活用していくものであり、令和</a:t>
          </a:r>
          <a:r>
            <a:rPr kumimoji="1" lang="en-US" altLang="ja-JP" sz="1200" b="0" i="0" baseline="0">
              <a:solidFill>
                <a:schemeClr val="dk1"/>
              </a:solidFill>
              <a:effectLst/>
              <a:latin typeface="+mn-ea"/>
              <a:ea typeface="+mn-ea"/>
              <a:cs typeface="+mn-cs"/>
            </a:rPr>
            <a:t>6</a:t>
          </a:r>
          <a:r>
            <a:rPr kumimoji="1" lang="ja-JP" altLang="ja-JP" sz="1200" b="0" i="0" baseline="0">
              <a:solidFill>
                <a:schemeClr val="dk1"/>
              </a:solidFill>
              <a:effectLst/>
              <a:latin typeface="+mn-ea"/>
              <a:ea typeface="+mn-ea"/>
              <a:cs typeface="+mn-cs"/>
            </a:rPr>
            <a:t>年度には</a:t>
          </a:r>
          <a:r>
            <a:rPr kumimoji="1" lang="en-US" altLang="ja-JP" sz="1200" b="0" i="0" baseline="0">
              <a:solidFill>
                <a:schemeClr val="dk1"/>
              </a:solidFill>
              <a:effectLst/>
              <a:latin typeface="+mn-ea"/>
              <a:ea typeface="+mn-ea"/>
              <a:cs typeface="+mn-cs"/>
            </a:rPr>
            <a:t>8.2</a:t>
          </a:r>
          <a:r>
            <a:rPr kumimoji="1" lang="ja-JP" altLang="ja-JP" sz="1200" b="0" i="0" baseline="0">
              <a:solidFill>
                <a:schemeClr val="dk1"/>
              </a:solidFill>
              <a:effectLst/>
              <a:latin typeface="+mn-ea"/>
              <a:ea typeface="+mn-ea"/>
              <a:cs typeface="+mn-cs"/>
            </a:rPr>
            <a:t>億円を積立て、各種事業に充当するため</a:t>
          </a:r>
          <a:r>
            <a:rPr kumimoji="1" lang="en-US" altLang="ja-JP" sz="1200" b="0" i="0" baseline="0">
              <a:solidFill>
                <a:schemeClr val="dk1"/>
              </a:solidFill>
              <a:effectLst/>
              <a:latin typeface="+mn-ea"/>
              <a:ea typeface="+mn-ea"/>
              <a:cs typeface="+mn-cs"/>
            </a:rPr>
            <a:t>12.5</a:t>
          </a:r>
          <a:r>
            <a:rPr kumimoji="1" lang="ja-JP" altLang="ja-JP" sz="1200" b="0" i="0" baseline="0">
              <a:solidFill>
                <a:schemeClr val="dk1"/>
              </a:solidFill>
              <a:effectLst/>
              <a:latin typeface="+mn-ea"/>
              <a:ea typeface="+mn-ea"/>
              <a:cs typeface="+mn-cs"/>
            </a:rPr>
            <a:t>億円を取り崩すことによって、年度末基金残高は</a:t>
          </a:r>
          <a:r>
            <a:rPr kumimoji="1" lang="en-US" altLang="ja-JP" sz="1200" b="0" i="0" baseline="0">
              <a:solidFill>
                <a:schemeClr val="dk1"/>
              </a:solidFill>
              <a:effectLst/>
              <a:latin typeface="+mn-ea"/>
              <a:ea typeface="+mn-ea"/>
              <a:cs typeface="+mn-cs"/>
            </a:rPr>
            <a:t>4.3</a:t>
          </a:r>
          <a:r>
            <a:rPr kumimoji="1" lang="ja-JP" altLang="ja-JP" sz="1200" b="0" i="0" baseline="0">
              <a:solidFill>
                <a:schemeClr val="dk1"/>
              </a:solidFill>
              <a:effectLst/>
              <a:latin typeface="+mn-ea"/>
              <a:ea typeface="+mn-ea"/>
              <a:cs typeface="+mn-cs"/>
            </a:rPr>
            <a:t>億円減少した。</a:t>
          </a:r>
          <a:endParaRPr lang="ja-JP" altLang="ja-JP" sz="1600">
            <a:effectLst/>
            <a:latin typeface="+mn-ea"/>
            <a:ea typeface="+mn-ea"/>
          </a:endParaRPr>
        </a:p>
        <a:p>
          <a:pPr eaLnBrk="1" fontAlgn="auto" latinLnBrk="0" hangingPunct="1"/>
          <a:r>
            <a:rPr kumimoji="1" lang="ja-JP" altLang="ja-JP" sz="1200" b="0" i="0" baseline="0">
              <a:solidFill>
                <a:schemeClr val="dk1"/>
              </a:solidFill>
              <a:effectLst/>
              <a:latin typeface="+mn-ea"/>
              <a:ea typeface="+mn-ea"/>
              <a:cs typeface="+mn-cs"/>
            </a:rPr>
            <a:t>　退職手当基金は、年度ごとの退職者の増減による財政負担の平準化を図るためのものであり、令和</a:t>
          </a:r>
          <a:r>
            <a:rPr kumimoji="1" lang="en-US" altLang="ja-JP" sz="1200" b="0" i="0" baseline="0">
              <a:solidFill>
                <a:schemeClr val="dk1"/>
              </a:solidFill>
              <a:effectLst/>
              <a:latin typeface="+mn-ea"/>
              <a:ea typeface="+mn-ea"/>
              <a:cs typeface="+mn-cs"/>
            </a:rPr>
            <a:t>6</a:t>
          </a:r>
          <a:r>
            <a:rPr kumimoji="1" lang="ja-JP" altLang="ja-JP" sz="1200" b="0" i="0" baseline="0">
              <a:solidFill>
                <a:schemeClr val="dk1"/>
              </a:solidFill>
              <a:effectLst/>
              <a:latin typeface="+mn-ea"/>
              <a:ea typeface="+mn-ea"/>
              <a:cs typeface="+mn-cs"/>
            </a:rPr>
            <a:t>年度には</a:t>
          </a:r>
          <a:r>
            <a:rPr kumimoji="1" lang="en-US" altLang="ja-JP" sz="1200" b="0" i="0" baseline="0">
              <a:solidFill>
                <a:schemeClr val="dk1"/>
              </a:solidFill>
              <a:effectLst/>
              <a:latin typeface="+mn-ea"/>
              <a:ea typeface="+mn-ea"/>
              <a:cs typeface="+mn-cs"/>
            </a:rPr>
            <a:t>0.1</a:t>
          </a:r>
          <a:r>
            <a:rPr kumimoji="1" lang="ja-JP" altLang="ja-JP" sz="1200" b="0" i="0" baseline="0">
              <a:solidFill>
                <a:schemeClr val="dk1"/>
              </a:solidFill>
              <a:effectLst/>
              <a:latin typeface="+mn-ea"/>
              <a:ea typeface="+mn-ea"/>
              <a:cs typeface="+mn-cs"/>
            </a:rPr>
            <a:t>億円を積立て、</a:t>
          </a:r>
          <a:r>
            <a:rPr kumimoji="1" lang="en-US" altLang="ja-JP" sz="1200" b="0" i="0" baseline="0">
              <a:solidFill>
                <a:schemeClr val="dk1"/>
              </a:solidFill>
              <a:effectLst/>
              <a:latin typeface="+mn-ea"/>
              <a:ea typeface="+mn-ea"/>
              <a:cs typeface="+mn-cs"/>
            </a:rPr>
            <a:t>0.9</a:t>
          </a:r>
          <a:r>
            <a:rPr kumimoji="1" lang="ja-JP" altLang="ja-JP" sz="1200" b="0" i="0" baseline="0">
              <a:solidFill>
                <a:schemeClr val="dk1"/>
              </a:solidFill>
              <a:effectLst/>
              <a:latin typeface="+mn-ea"/>
              <a:ea typeface="+mn-ea"/>
              <a:cs typeface="+mn-cs"/>
            </a:rPr>
            <a:t>億円を取崩し、年度末基金残高は</a:t>
          </a:r>
          <a:r>
            <a:rPr kumimoji="1" lang="en-US" altLang="ja-JP" sz="1200" b="0" i="0" baseline="0">
              <a:solidFill>
                <a:schemeClr val="dk1"/>
              </a:solidFill>
              <a:effectLst/>
              <a:latin typeface="+mn-ea"/>
              <a:ea typeface="+mn-ea"/>
              <a:cs typeface="+mn-cs"/>
            </a:rPr>
            <a:t>0.8</a:t>
          </a:r>
          <a:r>
            <a:rPr kumimoji="1" lang="ja-JP" altLang="ja-JP" sz="1200" b="0" i="0" baseline="0">
              <a:solidFill>
                <a:schemeClr val="dk1"/>
              </a:solidFill>
              <a:effectLst/>
              <a:latin typeface="+mn-ea"/>
              <a:ea typeface="+mn-ea"/>
              <a:cs typeface="+mn-cs"/>
            </a:rPr>
            <a:t>億円</a:t>
          </a:r>
          <a:r>
            <a:rPr kumimoji="1" lang="ja-JP" altLang="en-US" sz="1200" b="0" i="0" baseline="0">
              <a:solidFill>
                <a:schemeClr val="dk1"/>
              </a:solidFill>
              <a:effectLst/>
              <a:latin typeface="+mn-ea"/>
              <a:ea typeface="+mn-ea"/>
              <a:cs typeface="+mn-cs"/>
            </a:rPr>
            <a:t>減少</a:t>
          </a:r>
          <a:r>
            <a:rPr kumimoji="1" lang="ja-JP" altLang="ja-JP" sz="1200" b="0" i="0" baseline="0">
              <a:solidFill>
                <a:schemeClr val="dk1"/>
              </a:solidFill>
              <a:effectLst/>
              <a:latin typeface="+mn-ea"/>
              <a:ea typeface="+mn-ea"/>
              <a:cs typeface="+mn-cs"/>
            </a:rPr>
            <a:t>した。</a:t>
          </a:r>
          <a:endParaRPr lang="ja-JP" altLang="ja-JP" sz="1600">
            <a:effectLst/>
            <a:latin typeface="+mn-ea"/>
            <a:ea typeface="+mn-ea"/>
          </a:endParaRPr>
        </a:p>
        <a:p>
          <a:pPr eaLnBrk="1" fontAlgn="auto" latinLnBrk="0" hangingPunct="1"/>
          <a:r>
            <a:rPr kumimoji="1" lang="ja-JP" altLang="ja-JP" sz="1050" b="0" i="0" baseline="0">
              <a:solidFill>
                <a:schemeClr val="dk1"/>
              </a:solidFill>
              <a:effectLst/>
              <a:latin typeface="+mn-lt"/>
              <a:ea typeface="+mn-ea"/>
              <a:cs typeface="+mn-cs"/>
            </a:rPr>
            <a:t>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今後も南成中学校建設事業などの大規模事業に対応するため、計画的な積立を行い、後年度負担の平準化を図っていく。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mn-ea"/>
              <a:ea typeface="+mn-ea"/>
              <a:cs typeface="+mn-cs"/>
            </a:rPr>
            <a:t>令和</a:t>
          </a:r>
          <a:r>
            <a:rPr kumimoji="1" lang="en-US" altLang="ja-JP" sz="1400" b="0" i="0" baseline="0">
              <a:solidFill>
                <a:schemeClr val="dk1"/>
              </a:solidFill>
              <a:effectLst/>
              <a:latin typeface="+mn-ea"/>
              <a:ea typeface="+mn-ea"/>
              <a:cs typeface="+mn-cs"/>
            </a:rPr>
            <a:t>6</a:t>
          </a:r>
          <a:r>
            <a:rPr kumimoji="1" lang="ja-JP" altLang="ja-JP" sz="1400" b="0" i="0" baseline="0">
              <a:solidFill>
                <a:schemeClr val="dk1"/>
              </a:solidFill>
              <a:effectLst/>
              <a:latin typeface="+mn-ea"/>
              <a:ea typeface="+mn-ea"/>
              <a:cs typeface="+mn-cs"/>
            </a:rPr>
            <a:t>年度は、積立て</a:t>
          </a:r>
          <a:r>
            <a:rPr kumimoji="1" lang="en-US" altLang="ja-JP" sz="1400" b="0" i="0" baseline="0">
              <a:solidFill>
                <a:schemeClr val="dk1"/>
              </a:solidFill>
              <a:effectLst/>
              <a:latin typeface="+mn-ea"/>
              <a:ea typeface="+mn-ea"/>
              <a:cs typeface="+mn-cs"/>
            </a:rPr>
            <a:t>8</a:t>
          </a:r>
          <a:r>
            <a:rPr kumimoji="1" lang="ja-JP" altLang="ja-JP" sz="1400" b="0" i="0" baseline="0">
              <a:solidFill>
                <a:schemeClr val="dk1"/>
              </a:solidFill>
              <a:effectLst/>
              <a:latin typeface="+mn-ea"/>
              <a:ea typeface="+mn-ea"/>
              <a:cs typeface="+mn-cs"/>
            </a:rPr>
            <a:t>億円、取崩し</a:t>
          </a:r>
          <a:r>
            <a:rPr kumimoji="1" lang="en-US" altLang="ja-JP" sz="1400" b="0" i="0" baseline="0">
              <a:solidFill>
                <a:schemeClr val="dk1"/>
              </a:solidFill>
              <a:effectLst/>
              <a:latin typeface="+mn-ea"/>
              <a:ea typeface="+mn-ea"/>
              <a:cs typeface="+mn-cs"/>
            </a:rPr>
            <a:t>8.9</a:t>
          </a:r>
          <a:r>
            <a:rPr kumimoji="1" lang="ja-JP" altLang="ja-JP" sz="1400" b="0" i="0" baseline="0">
              <a:solidFill>
                <a:schemeClr val="dk1"/>
              </a:solidFill>
              <a:effectLst/>
              <a:latin typeface="+mn-ea"/>
              <a:ea typeface="+mn-ea"/>
              <a:cs typeface="+mn-cs"/>
            </a:rPr>
            <a:t>億円となったため、年度末の基金残高は</a:t>
          </a:r>
          <a:r>
            <a:rPr kumimoji="1" lang="en-US" altLang="ja-JP" sz="1400" b="0" i="0" baseline="0">
              <a:solidFill>
                <a:schemeClr val="dk1"/>
              </a:solidFill>
              <a:effectLst/>
              <a:latin typeface="+mn-ea"/>
              <a:ea typeface="+mn-ea"/>
              <a:cs typeface="+mn-cs"/>
            </a:rPr>
            <a:t>18.1</a:t>
          </a:r>
          <a:r>
            <a:rPr kumimoji="1" lang="ja-JP" altLang="ja-JP" sz="1400" b="0" i="0" baseline="0">
              <a:solidFill>
                <a:schemeClr val="dk1"/>
              </a:solidFill>
              <a:effectLst/>
              <a:latin typeface="+mn-ea"/>
              <a:ea typeface="+mn-ea"/>
              <a:cs typeface="+mn-cs"/>
            </a:rPr>
            <a:t>億円となり前年度末から</a:t>
          </a:r>
          <a:r>
            <a:rPr kumimoji="1" lang="en-US" altLang="ja-JP" sz="1400" b="0" i="0" baseline="0">
              <a:solidFill>
                <a:schemeClr val="dk1"/>
              </a:solidFill>
              <a:effectLst/>
              <a:latin typeface="+mn-ea"/>
              <a:ea typeface="+mn-ea"/>
              <a:cs typeface="+mn-cs"/>
            </a:rPr>
            <a:t>0.9</a:t>
          </a:r>
          <a:r>
            <a:rPr kumimoji="1" lang="ja-JP" altLang="en-US" sz="1400" b="0" i="0" baseline="0">
              <a:solidFill>
                <a:schemeClr val="dk1"/>
              </a:solidFill>
              <a:effectLst/>
              <a:latin typeface="+mn-ea"/>
              <a:ea typeface="+mn-ea"/>
              <a:cs typeface="+mn-cs"/>
            </a:rPr>
            <a:t>億</a:t>
          </a:r>
          <a:r>
            <a:rPr kumimoji="1" lang="ja-JP" altLang="ja-JP" sz="1400" b="0" i="0" baseline="0">
              <a:solidFill>
                <a:schemeClr val="dk1"/>
              </a:solidFill>
              <a:effectLst/>
              <a:latin typeface="+mn-ea"/>
              <a:ea typeface="+mn-ea"/>
              <a:cs typeface="+mn-cs"/>
            </a:rPr>
            <a:t>円の減となった。</a:t>
          </a:r>
          <a:endParaRPr lang="ja-JP" altLang="ja-JP" sz="18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chemeClr val="dk1"/>
              </a:solidFill>
              <a:effectLst/>
              <a:latin typeface="+mn-ea"/>
              <a:ea typeface="+mn-ea"/>
              <a:cs typeface="+mn-cs"/>
            </a:rPr>
            <a:t>　</a:t>
          </a:r>
          <a:r>
            <a:rPr kumimoji="1" lang="ja-JP" altLang="ja-JP" sz="1400" b="0" i="0" baseline="0">
              <a:solidFill>
                <a:schemeClr val="dk1"/>
              </a:solidFill>
              <a:effectLst/>
              <a:latin typeface="+mn-ea"/>
              <a:ea typeface="+mn-ea"/>
              <a:cs typeface="+mn-cs"/>
            </a:rPr>
            <a:t>今後も南成中学校建設事業などの大規模事業が予定されているため、これまで計画的に積立ててきた財政調整基金や公共施設等整備基金を取り崩すことで対応しながらも、引き続き計画的な積立を行っていく。</a:t>
          </a:r>
          <a:endParaRPr lang="ja-JP" altLang="ja-JP" sz="1400">
            <a:effectLst/>
            <a:latin typeface="+mn-ea"/>
            <a:ea typeface="+mn-ea"/>
          </a:endParaRPr>
        </a:p>
        <a:p>
          <a:endParaRPr kumimoji="1" lang="en-US" altLang="ja-JP" sz="14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chemeClr val="dk1"/>
              </a:solidFill>
              <a:effectLst/>
              <a:latin typeface="+mn-ea"/>
              <a:ea typeface="+mn-ea"/>
              <a:cs typeface="+mn-cs"/>
            </a:rPr>
            <a:t>　</a:t>
          </a:r>
          <a:r>
            <a:rPr kumimoji="1" lang="ja-JP" altLang="ja-JP" sz="1400" b="0" i="0" baseline="0">
              <a:solidFill>
                <a:schemeClr val="dk1"/>
              </a:solidFill>
              <a:effectLst/>
              <a:latin typeface="+mn-ea"/>
              <a:ea typeface="+mn-ea"/>
              <a:cs typeface="+mn-cs"/>
            </a:rPr>
            <a:t>令和</a:t>
          </a:r>
          <a:r>
            <a:rPr kumimoji="1" lang="en-US" altLang="ja-JP" sz="1400" b="0" i="0" baseline="0">
              <a:solidFill>
                <a:schemeClr val="dk1"/>
              </a:solidFill>
              <a:effectLst/>
              <a:latin typeface="+mn-ea"/>
              <a:ea typeface="+mn-ea"/>
              <a:cs typeface="+mn-cs"/>
            </a:rPr>
            <a:t>6</a:t>
          </a:r>
          <a:r>
            <a:rPr kumimoji="1" lang="ja-JP" altLang="ja-JP" sz="1400" b="0" i="0" baseline="0">
              <a:solidFill>
                <a:schemeClr val="dk1"/>
              </a:solidFill>
              <a:effectLst/>
              <a:latin typeface="+mn-ea"/>
              <a:ea typeface="+mn-ea"/>
              <a:cs typeface="+mn-cs"/>
            </a:rPr>
            <a:t>年度は、積立て</a:t>
          </a:r>
          <a:r>
            <a:rPr kumimoji="1" lang="en-US" altLang="ja-JP" sz="1400" b="0" i="0" baseline="0">
              <a:solidFill>
                <a:schemeClr val="dk1"/>
              </a:solidFill>
              <a:effectLst/>
              <a:latin typeface="+mn-ea"/>
              <a:ea typeface="+mn-ea"/>
              <a:cs typeface="+mn-cs"/>
            </a:rPr>
            <a:t>1.3</a:t>
          </a:r>
          <a:r>
            <a:rPr kumimoji="1" lang="ja-JP" altLang="en-US" sz="1400" b="0" i="0" baseline="0">
              <a:solidFill>
                <a:schemeClr val="dk1"/>
              </a:solidFill>
              <a:effectLst/>
              <a:latin typeface="+mn-ea"/>
              <a:ea typeface="+mn-ea"/>
              <a:cs typeface="+mn-cs"/>
            </a:rPr>
            <a:t>億</a:t>
          </a:r>
          <a:r>
            <a:rPr kumimoji="1" lang="ja-JP" altLang="ja-JP" sz="1400" b="0" i="0" baseline="0">
              <a:solidFill>
                <a:schemeClr val="dk1"/>
              </a:solidFill>
              <a:effectLst/>
              <a:latin typeface="+mn-ea"/>
              <a:ea typeface="+mn-ea"/>
              <a:cs typeface="+mn-cs"/>
            </a:rPr>
            <a:t>円、取崩し</a:t>
          </a:r>
          <a:r>
            <a:rPr kumimoji="1" lang="en-US" altLang="ja-JP" sz="1400" b="0" i="0" baseline="0">
              <a:solidFill>
                <a:schemeClr val="dk1"/>
              </a:solidFill>
              <a:effectLst/>
              <a:latin typeface="+mn-ea"/>
              <a:ea typeface="+mn-ea"/>
              <a:cs typeface="+mn-cs"/>
            </a:rPr>
            <a:t>0.1</a:t>
          </a:r>
          <a:r>
            <a:rPr kumimoji="1" lang="ja-JP" altLang="en-US" sz="1400" b="0" i="0" baseline="0">
              <a:solidFill>
                <a:schemeClr val="dk1"/>
              </a:solidFill>
              <a:effectLst/>
              <a:latin typeface="+mn-ea"/>
              <a:ea typeface="+mn-ea"/>
              <a:cs typeface="+mn-cs"/>
            </a:rPr>
            <a:t>億</a:t>
          </a:r>
          <a:r>
            <a:rPr kumimoji="1" lang="ja-JP" altLang="ja-JP" sz="1400" b="0" i="0" baseline="0">
              <a:solidFill>
                <a:schemeClr val="dk1"/>
              </a:solidFill>
              <a:effectLst/>
              <a:latin typeface="+mn-ea"/>
              <a:ea typeface="+mn-ea"/>
              <a:cs typeface="+mn-cs"/>
            </a:rPr>
            <a:t>円となったため、年度末の基金残高は</a:t>
          </a:r>
          <a:r>
            <a:rPr kumimoji="1" lang="en-US" altLang="ja-JP" sz="1400" b="0" i="0" baseline="0">
              <a:solidFill>
                <a:schemeClr val="dk1"/>
              </a:solidFill>
              <a:effectLst/>
              <a:latin typeface="+mn-ea"/>
              <a:ea typeface="+mn-ea"/>
              <a:cs typeface="+mn-cs"/>
            </a:rPr>
            <a:t>6.1</a:t>
          </a:r>
          <a:r>
            <a:rPr kumimoji="1" lang="ja-JP" altLang="ja-JP" sz="1400" b="0" i="0" baseline="0">
              <a:solidFill>
                <a:schemeClr val="dk1"/>
              </a:solidFill>
              <a:effectLst/>
              <a:latin typeface="+mn-ea"/>
              <a:ea typeface="+mn-ea"/>
              <a:cs typeface="+mn-cs"/>
            </a:rPr>
            <a:t>億円となり前年度末から</a:t>
          </a:r>
          <a:r>
            <a:rPr kumimoji="1" lang="en-US" altLang="ja-JP" sz="1400" b="0" i="0" baseline="0">
              <a:solidFill>
                <a:schemeClr val="dk1"/>
              </a:solidFill>
              <a:effectLst/>
              <a:latin typeface="+mn-ea"/>
              <a:ea typeface="+mn-ea"/>
              <a:cs typeface="+mn-cs"/>
            </a:rPr>
            <a:t>1.2</a:t>
          </a:r>
          <a:r>
            <a:rPr kumimoji="1" lang="ja-JP" altLang="en-US" sz="1400" b="0" i="0" baseline="0">
              <a:solidFill>
                <a:schemeClr val="dk1"/>
              </a:solidFill>
              <a:effectLst/>
              <a:latin typeface="+mn-ea"/>
              <a:ea typeface="+mn-ea"/>
              <a:cs typeface="+mn-cs"/>
            </a:rPr>
            <a:t>億</a:t>
          </a:r>
          <a:r>
            <a:rPr kumimoji="1" lang="ja-JP" altLang="ja-JP" sz="1400" b="0" i="0" baseline="0">
              <a:solidFill>
                <a:schemeClr val="dk1"/>
              </a:solidFill>
              <a:effectLst/>
              <a:latin typeface="+mn-ea"/>
              <a:ea typeface="+mn-ea"/>
              <a:cs typeface="+mn-cs"/>
            </a:rPr>
            <a:t>円の増となった。</a:t>
          </a:r>
          <a:endParaRPr lang="ja-JP" altLang="ja-JP" sz="18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chemeClr val="dk1"/>
              </a:solidFill>
              <a:effectLst/>
              <a:latin typeface="+mn-ea"/>
              <a:ea typeface="+mn-ea"/>
              <a:cs typeface="+mn-cs"/>
            </a:rPr>
            <a:t>　</a:t>
          </a:r>
          <a:r>
            <a:rPr kumimoji="1" lang="ja-JP" altLang="ja-JP" sz="1400" b="0" i="0" baseline="0">
              <a:solidFill>
                <a:schemeClr val="dk1"/>
              </a:solidFill>
              <a:effectLst/>
              <a:latin typeface="+mn-ea"/>
              <a:ea typeface="+mn-ea"/>
              <a:cs typeface="+mn-cs"/>
            </a:rPr>
            <a:t>普通交付税に算入された臨時財政対策債償還基金費を令和</a:t>
          </a:r>
          <a:r>
            <a:rPr kumimoji="1" lang="en-US" altLang="ja-JP" sz="1400" b="0" i="0" baseline="0">
              <a:solidFill>
                <a:schemeClr val="dk1"/>
              </a:solidFill>
              <a:effectLst/>
              <a:latin typeface="+mn-ea"/>
              <a:ea typeface="+mn-ea"/>
              <a:cs typeface="+mn-cs"/>
            </a:rPr>
            <a:t>3</a:t>
          </a:r>
          <a:r>
            <a:rPr kumimoji="1" lang="ja-JP" altLang="ja-JP" sz="1400" b="0" i="0" baseline="0">
              <a:solidFill>
                <a:schemeClr val="dk1"/>
              </a:solidFill>
              <a:effectLst/>
              <a:latin typeface="+mn-ea"/>
              <a:ea typeface="+mn-ea"/>
              <a:cs typeface="+mn-cs"/>
            </a:rPr>
            <a:t>年度、令和</a:t>
          </a:r>
          <a:r>
            <a:rPr kumimoji="1" lang="en-US" altLang="ja-JP" sz="1400" b="0" i="0" baseline="0">
              <a:solidFill>
                <a:schemeClr val="dk1"/>
              </a:solidFill>
              <a:effectLst/>
              <a:latin typeface="+mn-ea"/>
              <a:ea typeface="+mn-ea"/>
              <a:cs typeface="+mn-cs"/>
            </a:rPr>
            <a:t>5</a:t>
          </a:r>
          <a:r>
            <a:rPr kumimoji="1" lang="ja-JP" altLang="ja-JP" sz="1400" b="0" i="0" baseline="0">
              <a:solidFill>
                <a:schemeClr val="dk1"/>
              </a:solidFill>
              <a:effectLst/>
              <a:latin typeface="+mn-ea"/>
              <a:ea typeface="+mn-ea"/>
              <a:cs typeface="+mn-cs"/>
            </a:rPr>
            <a:t>年度</a:t>
          </a:r>
          <a:r>
            <a:rPr kumimoji="1" lang="ja-JP" altLang="en-US" sz="1400" b="0" i="0" baseline="0">
              <a:solidFill>
                <a:schemeClr val="dk1"/>
              </a:solidFill>
              <a:effectLst/>
              <a:latin typeface="+mn-ea"/>
              <a:ea typeface="+mn-ea"/>
              <a:cs typeface="+mn-cs"/>
            </a:rPr>
            <a:t>、令和</a:t>
          </a:r>
          <a:r>
            <a:rPr kumimoji="1" lang="en-US" altLang="ja-JP" sz="1400" b="0" i="0" baseline="0">
              <a:solidFill>
                <a:schemeClr val="dk1"/>
              </a:solidFill>
              <a:effectLst/>
              <a:latin typeface="+mn-ea"/>
              <a:ea typeface="+mn-ea"/>
              <a:cs typeface="+mn-cs"/>
            </a:rPr>
            <a:t>6</a:t>
          </a:r>
          <a:r>
            <a:rPr kumimoji="1" lang="ja-JP" altLang="en-US" sz="1400" b="0" i="0" baseline="0">
              <a:solidFill>
                <a:schemeClr val="dk1"/>
              </a:solidFill>
              <a:effectLst/>
              <a:latin typeface="+mn-ea"/>
              <a:ea typeface="+mn-ea"/>
              <a:cs typeface="+mn-cs"/>
            </a:rPr>
            <a:t>年度</a:t>
          </a:r>
          <a:r>
            <a:rPr kumimoji="1" lang="ja-JP" altLang="ja-JP" sz="1400" b="0" i="0" baseline="0">
              <a:solidFill>
                <a:schemeClr val="dk1"/>
              </a:solidFill>
              <a:effectLst/>
              <a:latin typeface="+mn-ea"/>
              <a:ea typeface="+mn-ea"/>
              <a:cs typeface="+mn-cs"/>
            </a:rPr>
            <a:t>に積立てており、今後はこれを償還に対して計画的に取崩していく。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山形県米沢市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74,629
73,410
548.51
46,609,795
45,032,889
1,350,241
20,704,758
35,806,719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本市の財政力指数は、全国平均、県平均を上回ってはいるものの、類似団体内平均を下回る状況が続いている。令和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度までを計画期間としていた財政健全化計画に掲げた施策については継続して取り組むことを基本とし、今後、中長期的な健全財政の維持に向け、事業の廃止や見直しを行い歳出の抑制を図る。また、歳入の確保に向けた取組を推進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0057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41628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41628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63799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950">
              <a:solidFill>
                <a:schemeClr val="dk1"/>
              </a:solidFill>
              <a:effectLst/>
              <a:latin typeface="+mn-lt"/>
              <a:ea typeface="+mn-ea"/>
              <a:cs typeface="+mn-cs"/>
            </a:rPr>
            <a:t>令和</a:t>
          </a:r>
          <a:r>
            <a:rPr kumimoji="1" lang="en-US" altLang="ja-JP" sz="950">
              <a:solidFill>
                <a:schemeClr val="dk1"/>
              </a:solidFill>
              <a:effectLst/>
              <a:latin typeface="+mn-lt"/>
              <a:ea typeface="+mn-ea"/>
              <a:cs typeface="+mn-cs"/>
            </a:rPr>
            <a:t>6</a:t>
          </a:r>
          <a:r>
            <a:rPr kumimoji="1" lang="ja-JP" altLang="ja-JP" sz="950">
              <a:solidFill>
                <a:schemeClr val="dk1"/>
              </a:solidFill>
              <a:effectLst/>
              <a:latin typeface="+mn-lt"/>
              <a:ea typeface="+mn-ea"/>
              <a:cs typeface="+mn-cs"/>
            </a:rPr>
            <a:t>年度は令和</a:t>
          </a:r>
          <a:r>
            <a:rPr kumimoji="1" lang="en-US" altLang="ja-JP" sz="950">
              <a:solidFill>
                <a:schemeClr val="dk1"/>
              </a:solidFill>
              <a:effectLst/>
              <a:latin typeface="+mn-lt"/>
              <a:ea typeface="+mn-ea"/>
              <a:cs typeface="+mn-cs"/>
            </a:rPr>
            <a:t>5</a:t>
          </a:r>
          <a:r>
            <a:rPr kumimoji="1" lang="ja-JP" altLang="ja-JP" sz="950">
              <a:solidFill>
                <a:schemeClr val="dk1"/>
              </a:solidFill>
              <a:effectLst/>
              <a:latin typeface="+mn-lt"/>
              <a:ea typeface="+mn-ea"/>
              <a:cs typeface="+mn-cs"/>
            </a:rPr>
            <a:t>年度に比べ</a:t>
          </a:r>
          <a:r>
            <a:rPr kumimoji="1" lang="en-US" altLang="ja-JP" sz="950">
              <a:solidFill>
                <a:schemeClr val="dk1"/>
              </a:solidFill>
              <a:effectLst/>
              <a:latin typeface="+mn-lt"/>
              <a:ea typeface="+mn-ea"/>
              <a:cs typeface="+mn-cs"/>
            </a:rPr>
            <a:t>4.4</a:t>
          </a:r>
          <a:r>
            <a:rPr kumimoji="1" lang="ja-JP" altLang="ja-JP" sz="950">
              <a:solidFill>
                <a:schemeClr val="dk1"/>
              </a:solidFill>
              <a:effectLst/>
              <a:latin typeface="+mn-lt"/>
              <a:ea typeface="+mn-ea"/>
              <a:cs typeface="+mn-cs"/>
            </a:rPr>
            <a:t>ポイント</a:t>
          </a:r>
          <a:r>
            <a:rPr kumimoji="1" lang="ja-JP" altLang="en-US" sz="950">
              <a:solidFill>
                <a:schemeClr val="dk1"/>
              </a:solidFill>
              <a:effectLst/>
              <a:latin typeface="+mn-lt"/>
              <a:ea typeface="+mn-ea"/>
              <a:cs typeface="+mn-cs"/>
            </a:rPr>
            <a:t>上回り</a:t>
          </a:r>
          <a:r>
            <a:rPr kumimoji="1" lang="ja-JP" altLang="ja-JP" sz="950">
              <a:solidFill>
                <a:schemeClr val="dk1"/>
              </a:solidFill>
              <a:effectLst/>
              <a:latin typeface="+mn-lt"/>
              <a:ea typeface="+mn-ea"/>
              <a:cs typeface="+mn-cs"/>
            </a:rPr>
            <a:t>、</a:t>
          </a:r>
          <a:r>
            <a:rPr kumimoji="1" lang="ja-JP" altLang="en-US" sz="950">
              <a:solidFill>
                <a:schemeClr val="dk1"/>
              </a:solidFill>
              <a:effectLst/>
              <a:latin typeface="+mn-lt"/>
              <a:ea typeface="+mn-ea"/>
              <a:cs typeface="+mn-cs"/>
            </a:rPr>
            <a:t>令和</a:t>
          </a:r>
          <a:r>
            <a:rPr kumimoji="1" lang="en-US" altLang="ja-JP" sz="950">
              <a:solidFill>
                <a:schemeClr val="dk1"/>
              </a:solidFill>
              <a:effectLst/>
              <a:latin typeface="+mn-lt"/>
              <a:ea typeface="+mn-ea"/>
              <a:cs typeface="+mn-cs"/>
            </a:rPr>
            <a:t>5</a:t>
          </a:r>
          <a:r>
            <a:rPr kumimoji="1" lang="ja-JP" altLang="en-US" sz="950">
              <a:solidFill>
                <a:schemeClr val="dk1"/>
              </a:solidFill>
              <a:effectLst/>
              <a:latin typeface="+mn-lt"/>
              <a:ea typeface="+mn-ea"/>
              <a:cs typeface="+mn-cs"/>
            </a:rPr>
            <a:t>年度に引き続き</a:t>
          </a:r>
          <a:r>
            <a:rPr kumimoji="1" lang="ja-JP" altLang="ja-JP" sz="950">
              <a:solidFill>
                <a:schemeClr val="dk1"/>
              </a:solidFill>
              <a:effectLst/>
              <a:latin typeface="+mn-lt"/>
              <a:ea typeface="+mn-ea"/>
              <a:cs typeface="+mn-cs"/>
            </a:rPr>
            <a:t>類似団体内平均</a:t>
          </a:r>
          <a:r>
            <a:rPr kumimoji="1" lang="ja-JP" altLang="en-US" sz="950">
              <a:solidFill>
                <a:schemeClr val="dk1"/>
              </a:solidFill>
              <a:effectLst/>
              <a:latin typeface="+mn-lt"/>
              <a:ea typeface="+mn-ea"/>
              <a:cs typeface="+mn-cs"/>
            </a:rPr>
            <a:t>を上回っている</a:t>
          </a:r>
          <a:r>
            <a:rPr kumimoji="1" lang="ja-JP" altLang="ja-JP" sz="950">
              <a:solidFill>
                <a:schemeClr val="dk1"/>
              </a:solidFill>
              <a:effectLst/>
              <a:latin typeface="+mn-lt"/>
              <a:ea typeface="+mn-ea"/>
              <a:cs typeface="+mn-cs"/>
            </a:rPr>
            <a:t>。</a:t>
          </a:r>
          <a:endParaRPr lang="ja-JP" altLang="ja-JP" sz="950">
            <a:effectLst/>
          </a:endParaRPr>
        </a:p>
        <a:p>
          <a:r>
            <a:rPr kumimoji="1" lang="ja-JP" altLang="ja-JP" sz="950">
              <a:solidFill>
                <a:schemeClr val="dk1"/>
              </a:solidFill>
              <a:effectLst/>
              <a:latin typeface="+mn-lt"/>
              <a:ea typeface="+mn-ea"/>
              <a:cs typeface="+mn-cs"/>
            </a:rPr>
            <a:t>　令和</a:t>
          </a:r>
          <a:r>
            <a:rPr kumimoji="1" lang="en-US" altLang="ja-JP" sz="950">
              <a:solidFill>
                <a:schemeClr val="dk1"/>
              </a:solidFill>
              <a:effectLst/>
              <a:latin typeface="+mn-lt"/>
              <a:ea typeface="+mn-ea"/>
              <a:cs typeface="+mn-cs"/>
            </a:rPr>
            <a:t>6</a:t>
          </a:r>
          <a:r>
            <a:rPr kumimoji="1" lang="ja-JP" altLang="ja-JP" sz="950">
              <a:solidFill>
                <a:schemeClr val="dk1"/>
              </a:solidFill>
              <a:effectLst/>
              <a:latin typeface="+mn-lt"/>
              <a:ea typeface="+mn-ea"/>
              <a:cs typeface="+mn-cs"/>
            </a:rPr>
            <a:t>年度の経常一般財源収入は、</a:t>
          </a:r>
          <a:r>
            <a:rPr kumimoji="1" lang="ja-JP" altLang="en-US" sz="950">
              <a:solidFill>
                <a:schemeClr val="dk1"/>
              </a:solidFill>
              <a:effectLst/>
              <a:latin typeface="+mn-lt"/>
              <a:ea typeface="+mn-ea"/>
              <a:cs typeface="+mn-cs"/>
            </a:rPr>
            <a:t>定額減税の影響により</a:t>
          </a:r>
          <a:r>
            <a:rPr kumimoji="1" lang="ja-JP" altLang="ja-JP" sz="950">
              <a:solidFill>
                <a:schemeClr val="dk1"/>
              </a:solidFill>
              <a:effectLst/>
              <a:latin typeface="+mn-lt"/>
              <a:ea typeface="+mn-ea"/>
              <a:cs typeface="+mn-cs"/>
            </a:rPr>
            <a:t>市税</a:t>
          </a:r>
          <a:r>
            <a:rPr kumimoji="1" lang="ja-JP" altLang="en-US" sz="950">
              <a:solidFill>
                <a:schemeClr val="dk1"/>
              </a:solidFill>
              <a:effectLst/>
              <a:latin typeface="+mn-lt"/>
              <a:ea typeface="+mn-ea"/>
              <a:cs typeface="+mn-cs"/>
            </a:rPr>
            <a:t>が減少し、</a:t>
          </a:r>
          <a:r>
            <a:rPr kumimoji="1" lang="ja-JP" altLang="ja-JP" sz="950">
              <a:solidFill>
                <a:schemeClr val="dk1"/>
              </a:solidFill>
              <a:effectLst/>
              <a:latin typeface="+mn-lt"/>
              <a:ea typeface="+mn-ea"/>
              <a:cs typeface="+mn-cs"/>
            </a:rPr>
            <a:t>全体として前年度比</a:t>
          </a:r>
          <a:r>
            <a:rPr kumimoji="1" lang="en-US" altLang="ja-JP" sz="950">
              <a:solidFill>
                <a:schemeClr val="dk1"/>
              </a:solidFill>
              <a:effectLst/>
              <a:latin typeface="+mn-lt"/>
              <a:ea typeface="+mn-ea"/>
              <a:cs typeface="+mn-cs"/>
            </a:rPr>
            <a:t>1.5</a:t>
          </a:r>
          <a:r>
            <a:rPr kumimoji="1" lang="ja-JP" altLang="ja-JP" sz="950">
              <a:solidFill>
                <a:schemeClr val="dk1"/>
              </a:solidFill>
              <a:effectLst/>
              <a:latin typeface="+mn-lt"/>
              <a:ea typeface="+mn-ea"/>
              <a:cs typeface="+mn-cs"/>
            </a:rPr>
            <a:t>％の</a:t>
          </a:r>
          <a:r>
            <a:rPr kumimoji="1" lang="ja-JP" altLang="en-US" sz="950">
              <a:solidFill>
                <a:schemeClr val="dk1"/>
              </a:solidFill>
              <a:effectLst/>
              <a:latin typeface="+mn-lt"/>
              <a:ea typeface="+mn-ea"/>
              <a:cs typeface="+mn-cs"/>
            </a:rPr>
            <a:t>減</a:t>
          </a:r>
          <a:r>
            <a:rPr kumimoji="1" lang="ja-JP" altLang="ja-JP" sz="950">
              <a:solidFill>
                <a:schemeClr val="dk1"/>
              </a:solidFill>
              <a:effectLst/>
              <a:latin typeface="+mn-lt"/>
              <a:ea typeface="+mn-ea"/>
              <a:cs typeface="+mn-cs"/>
            </a:rPr>
            <a:t>となった。</a:t>
          </a:r>
          <a:endParaRPr lang="ja-JP" altLang="ja-JP" sz="950">
            <a:effectLst/>
          </a:endParaRPr>
        </a:p>
        <a:p>
          <a:r>
            <a:rPr kumimoji="1" lang="ja-JP" altLang="ja-JP" sz="950">
              <a:solidFill>
                <a:schemeClr val="dk1"/>
              </a:solidFill>
              <a:effectLst/>
              <a:latin typeface="+mn-lt"/>
              <a:ea typeface="+mn-ea"/>
              <a:cs typeface="+mn-cs"/>
            </a:rPr>
            <a:t>　歳出充当一般財源では、</a:t>
          </a:r>
          <a:r>
            <a:rPr kumimoji="1" lang="ja-JP" altLang="en-US" sz="950">
              <a:solidFill>
                <a:schemeClr val="dk1"/>
              </a:solidFill>
              <a:effectLst/>
              <a:latin typeface="+mn-lt"/>
              <a:ea typeface="+mn-ea"/>
              <a:cs typeface="+mn-cs"/>
            </a:rPr>
            <a:t>人件費上昇や物価高騰の影響により物件費</a:t>
          </a:r>
          <a:r>
            <a:rPr kumimoji="1" lang="ja-JP" altLang="ja-JP" sz="950">
              <a:solidFill>
                <a:schemeClr val="dk1"/>
              </a:solidFill>
              <a:effectLst/>
              <a:latin typeface="+mn-lt"/>
              <a:ea typeface="+mn-ea"/>
              <a:cs typeface="+mn-cs"/>
            </a:rPr>
            <a:t>充当一般財源が増加したことに加え、義務的経費である人件費、扶助費、公債費の経常収支比率が</a:t>
          </a:r>
          <a:r>
            <a:rPr kumimoji="1" lang="en-US" altLang="ja-JP" sz="950">
              <a:solidFill>
                <a:schemeClr val="dk1"/>
              </a:solidFill>
              <a:effectLst/>
              <a:latin typeface="+mn-lt"/>
              <a:ea typeface="+mn-ea"/>
              <a:cs typeface="+mn-cs"/>
            </a:rPr>
            <a:t>48.8</a:t>
          </a:r>
          <a:r>
            <a:rPr kumimoji="1" lang="ja-JP" altLang="ja-JP" sz="950">
              <a:solidFill>
                <a:schemeClr val="dk1"/>
              </a:solidFill>
              <a:effectLst/>
              <a:latin typeface="+mn-lt"/>
              <a:ea typeface="+mn-ea"/>
              <a:cs typeface="+mn-cs"/>
            </a:rPr>
            <a:t>％と半分近くを占めている。資本費平準化債の発行により、下水道事業会計への負担金を抑制しているものの、公営企業会計への繰出金（負担金）が高い割合を占めている状況である</a:t>
          </a:r>
          <a:r>
            <a:rPr kumimoji="1" lang="ja-JP" altLang="en-US" sz="950">
              <a:solidFill>
                <a:schemeClr val="dk1"/>
              </a:solidFill>
              <a:effectLst/>
              <a:latin typeface="+mn-lt"/>
              <a:ea typeface="+mn-ea"/>
              <a:cs typeface="+mn-cs"/>
            </a:rPr>
            <a:t>。</a:t>
          </a:r>
          <a:endParaRPr kumimoji="1" lang="ja-JP" altLang="en-US" sz="9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65</xdr:row>
      <xdr:rowOff>73025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51845"/>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150495</xdr:rowOff>
    </xdr:from>
    <xdr:to>
      <xdr:col>19</xdr:col>
      <xdr:colOff>133350</xdr:colOff>
      <xdr:row>64</xdr:row>
      <xdr:rowOff>63500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95184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161607</xdr:rowOff>
    </xdr:from>
    <xdr:to>
      <xdr:col>15</xdr:col>
      <xdr:colOff>82550</xdr:colOff>
      <xdr:row>64</xdr:row>
      <xdr:rowOff>63500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20057"/>
          <a:ext cx="889000" cy="41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161607</xdr:rowOff>
    </xdr:from>
    <xdr:to>
      <xdr:col>11</xdr:col>
      <xdr:colOff>31750</xdr:colOff>
      <xdr:row>63</xdr:row>
      <xdr:rowOff>144463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20057"/>
          <a:ext cx="889000" cy="3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22225</xdr:rowOff>
    </xdr:from>
    <xdr:to>
      <xdr:col>23</xdr:col>
      <xdr:colOff>184150</xdr:colOff>
      <xdr:row>65</xdr:row>
      <xdr:rowOff>123825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165752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3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99695</xdr:rowOff>
    </xdr:from>
    <xdr:to>
      <xdr:col>19</xdr:col>
      <xdr:colOff>184150</xdr:colOff>
      <xdr:row>64</xdr:row>
      <xdr:rowOff>29845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14622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8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110807</xdr:rowOff>
    </xdr:from>
    <xdr:to>
      <xdr:col>11</xdr:col>
      <xdr:colOff>82550</xdr:colOff>
      <xdr:row>62</xdr:row>
      <xdr:rowOff>40957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51134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93663</xdr:rowOff>
    </xdr:from>
    <xdr:to>
      <xdr:col>7</xdr:col>
      <xdr:colOff>31750</xdr:colOff>
      <xdr:row>64</xdr:row>
      <xdr:rowOff>23813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8590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mn-lt"/>
              <a:ea typeface="+mn-ea"/>
              <a:cs typeface="+mn-cs"/>
            </a:rPr>
            <a:t>人件費は、</a:t>
          </a:r>
          <a:r>
            <a:rPr kumimoji="1" lang="ja-JP" altLang="en-US" sz="1050">
              <a:solidFill>
                <a:schemeClr val="dk1"/>
              </a:solidFill>
              <a:effectLst/>
              <a:latin typeface="+mn-lt"/>
              <a:ea typeface="+mn-ea"/>
              <a:cs typeface="+mn-cs"/>
            </a:rPr>
            <a:t>定年延長に伴い隔年で定年退職者が出るが、令和</a:t>
          </a:r>
          <a:r>
            <a:rPr kumimoji="1" lang="en-US" altLang="ja-JP" sz="1050">
              <a:solidFill>
                <a:schemeClr val="dk1"/>
              </a:solidFill>
              <a:effectLst/>
              <a:latin typeface="+mn-lt"/>
              <a:ea typeface="+mn-ea"/>
              <a:cs typeface="+mn-cs"/>
            </a:rPr>
            <a:t>6</a:t>
          </a:r>
          <a:r>
            <a:rPr kumimoji="1" lang="ja-JP" altLang="en-US" sz="1050">
              <a:solidFill>
                <a:schemeClr val="dk1"/>
              </a:solidFill>
              <a:effectLst/>
              <a:latin typeface="+mn-lt"/>
              <a:ea typeface="+mn-ea"/>
              <a:cs typeface="+mn-cs"/>
            </a:rPr>
            <a:t>年度は該当年度であることから退職手当が大幅に増加した。また、給与改定の影響などにより基本給及び期末勤勉手当が増加したことなどから</a:t>
          </a:r>
          <a:r>
            <a:rPr kumimoji="1" lang="ja-JP" altLang="ja-JP" sz="1050">
              <a:solidFill>
                <a:schemeClr val="dk1"/>
              </a:solidFill>
              <a:effectLst/>
              <a:latin typeface="+mn-lt"/>
              <a:ea typeface="+mn-ea"/>
              <a:cs typeface="+mn-cs"/>
            </a:rPr>
            <a:t>、前年度比</a:t>
          </a:r>
          <a:r>
            <a:rPr kumimoji="1" lang="en-US" altLang="ja-JP" sz="1050">
              <a:solidFill>
                <a:schemeClr val="dk1"/>
              </a:solidFill>
              <a:effectLst/>
              <a:latin typeface="+mn-lt"/>
              <a:ea typeface="+mn-ea"/>
              <a:cs typeface="+mn-cs"/>
            </a:rPr>
            <a:t>8.3</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の増</a:t>
          </a:r>
          <a:r>
            <a:rPr kumimoji="1" lang="ja-JP" altLang="ja-JP" sz="1050">
              <a:solidFill>
                <a:schemeClr val="dk1"/>
              </a:solidFill>
              <a:effectLst/>
              <a:latin typeface="+mn-lt"/>
              <a:ea typeface="+mn-ea"/>
              <a:cs typeface="+mn-cs"/>
            </a:rPr>
            <a:t>となった。</a:t>
          </a:r>
          <a:endParaRPr lang="ja-JP" altLang="ja-JP" sz="1200">
            <a:effectLst/>
          </a:endParaRPr>
        </a:p>
        <a:p>
          <a:r>
            <a:rPr kumimoji="1" lang="ja-JP" altLang="ja-JP" sz="1050">
              <a:solidFill>
                <a:schemeClr val="dk1"/>
              </a:solidFill>
              <a:effectLst/>
              <a:latin typeface="+mn-lt"/>
              <a:ea typeface="+mn-ea"/>
              <a:cs typeface="+mn-cs"/>
            </a:rPr>
            <a:t>　物件費は、</a:t>
          </a:r>
          <a:r>
            <a:rPr kumimoji="1" lang="ja-JP" altLang="en-US" sz="1050">
              <a:solidFill>
                <a:schemeClr val="dk1"/>
              </a:solidFill>
              <a:effectLst/>
              <a:latin typeface="+mn-lt"/>
              <a:ea typeface="+mn-ea"/>
              <a:cs typeface="+mn-cs"/>
            </a:rPr>
            <a:t>個別接種事業や放課後児童健全育成事業業務委託料、各公共施設の指定管理料の人件費上昇や、物価高騰の影響などが加わり</a:t>
          </a:r>
          <a:r>
            <a:rPr kumimoji="1" lang="ja-JP" altLang="ja-JP" sz="1050">
              <a:solidFill>
                <a:schemeClr val="dk1"/>
              </a:solidFill>
              <a:effectLst/>
              <a:latin typeface="+mn-lt"/>
              <a:ea typeface="+mn-ea"/>
              <a:cs typeface="+mn-cs"/>
            </a:rPr>
            <a:t>、前年度比</a:t>
          </a:r>
          <a:r>
            <a:rPr kumimoji="1" lang="en-US" altLang="ja-JP" sz="1050">
              <a:solidFill>
                <a:schemeClr val="dk1"/>
              </a:solidFill>
              <a:effectLst/>
              <a:latin typeface="+mn-lt"/>
              <a:ea typeface="+mn-ea"/>
              <a:cs typeface="+mn-cs"/>
            </a:rPr>
            <a:t>3.2</a:t>
          </a:r>
          <a:r>
            <a:rPr kumimoji="1" lang="ja-JP" altLang="ja-JP" sz="1050">
              <a:solidFill>
                <a:schemeClr val="dk1"/>
              </a:solidFill>
              <a:effectLst/>
              <a:latin typeface="+mn-lt"/>
              <a:ea typeface="+mn-ea"/>
              <a:cs typeface="+mn-cs"/>
            </a:rPr>
            <a:t>％の</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となった。</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また、維持補修費については、本市では除排雪経費による影響が大きく、降雪量により変動するが、適正な水準の維持に努めていく必要がある。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89102</xdr:rowOff>
    </xdr:from>
    <xdr:to>
      <xdr:col>23</xdr:col>
      <xdr:colOff>133350</xdr:colOff>
      <xdr:row>83</xdr:row>
      <xdr:rowOff>147394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48002"/>
          <a:ext cx="838200" cy="22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89102</xdr:rowOff>
    </xdr:from>
    <xdr:to>
      <xdr:col>19</xdr:col>
      <xdr:colOff>133350</xdr:colOff>
      <xdr:row>83</xdr:row>
      <xdr:rowOff>9249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48002"/>
          <a:ext cx="889000" cy="9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9249</xdr:rowOff>
    </xdr:from>
    <xdr:to>
      <xdr:col>15</xdr:col>
      <xdr:colOff>82550</xdr:colOff>
      <xdr:row>83</xdr:row>
      <xdr:rowOff>32744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239599"/>
          <a:ext cx="889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88627</xdr:rowOff>
    </xdr:from>
    <xdr:to>
      <xdr:col>11</xdr:col>
      <xdr:colOff>31750</xdr:colOff>
      <xdr:row>83</xdr:row>
      <xdr:rowOff>32744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47527"/>
          <a:ext cx="889000" cy="1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96594</xdr:rowOff>
    </xdr:from>
    <xdr:to>
      <xdr:col>23</xdr:col>
      <xdr:colOff>184150</xdr:colOff>
      <xdr:row>84</xdr:row>
      <xdr:rowOff>26744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2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68671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38302</xdr:rowOff>
    </xdr:from>
    <xdr:to>
      <xdr:col>19</xdr:col>
      <xdr:colOff>184150</xdr:colOff>
      <xdr:row>82</xdr:row>
      <xdr:rowOff>139902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9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150079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66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129899</xdr:rowOff>
    </xdr:from>
    <xdr:to>
      <xdr:col>15</xdr:col>
      <xdr:colOff>133350</xdr:colOff>
      <xdr:row>83</xdr:row>
      <xdr:rowOff>60049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44826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7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153394</xdr:rowOff>
    </xdr:from>
    <xdr:to>
      <xdr:col>11</xdr:col>
      <xdr:colOff>82550</xdr:colOff>
      <xdr:row>83</xdr:row>
      <xdr:rowOff>83544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1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68321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9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37827</xdr:rowOff>
    </xdr:from>
    <xdr:to>
      <xdr:col>7</xdr:col>
      <xdr:colOff>31750</xdr:colOff>
      <xdr:row>82</xdr:row>
      <xdr:rowOff>139427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9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124204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83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050">
              <a:solidFill>
                <a:schemeClr val="dk1"/>
              </a:solidFill>
              <a:effectLst/>
              <a:latin typeface="+mn-lt"/>
              <a:ea typeface="+mn-ea"/>
              <a:cs typeface="+mn-cs"/>
            </a:rPr>
            <a:t>給与の独自減額により平成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年度及び平成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年度は類似団体内平均を大幅に下回る水準であったが、平成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年度以降は類似団体平均とほぼ同じ水準かやや高い水準で推移している。類似団体平均を大きく上回ることがないよう、給与制度の見直しを行うことで、給与の適正化に努める。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119743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186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89</xdr:row>
      <xdr:rowOff>18143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3589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89</xdr:row>
      <xdr:rowOff>18143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2207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88</xdr:row>
      <xdr:rowOff>34471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014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138793</xdr:rowOff>
    </xdr:from>
    <xdr:to>
      <xdr:col>73</xdr:col>
      <xdr:colOff>44450</xdr:colOff>
      <xdr:row>89</xdr:row>
      <xdr:rowOff>68943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53720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050">
              <a:solidFill>
                <a:schemeClr val="dk1"/>
              </a:solidFill>
              <a:effectLst/>
              <a:latin typeface="+mn-lt"/>
              <a:ea typeface="+mn-ea"/>
              <a:cs typeface="+mn-cs"/>
            </a:rPr>
            <a:t>一部、事務の広域化を行っていることから全体として平均を下回る職員数となっているが、広域化を行っていない部門の職員数は平均を上回る状況にある。今後、定年引上げによる影響を分析しつつ、定員適正化計画を策定し、これに基づき効率的な組織の構築を図っていく。</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132262</xdr:rowOff>
    </xdr:from>
    <xdr:to>
      <xdr:col>81</xdr:col>
      <xdr:colOff>44450</xdr:colOff>
      <xdr:row>61</xdr:row>
      <xdr:rowOff>453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19262"/>
          <a:ext cx="838200" cy="3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97790</xdr:rowOff>
    </xdr:from>
    <xdr:to>
      <xdr:col>77</xdr:col>
      <xdr:colOff>44450</xdr:colOff>
      <xdr:row>60</xdr:row>
      <xdr:rowOff>132262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8479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65042</xdr:rowOff>
    </xdr:from>
    <xdr:to>
      <xdr:col>72</xdr:col>
      <xdr:colOff>203200</xdr:colOff>
      <xdr:row>60</xdr:row>
      <xdr:rowOff>97790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52042"/>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52977</xdr:rowOff>
    </xdr:from>
    <xdr:to>
      <xdr:col>68</xdr:col>
      <xdr:colOff>152400</xdr:colOff>
      <xdr:row>60</xdr:row>
      <xdr:rowOff>65042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3997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121103</xdr:rowOff>
    </xdr:from>
    <xdr:to>
      <xdr:col>81</xdr:col>
      <xdr:colOff>95250</xdr:colOff>
      <xdr:row>61</xdr:row>
      <xdr:rowOff>51253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137630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5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81462</xdr:rowOff>
    </xdr:from>
    <xdr:to>
      <xdr:col>77</xdr:col>
      <xdr:colOff>95250</xdr:colOff>
      <xdr:row>61</xdr:row>
      <xdr:rowOff>11612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21789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37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46990</xdr:rowOff>
    </xdr:from>
    <xdr:to>
      <xdr:col>73</xdr:col>
      <xdr:colOff>44450</xdr:colOff>
      <xdr:row>60</xdr:row>
      <xdr:rowOff>148590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14242</xdr:rowOff>
    </xdr:from>
    <xdr:to>
      <xdr:col>68</xdr:col>
      <xdr:colOff>203200</xdr:colOff>
      <xdr:row>60</xdr:row>
      <xdr:rowOff>115842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0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126019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7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2177</xdr:rowOff>
    </xdr:from>
    <xdr:to>
      <xdr:col>64</xdr:col>
      <xdr:colOff>152400</xdr:colOff>
      <xdr:row>60</xdr:row>
      <xdr:rowOff>103777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113954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050">
              <a:solidFill>
                <a:schemeClr val="dk1"/>
              </a:solidFill>
              <a:effectLst/>
              <a:latin typeface="+mn-lt"/>
              <a:ea typeface="+mn-ea"/>
              <a:cs typeface="+mn-cs"/>
            </a:rPr>
            <a:t>分子となる</a:t>
          </a:r>
          <a:r>
            <a:rPr kumimoji="1" lang="ja-JP" altLang="en-US" sz="1050">
              <a:solidFill>
                <a:schemeClr val="dk1"/>
              </a:solidFill>
              <a:effectLst/>
              <a:latin typeface="+mn-lt"/>
              <a:ea typeface="+mn-ea"/>
              <a:cs typeface="+mn-cs"/>
            </a:rPr>
            <a:t>臨時財政対策債に係る元金償還金や</a:t>
          </a:r>
          <a:r>
            <a:rPr kumimoji="1" lang="ja-JP" altLang="ja-JP" sz="1050">
              <a:solidFill>
                <a:schemeClr val="dk1"/>
              </a:solidFill>
              <a:effectLst/>
              <a:latin typeface="+mn-lt"/>
              <a:ea typeface="+mn-ea"/>
              <a:cs typeface="+mn-cs"/>
            </a:rPr>
            <a:t>病院</a:t>
          </a:r>
          <a:r>
            <a:rPr kumimoji="1" lang="ja-JP" altLang="en-US" sz="1050">
              <a:solidFill>
                <a:schemeClr val="dk1"/>
              </a:solidFill>
              <a:effectLst/>
              <a:latin typeface="+mn-lt"/>
              <a:ea typeface="+mn-ea"/>
              <a:cs typeface="+mn-cs"/>
            </a:rPr>
            <a:t>事業</a:t>
          </a:r>
          <a:r>
            <a:rPr kumimoji="1" lang="ja-JP" altLang="ja-JP" sz="1050">
              <a:solidFill>
                <a:schemeClr val="dk1"/>
              </a:solidFill>
              <a:effectLst/>
              <a:latin typeface="+mn-lt"/>
              <a:ea typeface="+mn-ea"/>
              <a:cs typeface="+mn-cs"/>
            </a:rPr>
            <a:t>に係る準元利償還金が増加するとともに、分母となる標準税収も増加したが、分子の増加割合が大きかったため、単年度比率では</a:t>
          </a:r>
          <a:r>
            <a:rPr kumimoji="1" lang="en-US" altLang="ja-JP" sz="1050">
              <a:solidFill>
                <a:schemeClr val="dk1"/>
              </a:solidFill>
              <a:effectLst/>
              <a:latin typeface="+mn-lt"/>
              <a:ea typeface="+mn-ea"/>
              <a:cs typeface="+mn-cs"/>
            </a:rPr>
            <a:t>1.8</a:t>
          </a:r>
          <a:r>
            <a:rPr kumimoji="1" lang="ja-JP" altLang="ja-JP" sz="1050">
              <a:solidFill>
                <a:schemeClr val="dk1"/>
              </a:solidFill>
              <a:effectLst/>
              <a:latin typeface="+mn-lt"/>
              <a:ea typeface="+mn-ea"/>
              <a:cs typeface="+mn-cs"/>
            </a:rPr>
            <a:t>ポイント増の</a:t>
          </a:r>
          <a:r>
            <a:rPr kumimoji="1" lang="en-US" altLang="ja-JP" sz="1050">
              <a:solidFill>
                <a:schemeClr val="dk1"/>
              </a:solidFill>
              <a:effectLst/>
              <a:latin typeface="+mn-lt"/>
              <a:ea typeface="+mn-ea"/>
              <a:cs typeface="+mn-cs"/>
            </a:rPr>
            <a:t>11.0</a:t>
          </a:r>
          <a:r>
            <a:rPr kumimoji="1" lang="ja-JP" altLang="ja-JP" sz="1050">
              <a:solidFill>
                <a:schemeClr val="dk1"/>
              </a:solidFill>
              <a:effectLst/>
              <a:latin typeface="+mn-lt"/>
              <a:ea typeface="+mn-ea"/>
              <a:cs typeface="+mn-cs"/>
            </a:rPr>
            <a:t>ポイントとなり、三ヵ年平均では前年度比</a:t>
          </a:r>
          <a:r>
            <a:rPr kumimoji="1" lang="en-US" altLang="ja-JP" sz="1050">
              <a:solidFill>
                <a:schemeClr val="dk1"/>
              </a:solidFill>
              <a:effectLst/>
              <a:latin typeface="+mn-lt"/>
              <a:ea typeface="+mn-ea"/>
              <a:cs typeface="+mn-cs"/>
            </a:rPr>
            <a:t>1.3</a:t>
          </a:r>
          <a:r>
            <a:rPr kumimoji="1" lang="ja-JP" altLang="ja-JP" sz="1050">
              <a:solidFill>
                <a:schemeClr val="dk1"/>
              </a:solidFill>
              <a:effectLst/>
              <a:latin typeface="+mn-lt"/>
              <a:ea typeface="+mn-ea"/>
              <a:cs typeface="+mn-cs"/>
            </a:rPr>
            <a:t>ポイント増の</a:t>
          </a:r>
          <a:r>
            <a:rPr kumimoji="1" lang="en-US" altLang="ja-JP" sz="1050">
              <a:solidFill>
                <a:schemeClr val="dk1"/>
              </a:solidFill>
              <a:effectLst/>
              <a:latin typeface="+mn-lt"/>
              <a:ea typeface="+mn-ea"/>
              <a:cs typeface="+mn-cs"/>
            </a:rPr>
            <a:t>9.5</a:t>
          </a:r>
          <a:r>
            <a:rPr kumimoji="1" lang="ja-JP" altLang="ja-JP" sz="1050">
              <a:solidFill>
                <a:schemeClr val="dk1"/>
              </a:solidFill>
              <a:effectLst/>
              <a:latin typeface="+mn-lt"/>
              <a:ea typeface="+mn-ea"/>
              <a:cs typeface="+mn-cs"/>
            </a:rPr>
            <a:t>ポイントとなった。</a:t>
          </a:r>
          <a:endParaRPr lang="ja-JP" altLang="ja-JP" sz="1200">
            <a:effectLst/>
          </a:endParaRPr>
        </a:p>
        <a:p>
          <a:r>
            <a:rPr kumimoji="1" lang="ja-JP" altLang="ja-JP" sz="1050">
              <a:solidFill>
                <a:schemeClr val="dk1"/>
              </a:solidFill>
              <a:effectLst/>
              <a:latin typeface="+mn-lt"/>
              <a:ea typeface="+mn-ea"/>
              <a:cs typeface="+mn-cs"/>
            </a:rPr>
            <a:t>　現在進めている事業を含めて、今後控えている大規模事業に対応していくためにも、引き続き投資的経費については、可能な限り抑制を図り、起債依存型の事業を見直すとともに、公営企業における投資的経費も合わせて見直すように努める</a:t>
          </a:r>
          <a:r>
            <a:rPr kumimoji="1" lang="ja-JP" altLang="en-US" sz="1050">
              <a:solidFill>
                <a:schemeClr val="dk1"/>
              </a:solidFill>
              <a:effectLst/>
              <a:latin typeface="+mn-lt"/>
              <a:ea typeface="+mn-ea"/>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146050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4238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41487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102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9313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10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41487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102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129963</xdr:rowOff>
    </xdr:from>
    <xdr:to>
      <xdr:col>68</xdr:col>
      <xdr:colOff>203200</xdr:colOff>
      <xdr:row>42</xdr:row>
      <xdr:rowOff>60113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将来負担額については</a:t>
          </a:r>
          <a:r>
            <a:rPr kumimoji="1" lang="ja-JP" altLang="en-US" sz="1000">
              <a:solidFill>
                <a:schemeClr val="dk1"/>
              </a:solidFill>
              <a:effectLst/>
              <a:latin typeface="+mn-lt"/>
              <a:ea typeface="+mn-ea"/>
              <a:cs typeface="+mn-cs"/>
            </a:rPr>
            <a:t>、防災行政無線整備事業等</a:t>
          </a:r>
          <a:r>
            <a:rPr kumimoji="1" lang="ja-JP" altLang="ja-JP" sz="1000">
              <a:solidFill>
                <a:schemeClr val="dk1"/>
              </a:solidFill>
              <a:effectLst/>
              <a:latin typeface="+mn-lt"/>
              <a:ea typeface="+mn-ea"/>
              <a:cs typeface="+mn-cs"/>
            </a:rPr>
            <a:t>の償還開始と臨時財政対策債の発行額の減少に伴い、地方債残高</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％の減となった</a:t>
          </a:r>
          <a:r>
            <a:rPr kumimoji="1" lang="ja-JP" altLang="en-US" sz="1000">
              <a:solidFill>
                <a:schemeClr val="dk1"/>
              </a:solidFill>
              <a:effectLst/>
              <a:latin typeface="+mn-lt"/>
              <a:ea typeface="+mn-ea"/>
              <a:cs typeface="+mn-cs"/>
            </a:rPr>
            <a:t>ほか</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元金償還金に対する準元金償還金の割合（３か年平均）の減少による公営企業債等繰入見込額の減</a:t>
          </a:r>
          <a:r>
            <a:rPr kumimoji="1" lang="ja-JP" altLang="ja-JP" sz="1000">
              <a:solidFill>
                <a:schemeClr val="dk1"/>
              </a:solidFill>
              <a:effectLst/>
              <a:latin typeface="+mn-lt"/>
              <a:ea typeface="+mn-ea"/>
              <a:cs typeface="+mn-cs"/>
            </a:rPr>
            <a:t>により</a:t>
          </a:r>
          <a:r>
            <a:rPr kumimoji="1" lang="ja-JP" altLang="en-US" sz="1000">
              <a:solidFill>
                <a:schemeClr val="dk1"/>
              </a:solidFill>
              <a:effectLst/>
              <a:latin typeface="+mn-lt"/>
              <a:ea typeface="+mn-ea"/>
              <a:cs typeface="+mn-cs"/>
            </a:rPr>
            <a:t>減少した</a:t>
          </a:r>
          <a:r>
            <a:rPr kumimoji="1" lang="ja-JP" altLang="ja-JP" sz="1000">
              <a:solidFill>
                <a:schemeClr val="dk1"/>
              </a:solidFill>
              <a:effectLst/>
              <a:latin typeface="+mn-lt"/>
              <a:ea typeface="+mn-ea"/>
              <a:cs typeface="+mn-cs"/>
            </a:rPr>
            <a:t>。また、充当可能財源等については</a:t>
          </a:r>
          <a:r>
            <a:rPr kumimoji="1" lang="ja-JP" altLang="en-US" sz="1000">
              <a:solidFill>
                <a:schemeClr val="dk1"/>
              </a:solidFill>
              <a:effectLst/>
              <a:latin typeface="+mn-lt"/>
              <a:ea typeface="+mn-ea"/>
              <a:cs typeface="+mn-cs"/>
            </a:rPr>
            <a:t>、ふるさと応援</a:t>
          </a:r>
          <a:r>
            <a:rPr kumimoji="1" lang="ja-JP" altLang="ja-JP" sz="1000">
              <a:solidFill>
                <a:schemeClr val="dk1"/>
              </a:solidFill>
              <a:effectLst/>
              <a:latin typeface="+mn-lt"/>
              <a:ea typeface="+mn-ea"/>
              <a:cs typeface="+mn-cs"/>
            </a:rPr>
            <a:t>基金の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や、基準財政需要額</a:t>
          </a:r>
          <a:r>
            <a:rPr kumimoji="1" lang="ja-JP" altLang="en-US" sz="1000">
              <a:solidFill>
                <a:schemeClr val="dk1"/>
              </a:solidFill>
              <a:effectLst/>
              <a:latin typeface="+mn-lt"/>
              <a:ea typeface="+mn-ea"/>
              <a:cs typeface="+mn-cs"/>
            </a:rPr>
            <a:t>についても地方債現在高の減少等により減となり</a:t>
          </a:r>
          <a:r>
            <a:rPr kumimoji="1" lang="ja-JP" altLang="ja-JP" sz="1000">
              <a:solidFill>
                <a:schemeClr val="dk1"/>
              </a:solidFill>
              <a:effectLst/>
              <a:latin typeface="+mn-lt"/>
              <a:ea typeface="+mn-ea"/>
              <a:cs typeface="+mn-cs"/>
            </a:rPr>
            <a:t>、全体として</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a:t>
          </a:r>
          <a:endParaRPr lang="ja-JP" altLang="ja-JP" sz="1100">
            <a:effectLst/>
          </a:endParaRPr>
        </a:p>
        <a:p>
          <a:r>
            <a:rPr kumimoji="1" lang="ja-JP" altLang="ja-JP" sz="1000">
              <a:solidFill>
                <a:schemeClr val="dk1"/>
              </a:solidFill>
              <a:effectLst/>
              <a:latin typeface="+mn-lt"/>
              <a:ea typeface="+mn-ea"/>
              <a:cs typeface="+mn-cs"/>
            </a:rPr>
            <a:t>　これらのことから、将来負担額、充当可能財源等はともに</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となったが、将来負担額が</a:t>
          </a:r>
          <a:r>
            <a:rPr kumimoji="1" lang="ja-JP" altLang="en-US" sz="1000">
              <a:solidFill>
                <a:schemeClr val="dk1"/>
              </a:solidFill>
              <a:effectLst/>
              <a:latin typeface="+mn-lt"/>
              <a:ea typeface="+mn-ea"/>
              <a:cs typeface="+mn-cs"/>
            </a:rPr>
            <a:t>より大幅</a:t>
          </a:r>
          <a:r>
            <a:rPr kumimoji="1" lang="ja-JP" altLang="ja-JP" sz="1000">
              <a:solidFill>
                <a:schemeClr val="dk1"/>
              </a:solidFill>
              <a:effectLst/>
              <a:latin typeface="+mn-lt"/>
              <a:ea typeface="+mn-ea"/>
              <a:cs typeface="+mn-cs"/>
            </a:rPr>
            <a:t>に</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したことから、将来負担比率は前年度比</a:t>
          </a:r>
          <a:r>
            <a:rPr kumimoji="1" lang="en-US" altLang="ja-JP" sz="1000">
              <a:solidFill>
                <a:schemeClr val="dk1"/>
              </a:solidFill>
              <a:effectLst/>
              <a:latin typeface="+mn-lt"/>
              <a:ea typeface="+mn-ea"/>
              <a:cs typeface="+mn-cs"/>
            </a:rPr>
            <a:t>1.3</a:t>
          </a:r>
          <a:r>
            <a:rPr kumimoji="1" lang="ja-JP" altLang="ja-JP" sz="1000">
              <a:solidFill>
                <a:schemeClr val="dk1"/>
              </a:solidFill>
              <a:effectLst/>
              <a:latin typeface="+mn-lt"/>
              <a:ea typeface="+mn-ea"/>
              <a:cs typeface="+mn-cs"/>
            </a:rPr>
            <a:t>ポイントの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今後も大規模事業を予定しているが、事業実施の適正化を図り財政の健全化に努める。</a:t>
          </a:r>
          <a:endParaRPr lang="ja-JP" altLang="ja-JP" sz="1100">
            <a:effectLst/>
          </a:endParaRPr>
        </a:p>
        <a:p>
          <a:r>
            <a:rPr kumimoji="1" lang="ja-JP" altLang="en-US" sz="12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43180</xdr:rowOff>
    </xdr:from>
    <xdr:to>
      <xdr:col>81</xdr:col>
      <xdr:colOff>44450</xdr:colOff>
      <xdr:row>17</xdr:row>
      <xdr:rowOff>60607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957830"/>
          <a:ext cx="8382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8325</xdr:rowOff>
    </xdr:from>
    <xdr:to>
      <xdr:col>77</xdr:col>
      <xdr:colOff>44450</xdr:colOff>
      <xdr:row>17</xdr:row>
      <xdr:rowOff>60607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922975"/>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8325</xdr:rowOff>
    </xdr:from>
    <xdr:to>
      <xdr:col>72</xdr:col>
      <xdr:colOff>203200</xdr:colOff>
      <xdr:row>17</xdr:row>
      <xdr:rowOff>96802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922975"/>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95462</xdr:rowOff>
    </xdr:from>
    <xdr:to>
      <xdr:col>68</xdr:col>
      <xdr:colOff>152400</xdr:colOff>
      <xdr:row>17</xdr:row>
      <xdr:rowOff>96802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010112"/>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163830</xdr:rowOff>
    </xdr:from>
    <xdr:to>
      <xdr:col>81</xdr:col>
      <xdr:colOff>95250</xdr:colOff>
      <xdr:row>17</xdr:row>
      <xdr:rowOff>93980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9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135907</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87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9807</xdr:rowOff>
    </xdr:from>
    <xdr:to>
      <xdr:col>77</xdr:col>
      <xdr:colOff>95250</xdr:colOff>
      <xdr:row>17</xdr:row>
      <xdr:rowOff>111407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96184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1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128975</xdr:rowOff>
    </xdr:from>
    <xdr:to>
      <xdr:col>73</xdr:col>
      <xdr:colOff>44450</xdr:colOff>
      <xdr:row>17</xdr:row>
      <xdr:rowOff>59125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87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43902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95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46002</xdr:rowOff>
    </xdr:from>
    <xdr:to>
      <xdr:col>68</xdr:col>
      <xdr:colOff>203200</xdr:colOff>
      <xdr:row>17</xdr:row>
      <xdr:rowOff>147602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132379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4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44662</xdr:rowOff>
    </xdr:from>
    <xdr:to>
      <xdr:col>64</xdr:col>
      <xdr:colOff>152400</xdr:colOff>
      <xdr:row>17</xdr:row>
      <xdr:rowOff>146262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5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131039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4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山形県米沢市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74,629
73,410
548.51
46,609,795
45,032,889
1,350,241
20,704,758
35,806,719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類似団体内平均と比較して低い水準となっている要因としては、ごみ処理業務や消防業務を一部事務組合で行っていることが挙げられる。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年度は、給与改定の影響などにより基本給及び期末勤勉手当が増加した</a:t>
          </a:r>
          <a:r>
            <a:rPr kumimoji="1" lang="ja-JP" altLang="en-US" sz="1100">
              <a:solidFill>
                <a:schemeClr val="dk1"/>
              </a:solidFill>
              <a:effectLst/>
              <a:latin typeface="+mn-lt"/>
              <a:ea typeface="+mn-ea"/>
              <a:cs typeface="+mn-cs"/>
            </a:rPr>
            <a:t>ことに加え</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定年延長に伴い隔年で定年退職者が出るが、該当年度であることから</a:t>
          </a:r>
          <a:r>
            <a:rPr kumimoji="1" lang="ja-JP" altLang="ja-JP" sz="1100">
              <a:solidFill>
                <a:schemeClr val="dk1"/>
              </a:solidFill>
              <a:effectLst/>
              <a:latin typeface="+mn-lt"/>
              <a:ea typeface="+mn-ea"/>
              <a:cs typeface="+mn-cs"/>
            </a:rPr>
            <a:t>退職手当が大幅に</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ことに伴い、経常一般財源が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したことから経常収支比率は</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170434</xdr:rowOff>
    </xdr:from>
    <xdr:to>
      <xdr:col>24</xdr:col>
      <xdr:colOff>25400</xdr:colOff>
      <xdr:row>36</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7118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170434</xdr:rowOff>
    </xdr:from>
    <xdr:to>
      <xdr:col>19</xdr:col>
      <xdr:colOff>187325</xdr:colOff>
      <xdr:row>36</xdr:row>
      <xdr:rowOff>62992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711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170434</xdr:rowOff>
    </xdr:from>
    <xdr:to>
      <xdr:col>15</xdr:col>
      <xdr:colOff>98425</xdr:colOff>
      <xdr:row>36</xdr:row>
      <xdr:rowOff>62992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711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170434</xdr:rowOff>
    </xdr:from>
    <xdr:to>
      <xdr:col>11</xdr:col>
      <xdr:colOff>9525</xdr:colOff>
      <xdr:row>36</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711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21336</xdr:rowOff>
    </xdr:from>
    <xdr:to>
      <xdr:col>24</xdr:col>
      <xdr:colOff>76200</xdr:colOff>
      <xdr:row>36</xdr:row>
      <xdr:rowOff>122936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37863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119634</xdr:rowOff>
    </xdr:from>
    <xdr:to>
      <xdr:col>20</xdr:col>
      <xdr:colOff>38100</xdr:colOff>
      <xdr:row>36</xdr:row>
      <xdr:rowOff>49784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59961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xdr:rowOff>
    </xdr:from>
    <xdr:to>
      <xdr:col>15</xdr:col>
      <xdr:colOff>149225</xdr:colOff>
      <xdr:row>36</xdr:row>
      <xdr:rowOff>113792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119634</xdr:rowOff>
    </xdr:from>
    <xdr:to>
      <xdr:col>11</xdr:col>
      <xdr:colOff>60325</xdr:colOff>
      <xdr:row>36</xdr:row>
      <xdr:rowOff>49784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59961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児童センター指定管理業務委託料の皆減等はあったものの、個別接種事業（新型コロナウイルスワクチン接種）や放課後児童健全育成事業業務委託料、各公共施設の指定管理料の人件費上昇や、物価高騰の影響などが加わり、</a:t>
          </a: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ポイントとなった</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14</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815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96520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8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161290</xdr:rowOff>
    </xdr:from>
    <xdr:to>
      <xdr:col>73</xdr:col>
      <xdr:colOff>180975</xdr:colOff>
      <xdr:row>14</xdr:row>
      <xdr:rowOff>96520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90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161290</xdr:rowOff>
    </xdr:from>
    <xdr:to>
      <xdr:col>69</xdr:col>
      <xdr:colOff>92075</xdr:colOff>
      <xdr:row>14</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9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91440</xdr:rowOff>
    </xdr:from>
    <xdr:to>
      <xdr:col>82</xdr:col>
      <xdr:colOff>158750</xdr:colOff>
      <xdr:row>15</xdr:row>
      <xdr:rowOff>21590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107967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45720</xdr:rowOff>
    </xdr:from>
    <xdr:to>
      <xdr:col>74</xdr:col>
      <xdr:colOff>31750</xdr:colOff>
      <xdr:row>14</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157497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110490</xdr:rowOff>
    </xdr:from>
    <xdr:to>
      <xdr:col>69</xdr:col>
      <xdr:colOff>142875</xdr:colOff>
      <xdr:row>14</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50817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ふるさと応援基金繰入金の充当が増加したことにより子育て支援医療給付事業費</a:t>
          </a:r>
          <a:r>
            <a:rPr kumimoji="1" lang="ja-JP" altLang="ja-JP" sz="1100">
              <a:solidFill>
                <a:schemeClr val="dk1"/>
              </a:solidFill>
              <a:effectLst/>
              <a:latin typeface="+mn-lt"/>
              <a:ea typeface="+mn-ea"/>
              <a:cs typeface="+mn-cs"/>
            </a:rPr>
            <a:t>が減少したものの、</a:t>
          </a:r>
          <a:r>
            <a:rPr kumimoji="1" lang="ja-JP" altLang="en-US" sz="1100">
              <a:solidFill>
                <a:schemeClr val="dk1"/>
              </a:solidFill>
              <a:effectLst/>
              <a:latin typeface="+mn-lt"/>
              <a:ea typeface="+mn-ea"/>
              <a:cs typeface="+mn-cs"/>
            </a:rPr>
            <a:t>生活保護扶助費や子どものための教育・保育給付事業費</a:t>
          </a:r>
          <a:r>
            <a:rPr kumimoji="1" lang="ja-JP" altLang="ja-JP" sz="1100">
              <a:solidFill>
                <a:schemeClr val="dk1"/>
              </a:solidFill>
              <a:effectLst/>
              <a:latin typeface="+mn-lt"/>
              <a:ea typeface="+mn-ea"/>
              <a:cs typeface="+mn-cs"/>
            </a:rPr>
            <a:t>などが増加したことにより、経常収支比率は</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151493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832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86178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996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72770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本市の面積が広大であり、道路及び公共施設等の維持補修費の負担が大きく、また、豪雪地帯でもあることから除排雪経費も大きな財政負担となるため、類似団体内平均を大幅に上回る水準で推移している。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年度は、市税や普通交付税の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により、経常一般財源が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となったことから、経常収支比率は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110672</xdr:rowOff>
    </xdr:from>
    <xdr:to>
      <xdr:col>82</xdr:col>
      <xdr:colOff>107950</xdr:colOff>
      <xdr:row>61</xdr:row>
      <xdr:rowOff>15422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3976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110672</xdr:rowOff>
    </xdr:from>
    <xdr:to>
      <xdr:col>78</xdr:col>
      <xdr:colOff>69850</xdr:colOff>
      <xdr:row>60</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397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34472</xdr:rowOff>
    </xdr:from>
    <xdr:to>
      <xdr:col>73</xdr:col>
      <xdr:colOff>180975</xdr:colOff>
      <xdr:row>60</xdr:row>
      <xdr:rowOff>132443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321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34472</xdr:rowOff>
    </xdr:from>
    <xdr:to>
      <xdr:col>69</xdr:col>
      <xdr:colOff>92075</xdr:colOff>
      <xdr:row>60</xdr:row>
      <xdr:rowOff>99785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321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136072</xdr:rowOff>
    </xdr:from>
    <xdr:to>
      <xdr:col>82</xdr:col>
      <xdr:colOff>158750</xdr:colOff>
      <xdr:row>61</xdr:row>
      <xdr:rowOff>66222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4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44649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33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59872</xdr:rowOff>
    </xdr:from>
    <xdr:to>
      <xdr:col>78</xdr:col>
      <xdr:colOff>120650</xdr:colOff>
      <xdr:row>60</xdr:row>
      <xdr:rowOff>161472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146249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81643</xdr:rowOff>
    </xdr:from>
    <xdr:to>
      <xdr:col>74</xdr:col>
      <xdr:colOff>31750</xdr:colOff>
      <xdr:row>61</xdr:row>
      <xdr:rowOff>11793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168020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155122</xdr:rowOff>
    </xdr:from>
    <xdr:to>
      <xdr:col>69</xdr:col>
      <xdr:colOff>142875</xdr:colOff>
      <xdr:row>60</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70049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48985</xdr:rowOff>
    </xdr:from>
    <xdr:to>
      <xdr:col>65</xdr:col>
      <xdr:colOff>53975</xdr:colOff>
      <xdr:row>60</xdr:row>
      <xdr:rowOff>150585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135362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2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a:t>
          </a:r>
          <a:r>
            <a:rPr kumimoji="1" lang="ja-JP" altLang="ja-JP" sz="1100">
              <a:solidFill>
                <a:schemeClr val="dk1"/>
              </a:solidFill>
              <a:effectLst/>
              <a:latin typeface="+mn-lt"/>
              <a:ea typeface="+mn-ea"/>
              <a:cs typeface="+mn-cs"/>
            </a:rPr>
            <a:t>一部事務組合で行っているごみ処理業務や消防業務への負担金や公営企業に対する負担金など準元利償還金の負担が大きく、類似団体内平均を上回っている。</a:t>
          </a:r>
          <a:endParaRPr lang="ja-JP" altLang="ja-JP">
            <a:effectLst/>
          </a:endParaRPr>
        </a:p>
        <a:p>
          <a:r>
            <a:rPr kumimoji="1" lang="ja-JP" altLang="en-US" sz="1100">
              <a:latin typeface="+mn-ea"/>
              <a:ea typeface="+mn-ea"/>
            </a:rPr>
            <a:t>　令和６年度は市立病院事業会計負担金が大幅に増加したものの、ふるさと応援基金繰入金の充当が増加したことに加え、下水道事業会計負担金や後期高齢者医療広域連合事務費負担金などが減少したことなどから、</a:t>
          </a:r>
          <a:r>
            <a:rPr kumimoji="1" lang="ja-JP" altLang="ja-JP" sz="1100">
              <a:solidFill>
                <a:schemeClr val="dk1"/>
              </a:solidFill>
              <a:effectLst/>
              <a:latin typeface="+mn-lt"/>
              <a:ea typeface="+mn-ea"/>
              <a:cs typeface="+mn-cs"/>
            </a:rPr>
            <a:t>経常収支比率は前年度と同水準に留まった。</a:t>
          </a:r>
          <a:endParaRPr kumimoji="1" lang="ja-JP" altLang="en-US" sz="1100">
            <a:latin typeface="+mn-ea"/>
            <a:ea typeface="+mn-ea"/>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21844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278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12700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82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138430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161290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317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142494</xdr:rowOff>
    </xdr:from>
    <xdr:to>
      <xdr:col>82</xdr:col>
      <xdr:colOff>158750</xdr:colOff>
      <xdr:row>38</xdr:row>
      <xdr:rowOff>72644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114571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天元台高原索道施設設備更新工事などの償還が終了したものの、防災行政無線整備事業や窪田・田沢・南原コミセン整備事業などの元金償還が開始したことなどから、</a:t>
          </a: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ポイントとなった。</a:t>
          </a:r>
          <a:endParaRPr lang="ja-JP" altLang="ja-JP">
            <a:effectLst/>
          </a:endParaRPr>
        </a:p>
        <a:p>
          <a:r>
            <a:rPr kumimoji="1" lang="ja-JP" altLang="ja-JP" sz="1100">
              <a:solidFill>
                <a:schemeClr val="dk1"/>
              </a:solidFill>
              <a:effectLst/>
              <a:latin typeface="+mn-lt"/>
              <a:ea typeface="+mn-ea"/>
              <a:cs typeface="+mn-cs"/>
            </a:rPr>
            <a:t>　今後も大規模建設事業を控えているが、経費の圧縮に努めていく。また、市債の発行を抑制し、健全な財政運営に努めていく。　</a:t>
          </a:r>
          <a:endParaRPr lang="ja-JP" altLang="ja-JP">
            <a:effectLst/>
          </a:endParaRPr>
        </a:p>
        <a:p>
          <a:endParaRPr kumimoji="1" lang="ja-JP" altLang="en-US" sz="1100">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77</xdr:row>
      <xdr:rowOff>120142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2989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97282</xdr:rowOff>
    </xdr:from>
    <xdr:to>
      <xdr:col>19</xdr:col>
      <xdr:colOff>187325</xdr:colOff>
      <xdr:row>77</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98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2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41419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病院事業や下水道事業などの公営企業等への繰出金や負担金が本市の財政を圧迫し、類似団体内平均を上回る水準で推移している。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年度は除排雪経費が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した一方、経常一般財源が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したため、経常収支比率は</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77</xdr:row>
      <xdr:rowOff>138430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4290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88900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4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76</xdr:row>
      <xdr:rowOff>88900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4572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58420</xdr:rowOff>
    </xdr:from>
    <xdr:to>
      <xdr:col>69</xdr:col>
      <xdr:colOff>92075</xdr:colOff>
      <xdr:row>76</xdr:row>
      <xdr:rowOff>50800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4572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124477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xdr:rowOff>
    </xdr:from>
    <xdr:to>
      <xdr:col>69</xdr:col>
      <xdr:colOff>142875</xdr:colOff>
      <xdr:row>74</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93997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86377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山形県米沢市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82842</xdr:rowOff>
    </xdr:from>
    <xdr:to>
      <xdr:col>29</xdr:col>
      <xdr:colOff>127000</xdr:colOff>
      <xdr:row>18</xdr:row>
      <xdr:rowOff>13633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5117"/>
          <a:ext cx="647700" cy="102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13633</xdr:rowOff>
    </xdr:from>
    <xdr:to>
      <xdr:col>26</xdr:col>
      <xdr:colOff>50800</xdr:colOff>
      <xdr:row>18</xdr:row>
      <xdr:rowOff>58763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7358"/>
          <a:ext cx="698500" cy="45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58763</xdr:rowOff>
    </xdr:from>
    <xdr:to>
      <xdr:col>22</xdr:col>
      <xdr:colOff>114300</xdr:colOff>
      <xdr:row>18</xdr:row>
      <xdr:rowOff>76194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92488"/>
          <a:ext cx="698500" cy="17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76194</xdr:rowOff>
    </xdr:from>
    <xdr:to>
      <xdr:col>18</xdr:col>
      <xdr:colOff>177800</xdr:colOff>
      <xdr:row>18</xdr:row>
      <xdr:rowOff>107778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09919"/>
          <a:ext cx="698500" cy="31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32042</xdr:rowOff>
    </xdr:from>
    <xdr:to>
      <xdr:col>29</xdr:col>
      <xdr:colOff>177800</xdr:colOff>
      <xdr:row>17</xdr:row>
      <xdr:rowOff>133642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4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4119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6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134283</xdr:rowOff>
    </xdr:from>
    <xdr:to>
      <xdr:col>26</xdr:col>
      <xdr:colOff>101600</xdr:colOff>
      <xdr:row>18</xdr:row>
      <xdr:rowOff>64433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6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49210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2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7963</xdr:rowOff>
    </xdr:from>
    <xdr:to>
      <xdr:col>22</xdr:col>
      <xdr:colOff>165100</xdr:colOff>
      <xdr:row>18</xdr:row>
      <xdr:rowOff>109563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1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94340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25394</xdr:rowOff>
    </xdr:from>
    <xdr:to>
      <xdr:col>19</xdr:col>
      <xdr:colOff>38100</xdr:colOff>
      <xdr:row>18</xdr:row>
      <xdr:rowOff>126994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9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111771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4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56978</xdr:rowOff>
    </xdr:from>
    <xdr:to>
      <xdr:col>15</xdr:col>
      <xdr:colOff>101600</xdr:colOff>
      <xdr:row>18</xdr:row>
      <xdr:rowOff>158579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070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143356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138952</xdr:rowOff>
    </xdr:from>
    <xdr:to>
      <xdr:col>29</xdr:col>
      <xdr:colOff>127000</xdr:colOff>
      <xdr:row>34</xdr:row>
      <xdr:rowOff>306386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06402"/>
          <a:ext cx="647700" cy="167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306386</xdr:rowOff>
    </xdr:from>
    <xdr:to>
      <xdr:col>26</xdr:col>
      <xdr:colOff>50800</xdr:colOff>
      <xdr:row>35</xdr:row>
      <xdr:rowOff>53064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73836"/>
          <a:ext cx="698500" cy="89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53064</xdr:rowOff>
    </xdr:from>
    <xdr:to>
      <xdr:col>22</xdr:col>
      <xdr:colOff>114300</xdr:colOff>
      <xdr:row>35</xdr:row>
      <xdr:rowOff>128371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63414"/>
          <a:ext cx="698500" cy="75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81574</xdr:rowOff>
    </xdr:from>
    <xdr:to>
      <xdr:col>18</xdr:col>
      <xdr:colOff>177800</xdr:colOff>
      <xdr:row>35</xdr:row>
      <xdr:rowOff>128371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91924"/>
          <a:ext cx="698500" cy="46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88152</xdr:rowOff>
    </xdr:from>
    <xdr:to>
      <xdr:col>29</xdr:col>
      <xdr:colOff>177800</xdr:colOff>
      <xdr:row>34</xdr:row>
      <xdr:rowOff>189752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55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276129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0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255586</xdr:rowOff>
    </xdr:from>
    <xdr:to>
      <xdr:col>26</xdr:col>
      <xdr:colOff>101600</xdr:colOff>
      <xdr:row>35</xdr:row>
      <xdr:rowOff>14286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23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24463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91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2264</xdr:rowOff>
    </xdr:from>
    <xdr:to>
      <xdr:col>22</xdr:col>
      <xdr:colOff>165100</xdr:colOff>
      <xdr:row>35</xdr:row>
      <xdr:rowOff>103864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12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114041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8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77571</xdr:rowOff>
    </xdr:from>
    <xdr:to>
      <xdr:col>19</xdr:col>
      <xdr:colOff>38100</xdr:colOff>
      <xdr:row>35</xdr:row>
      <xdr:rowOff>179171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87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189348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5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30774</xdr:rowOff>
    </xdr:from>
    <xdr:to>
      <xdr:col>15</xdr:col>
      <xdr:colOff>101600</xdr:colOff>
      <xdr:row>35</xdr:row>
      <xdr:rowOff>132374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41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142551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1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山形県米沢市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74,629
73,410
548.51
46,609,795
45,032,889
1,350,241
20,704,758
35,806,719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120988</xdr:rowOff>
    </xdr:from>
    <xdr:to>
      <xdr:col>24</xdr:col>
      <xdr:colOff>63500</xdr:colOff>
      <xdr:row>37</xdr:row>
      <xdr:rowOff>53991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93188"/>
          <a:ext cx="838200" cy="10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36912</xdr:rowOff>
    </xdr:from>
    <xdr:to>
      <xdr:col>19</xdr:col>
      <xdr:colOff>177800</xdr:colOff>
      <xdr:row>37</xdr:row>
      <xdr:rowOff>53991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80562"/>
          <a:ext cx="889000" cy="1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36912</xdr:rowOff>
    </xdr:from>
    <xdr:to>
      <xdr:col>15</xdr:col>
      <xdr:colOff>50800</xdr:colOff>
      <xdr:row>37</xdr:row>
      <xdr:rowOff>55036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0562"/>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55036</xdr:rowOff>
    </xdr:from>
    <xdr:to>
      <xdr:col>10</xdr:col>
      <xdr:colOff>114300</xdr:colOff>
      <xdr:row>37</xdr:row>
      <xdr:rowOff>95874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98686"/>
          <a:ext cx="889000" cy="4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70188</xdr:rowOff>
    </xdr:from>
    <xdr:to>
      <xdr:col>24</xdr:col>
      <xdr:colOff>114300</xdr:colOff>
      <xdr:row>37</xdr:row>
      <xdr:rowOff>338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48615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2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3191</xdr:rowOff>
    </xdr:from>
    <xdr:to>
      <xdr:col>20</xdr:col>
      <xdr:colOff>38100</xdr:colOff>
      <xdr:row>37</xdr:row>
      <xdr:rowOff>104791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3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157562</xdr:rowOff>
    </xdr:from>
    <xdr:to>
      <xdr:col>15</xdr:col>
      <xdr:colOff>101600</xdr:colOff>
      <xdr:row>37</xdr:row>
      <xdr:rowOff>87712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78839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4236</xdr:rowOff>
    </xdr:from>
    <xdr:to>
      <xdr:col>10</xdr:col>
      <xdr:colOff>165100</xdr:colOff>
      <xdr:row>37</xdr:row>
      <xdr:rowOff>105836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96963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45074</xdr:rowOff>
    </xdr:from>
    <xdr:to>
      <xdr:col>6</xdr:col>
      <xdr:colOff>38100</xdr:colOff>
      <xdr:row>37</xdr:row>
      <xdr:rowOff>146674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137801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8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141181</xdr:rowOff>
    </xdr:from>
    <xdr:to>
      <xdr:col>24</xdr:col>
      <xdr:colOff>63500</xdr:colOff>
      <xdr:row>57</xdr:row>
      <xdr:rowOff>6742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42381"/>
          <a:ext cx="838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136456</xdr:rowOff>
    </xdr:from>
    <xdr:to>
      <xdr:col>19</xdr:col>
      <xdr:colOff>177800</xdr:colOff>
      <xdr:row>57</xdr:row>
      <xdr:rowOff>6742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37656"/>
          <a:ext cx="889000" cy="4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136456</xdr:rowOff>
    </xdr:from>
    <xdr:to>
      <xdr:col>15</xdr:col>
      <xdr:colOff>50800</xdr:colOff>
      <xdr:row>56</xdr:row>
      <xdr:rowOff>163431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37656"/>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163431</xdr:rowOff>
    </xdr:from>
    <xdr:to>
      <xdr:col>10</xdr:col>
      <xdr:colOff>114300</xdr:colOff>
      <xdr:row>57</xdr:row>
      <xdr:rowOff>77717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64631"/>
          <a:ext cx="889000" cy="8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90381</xdr:rowOff>
    </xdr:from>
    <xdr:to>
      <xdr:col>24</xdr:col>
      <xdr:colOff>114300</xdr:colOff>
      <xdr:row>57</xdr:row>
      <xdr:rowOff>20531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9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68808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127392</xdr:rowOff>
    </xdr:from>
    <xdr:to>
      <xdr:col>20</xdr:col>
      <xdr:colOff>38100</xdr:colOff>
      <xdr:row>57</xdr:row>
      <xdr:rowOff>57542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2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48669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2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85656</xdr:rowOff>
    </xdr:from>
    <xdr:to>
      <xdr:col>15</xdr:col>
      <xdr:colOff>101600</xdr:colOff>
      <xdr:row>57</xdr:row>
      <xdr:rowOff>15806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8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6933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7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112631</xdr:rowOff>
    </xdr:from>
    <xdr:to>
      <xdr:col>10</xdr:col>
      <xdr:colOff>165100</xdr:colOff>
      <xdr:row>57</xdr:row>
      <xdr:rowOff>42781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59308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26917</xdr:rowOff>
    </xdr:from>
    <xdr:to>
      <xdr:col>6</xdr:col>
      <xdr:colOff>38100</xdr:colOff>
      <xdr:row>57</xdr:row>
      <xdr:rowOff>128517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9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119644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9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48870</xdr:rowOff>
    </xdr:from>
    <xdr:to>
      <xdr:col>24</xdr:col>
      <xdr:colOff>63500</xdr:colOff>
      <xdr:row>76</xdr:row>
      <xdr:rowOff>161379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393270"/>
          <a:ext cx="838200" cy="79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147053</xdr:rowOff>
    </xdr:from>
    <xdr:to>
      <xdr:col>19</xdr:col>
      <xdr:colOff>177800</xdr:colOff>
      <xdr:row>76</xdr:row>
      <xdr:rowOff>161379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2834353"/>
          <a:ext cx="889000" cy="3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79387</xdr:rowOff>
    </xdr:from>
    <xdr:to>
      <xdr:col>15</xdr:col>
      <xdr:colOff>50800</xdr:colOff>
      <xdr:row>74</xdr:row>
      <xdr:rowOff>147053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595237"/>
          <a:ext cx="889000" cy="2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79387</xdr:rowOff>
    </xdr:from>
    <xdr:to>
      <xdr:col>10</xdr:col>
      <xdr:colOff>114300</xdr:colOff>
      <xdr:row>74</xdr:row>
      <xdr:rowOff>100457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595237"/>
          <a:ext cx="889000" cy="19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169520</xdr:rowOff>
    </xdr:from>
    <xdr:to>
      <xdr:col>24</xdr:col>
      <xdr:colOff>114300</xdr:colOff>
      <xdr:row>72</xdr:row>
      <xdr:rowOff>99670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34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20947</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19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110579</xdr:rowOff>
    </xdr:from>
    <xdr:to>
      <xdr:col>20</xdr:col>
      <xdr:colOff>38100</xdr:colOff>
      <xdr:row>77</xdr:row>
      <xdr:rowOff>40729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4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57256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91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96253</xdr:rowOff>
    </xdr:from>
    <xdr:to>
      <xdr:col>15</xdr:col>
      <xdr:colOff>101600</xdr:colOff>
      <xdr:row>75</xdr:row>
      <xdr:rowOff>26403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7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42930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5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28587</xdr:rowOff>
    </xdr:from>
    <xdr:to>
      <xdr:col>10</xdr:col>
      <xdr:colOff>165100</xdr:colOff>
      <xdr:row>73</xdr:row>
      <xdr:rowOff>130187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54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146714</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231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49657</xdr:rowOff>
    </xdr:from>
    <xdr:to>
      <xdr:col>6</xdr:col>
      <xdr:colOff>38100</xdr:colOff>
      <xdr:row>74</xdr:row>
      <xdr:rowOff>151257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73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167784</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51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26721</xdr:rowOff>
    </xdr:from>
    <xdr:to>
      <xdr:col>24</xdr:col>
      <xdr:colOff>63500</xdr:colOff>
      <xdr:row>94</xdr:row>
      <xdr:rowOff>30759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43021"/>
          <a:ext cx="8382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30759</xdr:rowOff>
    </xdr:from>
    <xdr:to>
      <xdr:col>19</xdr:col>
      <xdr:colOff>177800</xdr:colOff>
      <xdr:row>94</xdr:row>
      <xdr:rowOff>146202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147059"/>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125806</xdr:rowOff>
    </xdr:from>
    <xdr:to>
      <xdr:col>15</xdr:col>
      <xdr:colOff>50800</xdr:colOff>
      <xdr:row>94</xdr:row>
      <xdr:rowOff>146202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070656"/>
          <a:ext cx="889000" cy="19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125806</xdr:rowOff>
    </xdr:from>
    <xdr:to>
      <xdr:col>10</xdr:col>
      <xdr:colOff>114300</xdr:colOff>
      <xdr:row>95</xdr:row>
      <xdr:rowOff>85497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070656"/>
          <a:ext cx="889000" cy="30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147371</xdr:rowOff>
    </xdr:from>
    <xdr:to>
      <xdr:col>24</xdr:col>
      <xdr:colOff>114300</xdr:colOff>
      <xdr:row>94</xdr:row>
      <xdr:rowOff>77521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9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170248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4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151409</xdr:rowOff>
    </xdr:from>
    <xdr:to>
      <xdr:col>20</xdr:col>
      <xdr:colOff>38100</xdr:colOff>
      <xdr:row>94</xdr:row>
      <xdr:rowOff>81559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09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98086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871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95402</xdr:rowOff>
    </xdr:from>
    <xdr:to>
      <xdr:col>15</xdr:col>
      <xdr:colOff>101600</xdr:colOff>
      <xdr:row>95</xdr:row>
      <xdr:rowOff>25552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1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42079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8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75006</xdr:rowOff>
    </xdr:from>
    <xdr:to>
      <xdr:col>10</xdr:col>
      <xdr:colOff>165100</xdr:colOff>
      <xdr:row>94</xdr:row>
      <xdr:rowOff>5156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01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21683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79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34697</xdr:rowOff>
    </xdr:from>
    <xdr:to>
      <xdr:col>6</xdr:col>
      <xdr:colOff>38100</xdr:colOff>
      <xdr:row>95</xdr:row>
      <xdr:rowOff>136297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2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152824</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09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80378</xdr:rowOff>
    </xdr:from>
    <xdr:to>
      <xdr:col>55</xdr:col>
      <xdr:colOff>0</xdr:colOff>
      <xdr:row>35</xdr:row>
      <xdr:rowOff>16271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909678"/>
          <a:ext cx="838200" cy="10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2548</xdr:rowOff>
    </xdr:from>
    <xdr:to>
      <xdr:col>50</xdr:col>
      <xdr:colOff>114300</xdr:colOff>
      <xdr:row>35</xdr:row>
      <xdr:rowOff>16271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003298"/>
          <a:ext cx="889000" cy="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2548</xdr:rowOff>
    </xdr:from>
    <xdr:to>
      <xdr:col>45</xdr:col>
      <xdr:colOff>177800</xdr:colOff>
      <xdr:row>35</xdr:row>
      <xdr:rowOff>7912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003298"/>
          <a:ext cx="8890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10038</xdr:rowOff>
    </xdr:from>
    <xdr:to>
      <xdr:col>41</xdr:col>
      <xdr:colOff>50800</xdr:colOff>
      <xdr:row>35</xdr:row>
      <xdr:rowOff>7912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24988"/>
          <a:ext cx="889000" cy="68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29578</xdr:rowOff>
    </xdr:from>
    <xdr:to>
      <xdr:col>55</xdr:col>
      <xdr:colOff>50800</xdr:colOff>
      <xdr:row>34</xdr:row>
      <xdr:rowOff>131178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85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115955</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77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136921</xdr:rowOff>
    </xdr:from>
    <xdr:to>
      <xdr:col>50</xdr:col>
      <xdr:colOff>165100</xdr:colOff>
      <xdr:row>35</xdr:row>
      <xdr:rowOff>67071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6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83598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4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123198</xdr:rowOff>
    </xdr:from>
    <xdr:to>
      <xdr:col>46</xdr:col>
      <xdr:colOff>38100</xdr:colOff>
      <xdr:row>35</xdr:row>
      <xdr:rowOff>53348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5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69875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72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128562</xdr:rowOff>
    </xdr:from>
    <xdr:to>
      <xdr:col>41</xdr:col>
      <xdr:colOff>101600</xdr:colOff>
      <xdr:row>35</xdr:row>
      <xdr:rowOff>58712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95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75239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73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130688</xdr:rowOff>
    </xdr:from>
    <xdr:to>
      <xdr:col>36</xdr:col>
      <xdr:colOff>165100</xdr:colOff>
      <xdr:row>31</xdr:row>
      <xdr:rowOff>60838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77365</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4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30331</xdr:rowOff>
    </xdr:from>
    <xdr:to>
      <xdr:col>55</xdr:col>
      <xdr:colOff>0</xdr:colOff>
      <xdr:row>58</xdr:row>
      <xdr:rowOff>54465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802981"/>
          <a:ext cx="838200" cy="19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54465</xdr:rowOff>
    </xdr:from>
    <xdr:to>
      <xdr:col>50</xdr:col>
      <xdr:colOff>114300</xdr:colOff>
      <xdr:row>58</xdr:row>
      <xdr:rowOff>122588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98565"/>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156322</xdr:rowOff>
    </xdr:from>
    <xdr:to>
      <xdr:col>45</xdr:col>
      <xdr:colOff>177800</xdr:colOff>
      <xdr:row>58</xdr:row>
      <xdr:rowOff>122588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243172"/>
          <a:ext cx="889000" cy="82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156322</xdr:rowOff>
    </xdr:from>
    <xdr:to>
      <xdr:col>41</xdr:col>
      <xdr:colOff>50800</xdr:colOff>
      <xdr:row>54</xdr:row>
      <xdr:rowOff>101132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243172"/>
          <a:ext cx="889000" cy="1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111218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4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150981</xdr:rowOff>
    </xdr:from>
    <xdr:to>
      <xdr:col>55</xdr:col>
      <xdr:colOff>50800</xdr:colOff>
      <xdr:row>57</xdr:row>
      <xdr:rowOff>81131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5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129408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3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3665</xdr:rowOff>
    </xdr:from>
    <xdr:to>
      <xdr:col>50</xdr:col>
      <xdr:colOff>165100</xdr:colOff>
      <xdr:row>58</xdr:row>
      <xdr:rowOff>105265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96392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71788</xdr:rowOff>
    </xdr:from>
    <xdr:to>
      <xdr:col>46</xdr:col>
      <xdr:colOff>38100</xdr:colOff>
      <xdr:row>59</xdr:row>
      <xdr:rowOff>1938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164515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0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105522</xdr:rowOff>
    </xdr:from>
    <xdr:to>
      <xdr:col>41</xdr:col>
      <xdr:colOff>101600</xdr:colOff>
      <xdr:row>54</xdr:row>
      <xdr:rowOff>35672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19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52199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896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50332</xdr:rowOff>
    </xdr:from>
    <xdr:to>
      <xdr:col>36</xdr:col>
      <xdr:colOff>165100</xdr:colOff>
      <xdr:row>54</xdr:row>
      <xdr:rowOff>151932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3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168459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08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49609</xdr:rowOff>
    </xdr:from>
    <xdr:to>
      <xdr:col>55</xdr:col>
      <xdr:colOff>0</xdr:colOff>
      <xdr:row>78</xdr:row>
      <xdr:rowOff>41539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079809"/>
          <a:ext cx="838200" cy="33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41539</xdr:rowOff>
    </xdr:from>
    <xdr:to>
      <xdr:col>50</xdr:col>
      <xdr:colOff>114300</xdr:colOff>
      <xdr:row>78</xdr:row>
      <xdr:rowOff>90574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14639"/>
          <a:ext cx="8890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90574</xdr:rowOff>
    </xdr:from>
    <xdr:to>
      <xdr:col>45</xdr:col>
      <xdr:colOff>177800</xdr:colOff>
      <xdr:row>78</xdr:row>
      <xdr:rowOff>116201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463674"/>
          <a:ext cx="889000" cy="2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84790</xdr:rowOff>
    </xdr:from>
    <xdr:to>
      <xdr:col>41</xdr:col>
      <xdr:colOff>50800</xdr:colOff>
      <xdr:row>78</xdr:row>
      <xdr:rowOff>116201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457890"/>
          <a:ext cx="889000" cy="3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170259</xdr:rowOff>
    </xdr:from>
    <xdr:to>
      <xdr:col>55</xdr:col>
      <xdr:colOff>50800</xdr:colOff>
      <xdr:row>76</xdr:row>
      <xdr:rowOff>100409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02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21686</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88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162189</xdr:rowOff>
    </xdr:from>
    <xdr:to>
      <xdr:col>50</xdr:col>
      <xdr:colOff>165100</xdr:colOff>
      <xdr:row>78</xdr:row>
      <xdr:rowOff>92339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6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83466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5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39774</xdr:rowOff>
    </xdr:from>
    <xdr:to>
      <xdr:col>46</xdr:col>
      <xdr:colOff>38100</xdr:colOff>
      <xdr:row>78</xdr:row>
      <xdr:rowOff>141374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132501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0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65401</xdr:rowOff>
    </xdr:from>
    <xdr:to>
      <xdr:col>41</xdr:col>
      <xdr:colOff>101600</xdr:colOff>
      <xdr:row>78</xdr:row>
      <xdr:rowOff>167001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3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158128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3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33990</xdr:rowOff>
    </xdr:from>
    <xdr:to>
      <xdr:col>36</xdr:col>
      <xdr:colOff>165100</xdr:colOff>
      <xdr:row>78</xdr:row>
      <xdr:rowOff>135590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126717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9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42447</xdr:rowOff>
    </xdr:from>
    <xdr:to>
      <xdr:col>55</xdr:col>
      <xdr:colOff>0</xdr:colOff>
      <xdr:row>97</xdr:row>
      <xdr:rowOff>55004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73097"/>
          <a:ext cx="838200"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55004</xdr:rowOff>
    </xdr:from>
    <xdr:to>
      <xdr:col>50</xdr:col>
      <xdr:colOff>114300</xdr:colOff>
      <xdr:row>97</xdr:row>
      <xdr:rowOff>133446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85654"/>
          <a:ext cx="889000" cy="7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169810</xdr:rowOff>
    </xdr:from>
    <xdr:to>
      <xdr:col>45</xdr:col>
      <xdr:colOff>177800</xdr:colOff>
      <xdr:row>97</xdr:row>
      <xdr:rowOff>133446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114660"/>
          <a:ext cx="889000" cy="64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29956</xdr:rowOff>
    </xdr:from>
    <xdr:to>
      <xdr:col>41</xdr:col>
      <xdr:colOff>50800</xdr:colOff>
      <xdr:row>93</xdr:row>
      <xdr:rowOff>169810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5974806"/>
          <a:ext cx="889000" cy="13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163097</xdr:rowOff>
    </xdr:from>
    <xdr:to>
      <xdr:col>55</xdr:col>
      <xdr:colOff>50800</xdr:colOff>
      <xdr:row>97</xdr:row>
      <xdr:rowOff>93247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2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141524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0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4204</xdr:rowOff>
    </xdr:from>
    <xdr:to>
      <xdr:col>50</xdr:col>
      <xdr:colOff>165100</xdr:colOff>
      <xdr:row>97</xdr:row>
      <xdr:rowOff>105804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96931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82646</xdr:rowOff>
    </xdr:from>
    <xdr:to>
      <xdr:col>46</xdr:col>
      <xdr:colOff>38100</xdr:colOff>
      <xdr:row>98</xdr:row>
      <xdr:rowOff>12796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3923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119010</xdr:rowOff>
    </xdr:from>
    <xdr:to>
      <xdr:col>41</xdr:col>
      <xdr:colOff>101600</xdr:colOff>
      <xdr:row>94</xdr:row>
      <xdr:rowOff>49160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0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65687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8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150606</xdr:rowOff>
    </xdr:from>
    <xdr:to>
      <xdr:col>36</xdr:col>
      <xdr:colOff>165100</xdr:colOff>
      <xdr:row>93</xdr:row>
      <xdr:rowOff>80756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592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97283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69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89545</xdr:rowOff>
    </xdr:from>
    <xdr:to>
      <xdr:col>85</xdr:col>
      <xdr:colOff>127000</xdr:colOff>
      <xdr:row>38</xdr:row>
      <xdr:rowOff>92151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433195"/>
          <a:ext cx="838200" cy="17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140020</xdr:rowOff>
    </xdr:from>
    <xdr:to>
      <xdr:col>81</xdr:col>
      <xdr:colOff>50800</xdr:colOff>
      <xdr:row>37</xdr:row>
      <xdr:rowOff>89545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312220"/>
          <a:ext cx="889000" cy="12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65727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140020</xdr:rowOff>
    </xdr:from>
    <xdr:to>
      <xdr:col>76</xdr:col>
      <xdr:colOff>114300</xdr:colOff>
      <xdr:row>38</xdr:row>
      <xdr:rowOff>121595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312220"/>
          <a:ext cx="889000" cy="32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67601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5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77018</xdr:rowOff>
    </xdr:from>
    <xdr:to>
      <xdr:col>71</xdr:col>
      <xdr:colOff>177800</xdr:colOff>
      <xdr:row>38</xdr:row>
      <xdr:rowOff>121595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592118"/>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41351</xdr:rowOff>
    </xdr:from>
    <xdr:to>
      <xdr:col>85</xdr:col>
      <xdr:colOff>177800</xdr:colOff>
      <xdr:row>38</xdr:row>
      <xdr:rowOff>142951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148800</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49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38745</xdr:rowOff>
    </xdr:from>
    <xdr:to>
      <xdr:col>81</xdr:col>
      <xdr:colOff>101600</xdr:colOff>
      <xdr:row>37</xdr:row>
      <xdr:rowOff>140345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3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156872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15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89220</xdr:rowOff>
    </xdr:from>
    <xdr:to>
      <xdr:col>76</xdr:col>
      <xdr:colOff>165100</xdr:colOff>
      <xdr:row>37</xdr:row>
      <xdr:rowOff>19370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26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35897</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03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70795</xdr:rowOff>
    </xdr:from>
    <xdr:to>
      <xdr:col>72</xdr:col>
      <xdr:colOff>38100</xdr:colOff>
      <xdr:row>39</xdr:row>
      <xdr:rowOff>945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163522</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78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26218</xdr:rowOff>
    </xdr:from>
    <xdr:to>
      <xdr:col>67</xdr:col>
      <xdr:colOff>101600</xdr:colOff>
      <xdr:row>38</xdr:row>
      <xdr:rowOff>127818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4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118945</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63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149513</xdr:rowOff>
    </xdr:from>
    <xdr:to>
      <xdr:col>85</xdr:col>
      <xdr:colOff>127000</xdr:colOff>
      <xdr:row>75</xdr:row>
      <xdr:rowOff>15194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836813"/>
          <a:ext cx="8382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15194</xdr:rowOff>
    </xdr:from>
    <xdr:to>
      <xdr:col>81</xdr:col>
      <xdr:colOff>50800</xdr:colOff>
      <xdr:row>75</xdr:row>
      <xdr:rowOff>35116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873944"/>
          <a:ext cx="889000" cy="1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35116</xdr:rowOff>
    </xdr:from>
    <xdr:to>
      <xdr:col>76</xdr:col>
      <xdr:colOff>114300</xdr:colOff>
      <xdr:row>75</xdr:row>
      <xdr:rowOff>102601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893866"/>
          <a:ext cx="889000" cy="6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102601</xdr:rowOff>
    </xdr:from>
    <xdr:to>
      <xdr:col>71</xdr:col>
      <xdr:colOff>177800</xdr:colOff>
      <xdr:row>75</xdr:row>
      <xdr:rowOff>109884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961351"/>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98713</xdr:rowOff>
    </xdr:from>
    <xdr:to>
      <xdr:col>85</xdr:col>
      <xdr:colOff>177800</xdr:colOff>
      <xdr:row>75</xdr:row>
      <xdr:rowOff>28863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8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121590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3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135844</xdr:rowOff>
    </xdr:from>
    <xdr:to>
      <xdr:col>81</xdr:col>
      <xdr:colOff>101600</xdr:colOff>
      <xdr:row>75</xdr:row>
      <xdr:rowOff>65994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82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82521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59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155766</xdr:rowOff>
    </xdr:from>
    <xdr:to>
      <xdr:col>76</xdr:col>
      <xdr:colOff>165100</xdr:colOff>
      <xdr:row>75</xdr:row>
      <xdr:rowOff>85916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4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102443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61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51801</xdr:rowOff>
    </xdr:from>
    <xdr:to>
      <xdr:col>72</xdr:col>
      <xdr:colOff>38100</xdr:colOff>
      <xdr:row>75</xdr:row>
      <xdr:rowOff>153401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91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144528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00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59084</xdr:rowOff>
    </xdr:from>
    <xdr:to>
      <xdr:col>67</xdr:col>
      <xdr:colOff>101600</xdr:colOff>
      <xdr:row>75</xdr:row>
      <xdr:rowOff>160685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917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5761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69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93357</xdr:rowOff>
    </xdr:from>
    <xdr:to>
      <xdr:col>85</xdr:col>
      <xdr:colOff>127000</xdr:colOff>
      <xdr:row>97</xdr:row>
      <xdr:rowOff>63145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552557"/>
          <a:ext cx="838200" cy="14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93357</xdr:rowOff>
    </xdr:from>
    <xdr:to>
      <xdr:col>81</xdr:col>
      <xdr:colOff>50800</xdr:colOff>
      <xdr:row>97</xdr:row>
      <xdr:rowOff>66802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552557"/>
          <a:ext cx="889000" cy="14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8801</xdr:rowOff>
    </xdr:from>
    <xdr:to>
      <xdr:col>76</xdr:col>
      <xdr:colOff>114300</xdr:colOff>
      <xdr:row>97</xdr:row>
      <xdr:rowOff>66802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468001"/>
          <a:ext cx="889000" cy="2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8801</xdr:rowOff>
    </xdr:from>
    <xdr:to>
      <xdr:col>71</xdr:col>
      <xdr:colOff>177800</xdr:colOff>
      <xdr:row>97</xdr:row>
      <xdr:rowOff>38570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468001"/>
          <a:ext cx="889000" cy="20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12345</xdr:rowOff>
    </xdr:from>
    <xdr:to>
      <xdr:col>85</xdr:col>
      <xdr:colOff>177800</xdr:colOff>
      <xdr:row>97</xdr:row>
      <xdr:rowOff>113945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35222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42557</xdr:rowOff>
    </xdr:from>
    <xdr:to>
      <xdr:col>81</xdr:col>
      <xdr:colOff>101600</xdr:colOff>
      <xdr:row>96</xdr:row>
      <xdr:rowOff>144157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160684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27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16002</xdr:rowOff>
    </xdr:from>
    <xdr:to>
      <xdr:col>76</xdr:col>
      <xdr:colOff>165100</xdr:colOff>
      <xdr:row>97</xdr:row>
      <xdr:rowOff>117602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4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108729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129451</xdr:rowOff>
    </xdr:from>
    <xdr:to>
      <xdr:col>72</xdr:col>
      <xdr:colOff>38100</xdr:colOff>
      <xdr:row>96</xdr:row>
      <xdr:rowOff>59601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4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76128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19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159220</xdr:rowOff>
    </xdr:from>
    <xdr:to>
      <xdr:col>67</xdr:col>
      <xdr:colOff>101600</xdr:colOff>
      <xdr:row>97</xdr:row>
      <xdr:rowOff>89370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105897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39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52375</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9139225"/>
          <a:ext cx="1269" cy="102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170502</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9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52375</xdr:rowOff>
    </xdr:from>
    <xdr:to>
      <xdr:col>116</xdr:col>
      <xdr:colOff>152400</xdr:colOff>
      <xdr:row>53</xdr:row>
      <xdr:rowOff>52375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91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36449</xdr:rowOff>
    </xdr:from>
    <xdr:to>
      <xdr:col>116</xdr:col>
      <xdr:colOff>63500</xdr:colOff>
      <xdr:row>53</xdr:row>
      <xdr:rowOff>155435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123299"/>
          <a:ext cx="838200" cy="1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162234</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34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12357</xdr:rowOff>
    </xdr:from>
    <xdr:to>
      <xdr:col>116</xdr:col>
      <xdr:colOff>114300</xdr:colOff>
      <xdr:row>58</xdr:row>
      <xdr:rowOff>113957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5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141262</xdr:rowOff>
    </xdr:from>
    <xdr:to>
      <xdr:col>111</xdr:col>
      <xdr:colOff>177800</xdr:colOff>
      <xdr:row>53</xdr:row>
      <xdr:rowOff>36449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056662"/>
          <a:ext cx="8890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165405</xdr:rowOff>
    </xdr:from>
    <xdr:to>
      <xdr:col>112</xdr:col>
      <xdr:colOff>38100</xdr:colOff>
      <xdr:row>58</xdr:row>
      <xdr:rowOff>95555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86682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3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141262</xdr:rowOff>
    </xdr:from>
    <xdr:to>
      <xdr:col>107</xdr:col>
      <xdr:colOff>50800</xdr:colOff>
      <xdr:row>53</xdr:row>
      <xdr:rowOff>156121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056662"/>
          <a:ext cx="889000" cy="18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167615</xdr:rowOff>
    </xdr:from>
    <xdr:to>
      <xdr:col>107</xdr:col>
      <xdr:colOff>101600</xdr:colOff>
      <xdr:row>58</xdr:row>
      <xdr:rowOff>97765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88892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146634</xdr:rowOff>
    </xdr:from>
    <xdr:to>
      <xdr:col>102</xdr:col>
      <xdr:colOff>114300</xdr:colOff>
      <xdr:row>53</xdr:row>
      <xdr:rowOff>156121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8890584"/>
          <a:ext cx="889000" cy="3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164795</xdr:rowOff>
    </xdr:from>
    <xdr:to>
      <xdr:col>102</xdr:col>
      <xdr:colOff>165100</xdr:colOff>
      <xdr:row>58</xdr:row>
      <xdr:rowOff>94945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86072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142392</xdr:rowOff>
    </xdr:from>
    <xdr:to>
      <xdr:col>98</xdr:col>
      <xdr:colOff>38100</xdr:colOff>
      <xdr:row>58</xdr:row>
      <xdr:rowOff>72542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63669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104635</xdr:rowOff>
    </xdr:from>
    <xdr:to>
      <xdr:col>116</xdr:col>
      <xdr:colOff>114300</xdr:colOff>
      <xdr:row>54</xdr:row>
      <xdr:rowOff>34785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19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19562</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10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157099</xdr:rowOff>
    </xdr:from>
    <xdr:to>
      <xdr:col>112</xdr:col>
      <xdr:colOff>38100</xdr:colOff>
      <xdr:row>53</xdr:row>
      <xdr:rowOff>87249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07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103776</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884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90462</xdr:rowOff>
    </xdr:from>
    <xdr:to>
      <xdr:col>107</xdr:col>
      <xdr:colOff>101600</xdr:colOff>
      <xdr:row>53</xdr:row>
      <xdr:rowOff>20612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00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37139</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878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105321</xdr:rowOff>
    </xdr:from>
    <xdr:to>
      <xdr:col>102</xdr:col>
      <xdr:colOff>165100</xdr:colOff>
      <xdr:row>54</xdr:row>
      <xdr:rowOff>35471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19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51998</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896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95834</xdr:rowOff>
    </xdr:from>
    <xdr:to>
      <xdr:col>98</xdr:col>
      <xdr:colOff>38100</xdr:colOff>
      <xdr:row>52</xdr:row>
      <xdr:rowOff>25984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883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42511</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861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46043</xdr:rowOff>
    </xdr:from>
    <xdr:to>
      <xdr:col>116</xdr:col>
      <xdr:colOff>63500</xdr:colOff>
      <xdr:row>75</xdr:row>
      <xdr:rowOff>54661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04793"/>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54661</xdr:rowOff>
    </xdr:from>
    <xdr:to>
      <xdr:col>111</xdr:col>
      <xdr:colOff>177800</xdr:colOff>
      <xdr:row>75</xdr:row>
      <xdr:rowOff>57679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913411"/>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33286</xdr:rowOff>
    </xdr:from>
    <xdr:to>
      <xdr:col>107</xdr:col>
      <xdr:colOff>50800</xdr:colOff>
      <xdr:row>75</xdr:row>
      <xdr:rowOff>57679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892036"/>
          <a:ext cx="889000" cy="2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2746</xdr:rowOff>
    </xdr:from>
    <xdr:to>
      <xdr:col>102</xdr:col>
      <xdr:colOff>114300</xdr:colOff>
      <xdr:row>75</xdr:row>
      <xdr:rowOff>33286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861496"/>
          <a:ext cx="889000" cy="3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166693</xdr:rowOff>
    </xdr:from>
    <xdr:to>
      <xdr:col>116</xdr:col>
      <xdr:colOff>114300</xdr:colOff>
      <xdr:row>75</xdr:row>
      <xdr:rowOff>96843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5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18120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70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3861</xdr:rowOff>
    </xdr:from>
    <xdr:to>
      <xdr:col>112</xdr:col>
      <xdr:colOff>38100</xdr:colOff>
      <xdr:row>75</xdr:row>
      <xdr:rowOff>105461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121988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3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6879</xdr:rowOff>
    </xdr:from>
    <xdr:to>
      <xdr:col>107</xdr:col>
      <xdr:colOff>101600</xdr:colOff>
      <xdr:row>75</xdr:row>
      <xdr:rowOff>108479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125006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4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153936</xdr:rowOff>
    </xdr:from>
    <xdr:to>
      <xdr:col>102</xdr:col>
      <xdr:colOff>165100</xdr:colOff>
      <xdr:row>75</xdr:row>
      <xdr:rowOff>84086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4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100613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61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123396</xdr:rowOff>
    </xdr:from>
    <xdr:to>
      <xdr:col>98</xdr:col>
      <xdr:colOff>38100</xdr:colOff>
      <xdr:row>75</xdr:row>
      <xdr:rowOff>53546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1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70073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58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603,423</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70,146</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給与改定の影響や</a:t>
          </a:r>
          <a:r>
            <a:rPr kumimoji="1" lang="ja-JP" altLang="ja-JP" sz="1100">
              <a:solidFill>
                <a:schemeClr val="dk1"/>
              </a:solidFill>
              <a:effectLst/>
              <a:latin typeface="+mn-lt"/>
              <a:ea typeface="+mn-ea"/>
              <a:cs typeface="+mn-cs"/>
            </a:rPr>
            <a:t>退職手当の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などにより前年を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また、本市は面積が広大であり、下水道の整備に係る負担金（繰出金）や道路及び公共施設等の維持補修費の負担が大きく、豪雪地帯でもあることから除排雪に係る維持補修費も大きな財政負担となるため、補助費等や維持補修費は類似団体内平均を大幅に上回る水準で推移している。繰出金については、</a:t>
          </a:r>
          <a:r>
            <a:rPr kumimoji="1" lang="ja-JP" altLang="en-US" sz="1100">
              <a:solidFill>
                <a:schemeClr val="dk1"/>
              </a:solidFill>
              <a:effectLst/>
              <a:latin typeface="+mn-lt"/>
              <a:ea typeface="+mn-ea"/>
              <a:cs typeface="+mn-cs"/>
            </a:rPr>
            <a:t>後期高齢者医療費特別会計繰出金</a:t>
          </a:r>
          <a:r>
            <a:rPr kumimoji="1" lang="ja-JP" altLang="ja-JP" sz="1100">
              <a:solidFill>
                <a:schemeClr val="dk1"/>
              </a:solidFill>
              <a:effectLst/>
              <a:latin typeface="+mn-lt"/>
              <a:ea typeface="+mn-ea"/>
              <a:cs typeface="+mn-cs"/>
            </a:rPr>
            <a:t>の増などにより、前年を上回る住民一人当たり</a:t>
          </a:r>
          <a:r>
            <a:rPr kumimoji="1" lang="en-US" altLang="ja-JP" sz="1100">
              <a:solidFill>
                <a:schemeClr val="dk1"/>
              </a:solidFill>
              <a:effectLst/>
              <a:latin typeface="+mn-lt"/>
              <a:ea typeface="+mn-ea"/>
              <a:cs typeface="+mn-cs"/>
            </a:rPr>
            <a:t>46,597</a:t>
          </a:r>
          <a:r>
            <a:rPr kumimoji="1" lang="ja-JP" altLang="ja-JP" sz="1100">
              <a:solidFill>
                <a:schemeClr val="dk1"/>
              </a:solidFill>
              <a:effectLst/>
              <a:latin typeface="+mn-lt"/>
              <a:ea typeface="+mn-ea"/>
              <a:cs typeface="+mn-cs"/>
            </a:rPr>
            <a:t>円に、補助費等について</a:t>
          </a:r>
          <a:r>
            <a:rPr kumimoji="1" lang="ja-JP" altLang="en-US" sz="1100">
              <a:solidFill>
                <a:schemeClr val="dk1"/>
              </a:solidFill>
              <a:effectLst/>
              <a:latin typeface="+mn-lt"/>
              <a:ea typeface="+mn-ea"/>
              <a:cs typeface="+mn-cs"/>
            </a:rPr>
            <a:t>は定額減税補足給付金給付事業費、学校給食費無償化事業費</a:t>
          </a:r>
          <a:r>
            <a:rPr kumimoji="1" lang="ja-JP" altLang="ja-JP" sz="1100">
              <a:solidFill>
                <a:schemeClr val="dk1"/>
              </a:solidFill>
              <a:effectLst/>
              <a:latin typeface="+mn-lt"/>
              <a:ea typeface="+mn-ea"/>
              <a:cs typeface="+mn-cs"/>
            </a:rPr>
            <a:t>の皆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等により、前年を</a:t>
          </a:r>
          <a:r>
            <a:rPr kumimoji="1" lang="ja-JP" altLang="en-US" sz="1100">
              <a:solidFill>
                <a:schemeClr val="dk1"/>
              </a:solidFill>
              <a:effectLst/>
              <a:latin typeface="+mn-lt"/>
              <a:ea typeface="+mn-ea"/>
              <a:cs typeface="+mn-cs"/>
            </a:rPr>
            <a:t>大幅に上回る</a:t>
          </a:r>
          <a:r>
            <a:rPr kumimoji="1" lang="ja-JP" altLang="ja-JP" sz="1100">
              <a:solidFill>
                <a:schemeClr val="dk1"/>
              </a:solidFill>
              <a:effectLst/>
              <a:latin typeface="+mn-lt"/>
              <a:ea typeface="+mn-ea"/>
              <a:cs typeface="+mn-cs"/>
            </a:rPr>
            <a:t>住民一人あたり</a:t>
          </a:r>
          <a:r>
            <a:rPr kumimoji="1" lang="en-US" altLang="ja-JP" sz="1100">
              <a:solidFill>
                <a:schemeClr val="dk1"/>
              </a:solidFill>
              <a:effectLst/>
              <a:latin typeface="+mn-lt"/>
              <a:ea typeface="+mn-ea"/>
              <a:cs typeface="+mn-cs"/>
            </a:rPr>
            <a:t>107,785</a:t>
          </a:r>
          <a:r>
            <a:rPr kumimoji="1" lang="ja-JP" altLang="ja-JP" sz="1100">
              <a:solidFill>
                <a:schemeClr val="dk1"/>
              </a:solidFill>
              <a:effectLst/>
              <a:latin typeface="+mn-lt"/>
              <a:ea typeface="+mn-ea"/>
              <a:cs typeface="+mn-cs"/>
            </a:rPr>
            <a:t>円となった。貸付金は融資制度取扱金融機関貸付金や地域総合整備資金貸付事業費の減などにより、住民一人当たり</a:t>
          </a:r>
          <a:r>
            <a:rPr kumimoji="1" lang="en-US" altLang="ja-JP" sz="1100">
              <a:solidFill>
                <a:schemeClr val="dk1"/>
              </a:solidFill>
              <a:effectLst/>
              <a:latin typeface="+mn-lt"/>
              <a:ea typeface="+mn-ea"/>
              <a:cs typeface="+mn-cs"/>
            </a:rPr>
            <a:t>24,087</a:t>
          </a:r>
          <a:r>
            <a:rPr kumimoji="1" lang="ja-JP" altLang="ja-JP" sz="1100">
              <a:solidFill>
                <a:schemeClr val="dk1"/>
              </a:solidFill>
              <a:effectLst/>
              <a:latin typeface="+mn-lt"/>
              <a:ea typeface="+mn-ea"/>
              <a:cs typeface="+mn-cs"/>
            </a:rPr>
            <a:t>円と前年を下回った。普通建設事業費は、</a:t>
          </a:r>
          <a:r>
            <a:rPr kumimoji="1" lang="ja-JP" altLang="en-US" sz="1100">
              <a:solidFill>
                <a:schemeClr val="dk1"/>
              </a:solidFill>
              <a:effectLst/>
              <a:latin typeface="+mn-lt"/>
              <a:ea typeface="+mn-ea"/>
              <a:cs typeface="+mn-cs"/>
            </a:rPr>
            <a:t>南成中学校施設整備事業費の増や中学校統合施設整備事業費の皆増</a:t>
          </a:r>
          <a:r>
            <a:rPr kumimoji="1" lang="ja-JP" altLang="ja-JP" sz="1100">
              <a:solidFill>
                <a:schemeClr val="dk1"/>
              </a:solidFill>
              <a:effectLst/>
              <a:latin typeface="+mn-lt"/>
              <a:ea typeface="+mn-ea"/>
              <a:cs typeface="+mn-cs"/>
            </a:rPr>
            <a:t>により前年度を</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上回る住民一人当たり</a:t>
          </a:r>
          <a:r>
            <a:rPr kumimoji="1" lang="en-US" altLang="ja-JP" sz="1100">
              <a:solidFill>
                <a:schemeClr val="dk1"/>
              </a:solidFill>
              <a:effectLst/>
              <a:latin typeface="+mn-lt"/>
              <a:ea typeface="+mn-ea"/>
              <a:cs typeface="+mn-cs"/>
            </a:rPr>
            <a:t>45,198</a:t>
          </a:r>
          <a:r>
            <a:rPr kumimoji="1" lang="ja-JP" altLang="ja-JP" sz="1100">
              <a:solidFill>
                <a:schemeClr val="dk1"/>
              </a:solidFill>
              <a:effectLst/>
              <a:latin typeface="+mn-lt"/>
              <a:ea typeface="+mn-ea"/>
              <a:cs typeface="+mn-cs"/>
            </a:rPr>
            <a:t>円となった。災害復旧事業費については、令和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月の大雨による復旧事業費の減により住民一人あたり</a:t>
          </a:r>
          <a:r>
            <a:rPr kumimoji="1" lang="en-US" altLang="ja-JP" sz="1100">
              <a:solidFill>
                <a:schemeClr val="dk1"/>
              </a:solidFill>
              <a:effectLst/>
              <a:latin typeface="+mn-lt"/>
              <a:ea typeface="+mn-ea"/>
              <a:cs typeface="+mn-cs"/>
            </a:rPr>
            <a:t>1,040</a:t>
          </a:r>
          <a:r>
            <a:rPr kumimoji="1" lang="ja-JP" altLang="ja-JP" sz="1100">
              <a:solidFill>
                <a:schemeClr val="dk1"/>
              </a:solidFill>
              <a:effectLst/>
              <a:latin typeface="+mn-lt"/>
              <a:ea typeface="+mn-ea"/>
              <a:cs typeface="+mn-cs"/>
            </a:rPr>
            <a:t>円と前年を</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下回った。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山形県米沢市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74,629
73,410
548.51
46,609,795
45,032,889
1,350,241
20,704,758
35,806,719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72492</xdr:rowOff>
    </xdr:from>
    <xdr:to>
      <xdr:col>24</xdr:col>
      <xdr:colOff>63500</xdr:colOff>
      <xdr:row>33</xdr:row>
      <xdr:rowOff>124155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30342"/>
          <a:ext cx="8382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124155</xdr:rowOff>
    </xdr:from>
    <xdr:to>
      <xdr:col>19</xdr:col>
      <xdr:colOff>177800</xdr:colOff>
      <xdr:row>34</xdr:row>
      <xdr:rowOff>40945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82005"/>
          <a:ext cx="889000" cy="8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22199</xdr:rowOff>
    </xdr:from>
    <xdr:to>
      <xdr:col>15</xdr:col>
      <xdr:colOff>50800</xdr:colOff>
      <xdr:row>34</xdr:row>
      <xdr:rowOff>40945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51499"/>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17628</xdr:rowOff>
    </xdr:from>
    <xdr:to>
      <xdr:col>10</xdr:col>
      <xdr:colOff>114300</xdr:colOff>
      <xdr:row>34</xdr:row>
      <xdr:rowOff>22199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4692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21692</xdr:rowOff>
    </xdr:from>
    <xdr:to>
      <xdr:col>24</xdr:col>
      <xdr:colOff>114300</xdr:colOff>
      <xdr:row>33</xdr:row>
      <xdr:rowOff>123292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7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44569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3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73355</xdr:rowOff>
    </xdr:from>
    <xdr:to>
      <xdr:col>20</xdr:col>
      <xdr:colOff>38100</xdr:colOff>
      <xdr:row>34</xdr:row>
      <xdr:rowOff>3505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20032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0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161595</xdr:rowOff>
    </xdr:from>
    <xdr:to>
      <xdr:col>15</xdr:col>
      <xdr:colOff>101600</xdr:colOff>
      <xdr:row>34</xdr:row>
      <xdr:rowOff>91745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108272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142849</xdr:rowOff>
    </xdr:from>
    <xdr:to>
      <xdr:col>10</xdr:col>
      <xdr:colOff>165100</xdr:colOff>
      <xdr:row>34</xdr:row>
      <xdr:rowOff>72999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89526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7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138278</xdr:rowOff>
    </xdr:from>
    <xdr:to>
      <xdr:col>6</xdr:col>
      <xdr:colOff>38100</xdr:colOff>
      <xdr:row>34</xdr:row>
      <xdr:rowOff>68428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9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84955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7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162850</xdr:rowOff>
    </xdr:from>
    <xdr:to>
      <xdr:col>24</xdr:col>
      <xdr:colOff>63500</xdr:colOff>
      <xdr:row>55</xdr:row>
      <xdr:rowOff>15121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21150"/>
          <a:ext cx="838200" cy="2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15121</xdr:rowOff>
    </xdr:from>
    <xdr:to>
      <xdr:col>19</xdr:col>
      <xdr:colOff>177800</xdr:colOff>
      <xdr:row>55</xdr:row>
      <xdr:rowOff>121115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444871"/>
          <a:ext cx="889000" cy="10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99436</xdr:rowOff>
    </xdr:from>
    <xdr:to>
      <xdr:col>15</xdr:col>
      <xdr:colOff>50800</xdr:colOff>
      <xdr:row>55</xdr:row>
      <xdr:rowOff>121115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86286"/>
          <a:ext cx="889000" cy="3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64765</xdr:rowOff>
    </xdr:from>
    <xdr:to>
      <xdr:col>10</xdr:col>
      <xdr:colOff>114300</xdr:colOff>
      <xdr:row>53</xdr:row>
      <xdr:rowOff>99436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637265"/>
          <a:ext cx="889000" cy="54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11914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112050</xdr:rowOff>
    </xdr:from>
    <xdr:to>
      <xdr:col>24</xdr:col>
      <xdr:colOff>114300</xdr:colOff>
      <xdr:row>55</xdr:row>
      <xdr:rowOff>42200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134927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2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135771</xdr:rowOff>
    </xdr:from>
    <xdr:to>
      <xdr:col>20</xdr:col>
      <xdr:colOff>38100</xdr:colOff>
      <xdr:row>55</xdr:row>
      <xdr:rowOff>65921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9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82448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16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70315</xdr:rowOff>
    </xdr:from>
    <xdr:to>
      <xdr:col>15</xdr:col>
      <xdr:colOff>101600</xdr:colOff>
      <xdr:row>56</xdr:row>
      <xdr:rowOff>465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16992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7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48636</xdr:rowOff>
    </xdr:from>
    <xdr:to>
      <xdr:col>10</xdr:col>
      <xdr:colOff>165100</xdr:colOff>
      <xdr:row>53</xdr:row>
      <xdr:rowOff>150236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13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166763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91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13965</xdr:rowOff>
    </xdr:from>
    <xdr:to>
      <xdr:col>6</xdr:col>
      <xdr:colOff>38100</xdr:colOff>
      <xdr:row>50</xdr:row>
      <xdr:rowOff>115565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58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132092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36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3041</xdr:rowOff>
    </xdr:from>
    <xdr:to>
      <xdr:col>24</xdr:col>
      <xdr:colOff>63500</xdr:colOff>
      <xdr:row>74</xdr:row>
      <xdr:rowOff>44417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90341"/>
          <a:ext cx="8382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3041</xdr:rowOff>
    </xdr:from>
    <xdr:to>
      <xdr:col>19</xdr:col>
      <xdr:colOff>177800</xdr:colOff>
      <xdr:row>75</xdr:row>
      <xdr:rowOff>11357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90341"/>
          <a:ext cx="889000" cy="17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16507</xdr:rowOff>
    </xdr:from>
    <xdr:to>
      <xdr:col>15</xdr:col>
      <xdr:colOff>50800</xdr:colOff>
      <xdr:row>75</xdr:row>
      <xdr:rowOff>11357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03807"/>
          <a:ext cx="889000" cy="16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16507</xdr:rowOff>
    </xdr:from>
    <xdr:to>
      <xdr:col>10</xdr:col>
      <xdr:colOff>114300</xdr:colOff>
      <xdr:row>75</xdr:row>
      <xdr:rowOff>170137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03807"/>
          <a:ext cx="889000" cy="32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165067</xdr:rowOff>
    </xdr:from>
    <xdr:to>
      <xdr:col>24</xdr:col>
      <xdr:colOff>114300</xdr:colOff>
      <xdr:row>74</xdr:row>
      <xdr:rowOff>95217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16494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3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123691</xdr:rowOff>
    </xdr:from>
    <xdr:to>
      <xdr:col>20</xdr:col>
      <xdr:colOff>38100</xdr:colOff>
      <xdr:row>74</xdr:row>
      <xdr:rowOff>53841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3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70368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1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132007</xdr:rowOff>
    </xdr:from>
    <xdr:to>
      <xdr:col>15</xdr:col>
      <xdr:colOff>101600</xdr:colOff>
      <xdr:row>75</xdr:row>
      <xdr:rowOff>62157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1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78684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9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137157</xdr:rowOff>
    </xdr:from>
    <xdr:to>
      <xdr:col>10</xdr:col>
      <xdr:colOff>165100</xdr:colOff>
      <xdr:row>74</xdr:row>
      <xdr:rowOff>67307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5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83834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2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119336</xdr:rowOff>
    </xdr:from>
    <xdr:to>
      <xdr:col>6</xdr:col>
      <xdr:colOff>38100</xdr:colOff>
      <xdr:row>76</xdr:row>
      <xdr:rowOff>49485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780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66013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5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167856</xdr:rowOff>
    </xdr:from>
    <xdr:to>
      <xdr:col>24</xdr:col>
      <xdr:colOff>63500</xdr:colOff>
      <xdr:row>96</xdr:row>
      <xdr:rowOff>48507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55606"/>
          <a:ext cx="838200" cy="5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117811</xdr:rowOff>
    </xdr:from>
    <xdr:to>
      <xdr:col>19</xdr:col>
      <xdr:colOff>177800</xdr:colOff>
      <xdr:row>96</xdr:row>
      <xdr:rowOff>48507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05561"/>
          <a:ext cx="889000" cy="10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93484</xdr:rowOff>
    </xdr:from>
    <xdr:to>
      <xdr:col>15</xdr:col>
      <xdr:colOff>50800</xdr:colOff>
      <xdr:row>95</xdr:row>
      <xdr:rowOff>117811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381234"/>
          <a:ext cx="889000" cy="2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93484</xdr:rowOff>
    </xdr:from>
    <xdr:to>
      <xdr:col>10</xdr:col>
      <xdr:colOff>114300</xdr:colOff>
      <xdr:row>97</xdr:row>
      <xdr:rowOff>51899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81234"/>
          <a:ext cx="889000" cy="30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117056</xdr:rowOff>
    </xdr:from>
    <xdr:to>
      <xdr:col>24</xdr:col>
      <xdr:colOff>114300</xdr:colOff>
      <xdr:row>96</xdr:row>
      <xdr:rowOff>47206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0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139933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5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169157</xdr:rowOff>
    </xdr:from>
    <xdr:to>
      <xdr:col>20</xdr:col>
      <xdr:colOff>38100</xdr:colOff>
      <xdr:row>96</xdr:row>
      <xdr:rowOff>99307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5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115834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2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67011</xdr:rowOff>
    </xdr:from>
    <xdr:to>
      <xdr:col>15</xdr:col>
      <xdr:colOff>101600</xdr:colOff>
      <xdr:row>95</xdr:row>
      <xdr:rowOff>168611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13688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12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42684</xdr:rowOff>
    </xdr:from>
    <xdr:to>
      <xdr:col>10</xdr:col>
      <xdr:colOff>165100</xdr:colOff>
      <xdr:row>95</xdr:row>
      <xdr:rowOff>144284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3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160811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0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1099</xdr:rowOff>
    </xdr:from>
    <xdr:to>
      <xdr:col>6</xdr:col>
      <xdr:colOff>38100</xdr:colOff>
      <xdr:row>97</xdr:row>
      <xdr:rowOff>102699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93826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2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137523</xdr:rowOff>
    </xdr:from>
    <xdr:to>
      <xdr:col>55</xdr:col>
      <xdr:colOff>0</xdr:colOff>
      <xdr:row>38</xdr:row>
      <xdr:rowOff>139482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52623"/>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127181</xdr:rowOff>
    </xdr:from>
    <xdr:to>
      <xdr:col>50</xdr:col>
      <xdr:colOff>114300</xdr:colOff>
      <xdr:row>38</xdr:row>
      <xdr:rowOff>139482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42281"/>
          <a:ext cx="8890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113792</xdr:rowOff>
    </xdr:from>
    <xdr:to>
      <xdr:col>45</xdr:col>
      <xdr:colOff>177800</xdr:colOff>
      <xdr:row>38</xdr:row>
      <xdr:rowOff>127181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28892"/>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87775</xdr:rowOff>
    </xdr:from>
    <xdr:to>
      <xdr:col>41</xdr:col>
      <xdr:colOff>50800</xdr:colOff>
      <xdr:row>38</xdr:row>
      <xdr:rowOff>113792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02875"/>
          <a:ext cx="8890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86723</xdr:rowOff>
    </xdr:from>
    <xdr:to>
      <xdr:col>55</xdr:col>
      <xdr:colOff>50800</xdr:colOff>
      <xdr:row>39</xdr:row>
      <xdr:rowOff>16873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109600</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5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88682</xdr:rowOff>
    </xdr:from>
    <xdr:to>
      <xdr:col>50</xdr:col>
      <xdr:colOff>165100</xdr:colOff>
      <xdr:row>39</xdr:row>
      <xdr:rowOff>18832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9959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6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76381</xdr:rowOff>
    </xdr:from>
    <xdr:to>
      <xdr:col>46</xdr:col>
      <xdr:colOff>38100</xdr:colOff>
      <xdr:row>39</xdr:row>
      <xdr:rowOff>6531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9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23058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36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62992</xdr:rowOff>
    </xdr:from>
    <xdr:to>
      <xdr:col>41</xdr:col>
      <xdr:colOff>101600</xdr:colOff>
      <xdr:row>38</xdr:row>
      <xdr:rowOff>164592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9669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36975</xdr:rowOff>
    </xdr:from>
    <xdr:to>
      <xdr:col>36</xdr:col>
      <xdr:colOff>165100</xdr:colOff>
      <xdr:row>38</xdr:row>
      <xdr:rowOff>138575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155102</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32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135651</xdr:rowOff>
    </xdr:from>
    <xdr:to>
      <xdr:col>55</xdr:col>
      <xdr:colOff>0</xdr:colOff>
      <xdr:row>58</xdr:row>
      <xdr:rowOff>141267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79751"/>
          <a:ext cx="8382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141267</xdr:rowOff>
    </xdr:from>
    <xdr:to>
      <xdr:col>50</xdr:col>
      <xdr:colOff>114300</xdr:colOff>
      <xdr:row>58</xdr:row>
      <xdr:rowOff>141463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85367"/>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52592</xdr:rowOff>
    </xdr:from>
    <xdr:to>
      <xdr:col>45</xdr:col>
      <xdr:colOff>177800</xdr:colOff>
      <xdr:row>58</xdr:row>
      <xdr:rowOff>141463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96692"/>
          <a:ext cx="889000" cy="8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52592</xdr:rowOff>
    </xdr:from>
    <xdr:to>
      <xdr:col>41</xdr:col>
      <xdr:colOff>50800</xdr:colOff>
      <xdr:row>58</xdr:row>
      <xdr:rowOff>118418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96692"/>
          <a:ext cx="889000" cy="6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84851</xdr:rowOff>
    </xdr:from>
    <xdr:to>
      <xdr:col>55</xdr:col>
      <xdr:colOff>50800</xdr:colOff>
      <xdr:row>59</xdr:row>
      <xdr:rowOff>15001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90467</xdr:rowOff>
    </xdr:from>
    <xdr:to>
      <xdr:col>50</xdr:col>
      <xdr:colOff>165100</xdr:colOff>
      <xdr:row>59</xdr:row>
      <xdr:rowOff>20617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11744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2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90663</xdr:rowOff>
    </xdr:from>
    <xdr:to>
      <xdr:col>46</xdr:col>
      <xdr:colOff>38100</xdr:colOff>
      <xdr:row>59</xdr:row>
      <xdr:rowOff>20813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3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11940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2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1792</xdr:rowOff>
    </xdr:from>
    <xdr:to>
      <xdr:col>41</xdr:col>
      <xdr:colOff>101600</xdr:colOff>
      <xdr:row>58</xdr:row>
      <xdr:rowOff>103392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4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119919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2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67618</xdr:rowOff>
    </xdr:from>
    <xdr:to>
      <xdr:col>36</xdr:col>
      <xdr:colOff>165100</xdr:colOff>
      <xdr:row>58</xdr:row>
      <xdr:rowOff>169218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14295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8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165120</xdr:rowOff>
    </xdr:from>
    <xdr:to>
      <xdr:col>55</xdr:col>
      <xdr:colOff>0</xdr:colOff>
      <xdr:row>74</xdr:row>
      <xdr:rowOff>59965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680970"/>
          <a:ext cx="8382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140432</xdr:rowOff>
    </xdr:from>
    <xdr:to>
      <xdr:col>50</xdr:col>
      <xdr:colOff>114300</xdr:colOff>
      <xdr:row>73</xdr:row>
      <xdr:rowOff>165120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484832"/>
          <a:ext cx="889000" cy="19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140432</xdr:rowOff>
    </xdr:from>
    <xdr:to>
      <xdr:col>45</xdr:col>
      <xdr:colOff>177800</xdr:colOff>
      <xdr:row>73</xdr:row>
      <xdr:rowOff>82413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484832"/>
          <a:ext cx="889000" cy="1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100884</xdr:rowOff>
    </xdr:from>
    <xdr:to>
      <xdr:col>41</xdr:col>
      <xdr:colOff>50800</xdr:colOff>
      <xdr:row>73</xdr:row>
      <xdr:rowOff>82413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273834"/>
          <a:ext cx="889000" cy="32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9165</xdr:rowOff>
    </xdr:from>
    <xdr:to>
      <xdr:col>55</xdr:col>
      <xdr:colOff>50800</xdr:colOff>
      <xdr:row>74</xdr:row>
      <xdr:rowOff>110765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69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32042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54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114320</xdr:rowOff>
    </xdr:from>
    <xdr:to>
      <xdr:col>50</xdr:col>
      <xdr:colOff>165100</xdr:colOff>
      <xdr:row>74</xdr:row>
      <xdr:rowOff>44470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63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60997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40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89632</xdr:rowOff>
    </xdr:from>
    <xdr:to>
      <xdr:col>46</xdr:col>
      <xdr:colOff>38100</xdr:colOff>
      <xdr:row>73</xdr:row>
      <xdr:rowOff>19782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43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36309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20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31613</xdr:rowOff>
    </xdr:from>
    <xdr:to>
      <xdr:col>41</xdr:col>
      <xdr:colOff>101600</xdr:colOff>
      <xdr:row>73</xdr:row>
      <xdr:rowOff>133213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5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149740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32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50084</xdr:rowOff>
    </xdr:from>
    <xdr:to>
      <xdr:col>36</xdr:col>
      <xdr:colOff>165100</xdr:colOff>
      <xdr:row>71</xdr:row>
      <xdr:rowOff>151684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22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168211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199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73127</xdr:rowOff>
    </xdr:from>
    <xdr:to>
      <xdr:col>55</xdr:col>
      <xdr:colOff>0</xdr:colOff>
      <xdr:row>95</xdr:row>
      <xdr:rowOff>139370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189427"/>
          <a:ext cx="838200" cy="23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121526</xdr:rowOff>
    </xdr:from>
    <xdr:to>
      <xdr:col>50</xdr:col>
      <xdr:colOff>114300</xdr:colOff>
      <xdr:row>95</xdr:row>
      <xdr:rowOff>139370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409276"/>
          <a:ext cx="889000" cy="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10618</xdr:rowOff>
    </xdr:from>
    <xdr:to>
      <xdr:col>45</xdr:col>
      <xdr:colOff>177800</xdr:colOff>
      <xdr:row>95</xdr:row>
      <xdr:rowOff>121526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298368"/>
          <a:ext cx="889000" cy="11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10618</xdr:rowOff>
    </xdr:from>
    <xdr:to>
      <xdr:col>41</xdr:col>
      <xdr:colOff>50800</xdr:colOff>
      <xdr:row>95</xdr:row>
      <xdr:rowOff>19165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298368"/>
          <a:ext cx="889000" cy="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22327</xdr:rowOff>
    </xdr:from>
    <xdr:to>
      <xdr:col>55</xdr:col>
      <xdr:colOff>50800</xdr:colOff>
      <xdr:row>94</xdr:row>
      <xdr:rowOff>123927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13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45204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9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88570</xdr:rowOff>
    </xdr:from>
    <xdr:to>
      <xdr:col>50</xdr:col>
      <xdr:colOff>165100</xdr:colOff>
      <xdr:row>96</xdr:row>
      <xdr:rowOff>18720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35247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15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70726</xdr:rowOff>
    </xdr:from>
    <xdr:to>
      <xdr:col>46</xdr:col>
      <xdr:colOff>38100</xdr:colOff>
      <xdr:row>96</xdr:row>
      <xdr:rowOff>876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17403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1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131268</xdr:rowOff>
    </xdr:from>
    <xdr:to>
      <xdr:col>41</xdr:col>
      <xdr:colOff>101600</xdr:colOff>
      <xdr:row>95</xdr:row>
      <xdr:rowOff>61418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77945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139815</xdr:rowOff>
    </xdr:from>
    <xdr:to>
      <xdr:col>36</xdr:col>
      <xdr:colOff>165100</xdr:colOff>
      <xdr:row>95</xdr:row>
      <xdr:rowOff>69965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86492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3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92418</xdr:rowOff>
    </xdr:from>
    <xdr:to>
      <xdr:col>85</xdr:col>
      <xdr:colOff>127000</xdr:colOff>
      <xdr:row>37</xdr:row>
      <xdr:rowOff>148120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36068"/>
          <a:ext cx="8382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130899</xdr:rowOff>
    </xdr:from>
    <xdr:to>
      <xdr:col>81</xdr:col>
      <xdr:colOff>50800</xdr:colOff>
      <xdr:row>37</xdr:row>
      <xdr:rowOff>148120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74549"/>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40106</xdr:rowOff>
    </xdr:from>
    <xdr:to>
      <xdr:col>76</xdr:col>
      <xdr:colOff>114300</xdr:colOff>
      <xdr:row>37</xdr:row>
      <xdr:rowOff>130899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83756"/>
          <a:ext cx="889000" cy="9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40106</xdr:rowOff>
    </xdr:from>
    <xdr:to>
      <xdr:col>71</xdr:col>
      <xdr:colOff>177800</xdr:colOff>
      <xdr:row>37</xdr:row>
      <xdr:rowOff>158483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83756"/>
          <a:ext cx="889000" cy="11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41618</xdr:rowOff>
    </xdr:from>
    <xdr:to>
      <xdr:col>85</xdr:col>
      <xdr:colOff>177800</xdr:colOff>
      <xdr:row>37</xdr:row>
      <xdr:rowOff>143218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8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20045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97320</xdr:rowOff>
    </xdr:from>
    <xdr:to>
      <xdr:col>81</xdr:col>
      <xdr:colOff>101600</xdr:colOff>
      <xdr:row>38</xdr:row>
      <xdr:rowOff>27470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18597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80099</xdr:rowOff>
    </xdr:from>
    <xdr:to>
      <xdr:col>76</xdr:col>
      <xdr:colOff>165100</xdr:colOff>
      <xdr:row>38</xdr:row>
      <xdr:rowOff>10249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2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26776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9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160756</xdr:rowOff>
    </xdr:from>
    <xdr:to>
      <xdr:col>72</xdr:col>
      <xdr:colOff>38100</xdr:colOff>
      <xdr:row>37</xdr:row>
      <xdr:rowOff>90906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107433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0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107683</xdr:rowOff>
    </xdr:from>
    <xdr:to>
      <xdr:col>67</xdr:col>
      <xdr:colOff>101600</xdr:colOff>
      <xdr:row>38</xdr:row>
      <xdr:rowOff>37833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28960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4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146139</xdr:rowOff>
    </xdr:from>
    <xdr:to>
      <xdr:col>85</xdr:col>
      <xdr:colOff>127000</xdr:colOff>
      <xdr:row>56</xdr:row>
      <xdr:rowOff>75482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232989"/>
          <a:ext cx="838200" cy="44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99885</xdr:rowOff>
    </xdr:from>
    <xdr:to>
      <xdr:col>81</xdr:col>
      <xdr:colOff>50800</xdr:colOff>
      <xdr:row>56</xdr:row>
      <xdr:rowOff>75482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529635"/>
          <a:ext cx="889000" cy="14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44793</xdr:rowOff>
    </xdr:from>
    <xdr:to>
      <xdr:col>76</xdr:col>
      <xdr:colOff>114300</xdr:colOff>
      <xdr:row>55</xdr:row>
      <xdr:rowOff>99885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474543"/>
          <a:ext cx="8890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80950</xdr:rowOff>
    </xdr:from>
    <xdr:to>
      <xdr:col>71</xdr:col>
      <xdr:colOff>177800</xdr:colOff>
      <xdr:row>55</xdr:row>
      <xdr:rowOff>44793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339250"/>
          <a:ext cx="889000" cy="13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95339</xdr:rowOff>
    </xdr:from>
    <xdr:to>
      <xdr:col>85</xdr:col>
      <xdr:colOff>177800</xdr:colOff>
      <xdr:row>54</xdr:row>
      <xdr:rowOff>25489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18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118216</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3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24682</xdr:rowOff>
    </xdr:from>
    <xdr:to>
      <xdr:col>81</xdr:col>
      <xdr:colOff>101600</xdr:colOff>
      <xdr:row>56</xdr:row>
      <xdr:rowOff>126282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2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117409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1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49085</xdr:rowOff>
    </xdr:from>
    <xdr:to>
      <xdr:col>76</xdr:col>
      <xdr:colOff>165100</xdr:colOff>
      <xdr:row>55</xdr:row>
      <xdr:rowOff>150685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141812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5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165443</xdr:rowOff>
    </xdr:from>
    <xdr:to>
      <xdr:col>72</xdr:col>
      <xdr:colOff>38100</xdr:colOff>
      <xdr:row>55</xdr:row>
      <xdr:rowOff>95593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2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112120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9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30150</xdr:rowOff>
    </xdr:from>
    <xdr:to>
      <xdr:col>67</xdr:col>
      <xdr:colOff>101600</xdr:colOff>
      <xdr:row>54</xdr:row>
      <xdr:rowOff>131750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28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148277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06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89545</xdr:rowOff>
    </xdr:from>
    <xdr:to>
      <xdr:col>85</xdr:col>
      <xdr:colOff>127000</xdr:colOff>
      <xdr:row>78</xdr:row>
      <xdr:rowOff>92151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291195"/>
          <a:ext cx="838200" cy="17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140019</xdr:rowOff>
    </xdr:from>
    <xdr:to>
      <xdr:col>81</xdr:col>
      <xdr:colOff>50800</xdr:colOff>
      <xdr:row>77</xdr:row>
      <xdr:rowOff>89545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170219"/>
          <a:ext cx="889000" cy="12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65727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140019</xdr:rowOff>
    </xdr:from>
    <xdr:to>
      <xdr:col>76</xdr:col>
      <xdr:colOff>114300</xdr:colOff>
      <xdr:row>78</xdr:row>
      <xdr:rowOff>121594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170219"/>
          <a:ext cx="889000" cy="32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67601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4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77019</xdr:rowOff>
    </xdr:from>
    <xdr:to>
      <xdr:col>71</xdr:col>
      <xdr:colOff>177800</xdr:colOff>
      <xdr:row>78</xdr:row>
      <xdr:rowOff>121594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50119"/>
          <a:ext cx="889000" cy="4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41351</xdr:rowOff>
    </xdr:from>
    <xdr:to>
      <xdr:col>85</xdr:col>
      <xdr:colOff>177800</xdr:colOff>
      <xdr:row>78</xdr:row>
      <xdr:rowOff>142951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148800</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38745</xdr:rowOff>
    </xdr:from>
    <xdr:to>
      <xdr:col>81</xdr:col>
      <xdr:colOff>101600</xdr:colOff>
      <xdr:row>77</xdr:row>
      <xdr:rowOff>140345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24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156872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89219</xdr:rowOff>
    </xdr:from>
    <xdr:to>
      <xdr:col>76</xdr:col>
      <xdr:colOff>165100</xdr:colOff>
      <xdr:row>77</xdr:row>
      <xdr:rowOff>19369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11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35897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28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70794</xdr:rowOff>
    </xdr:from>
    <xdr:to>
      <xdr:col>72</xdr:col>
      <xdr:colOff>38100</xdr:colOff>
      <xdr:row>79</xdr:row>
      <xdr:rowOff>944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4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163521</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3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26219</xdr:rowOff>
    </xdr:from>
    <xdr:to>
      <xdr:col>67</xdr:col>
      <xdr:colOff>101600</xdr:colOff>
      <xdr:row>78</xdr:row>
      <xdr:rowOff>127819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118946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4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149513</xdr:rowOff>
    </xdr:from>
    <xdr:to>
      <xdr:col>85</xdr:col>
      <xdr:colOff>127000</xdr:colOff>
      <xdr:row>95</xdr:row>
      <xdr:rowOff>15194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265813"/>
          <a:ext cx="8382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15194</xdr:rowOff>
    </xdr:from>
    <xdr:to>
      <xdr:col>81</xdr:col>
      <xdr:colOff>50800</xdr:colOff>
      <xdr:row>95</xdr:row>
      <xdr:rowOff>35034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302944"/>
          <a:ext cx="889000" cy="1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35034</xdr:rowOff>
    </xdr:from>
    <xdr:to>
      <xdr:col>76</xdr:col>
      <xdr:colOff>114300</xdr:colOff>
      <xdr:row>95</xdr:row>
      <xdr:rowOff>102601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322784"/>
          <a:ext cx="889000" cy="6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102601</xdr:rowOff>
    </xdr:from>
    <xdr:to>
      <xdr:col>71</xdr:col>
      <xdr:colOff>177800</xdr:colOff>
      <xdr:row>95</xdr:row>
      <xdr:rowOff>109885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390351"/>
          <a:ext cx="889000" cy="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98713</xdr:rowOff>
    </xdr:from>
    <xdr:to>
      <xdr:col>85</xdr:col>
      <xdr:colOff>177800</xdr:colOff>
      <xdr:row>95</xdr:row>
      <xdr:rowOff>28863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1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121590</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06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135844</xdr:rowOff>
    </xdr:from>
    <xdr:to>
      <xdr:col>81</xdr:col>
      <xdr:colOff>101600</xdr:colOff>
      <xdr:row>95</xdr:row>
      <xdr:rowOff>65994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5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82521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02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155684</xdr:rowOff>
    </xdr:from>
    <xdr:to>
      <xdr:col>76</xdr:col>
      <xdr:colOff>165100</xdr:colOff>
      <xdr:row>95</xdr:row>
      <xdr:rowOff>85834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27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102361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0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51801</xdr:rowOff>
    </xdr:from>
    <xdr:to>
      <xdr:col>72</xdr:col>
      <xdr:colOff>38100</xdr:colOff>
      <xdr:row>95</xdr:row>
      <xdr:rowOff>153401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3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144528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43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59085</xdr:rowOff>
    </xdr:from>
    <xdr:to>
      <xdr:col>67</xdr:col>
      <xdr:colOff>101600</xdr:colOff>
      <xdr:row>95</xdr:row>
      <xdr:rowOff>160685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5762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12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議会費は、住民一人当たり</a:t>
          </a:r>
          <a:r>
            <a:rPr kumimoji="1" lang="en-US" altLang="ja-JP" sz="1100">
              <a:solidFill>
                <a:schemeClr val="dk1"/>
              </a:solidFill>
              <a:effectLst/>
              <a:latin typeface="+mn-lt"/>
              <a:ea typeface="+mn-ea"/>
              <a:cs typeface="+mn-cs"/>
            </a:rPr>
            <a:t>4,022</a:t>
          </a:r>
          <a:r>
            <a:rPr kumimoji="1" lang="ja-JP" altLang="ja-JP" sz="1100">
              <a:solidFill>
                <a:schemeClr val="dk1"/>
              </a:solidFill>
              <a:effectLst/>
              <a:latin typeface="+mn-lt"/>
              <a:ea typeface="+mn-ea"/>
              <a:cs typeface="+mn-cs"/>
            </a:rPr>
            <a:t>円、総務費については、</a:t>
          </a:r>
          <a:r>
            <a:rPr kumimoji="1" lang="ja-JP" altLang="en-US" sz="1100">
              <a:solidFill>
                <a:schemeClr val="dk1"/>
              </a:solidFill>
              <a:effectLst/>
              <a:latin typeface="+mn-lt"/>
              <a:ea typeface="+mn-ea"/>
              <a:cs typeface="+mn-cs"/>
            </a:rPr>
            <a:t>定額減税補足給付金給付事業費の</a:t>
          </a:r>
          <a:r>
            <a:rPr kumimoji="1" lang="ja-JP" altLang="ja-JP" sz="1100">
              <a:solidFill>
                <a:schemeClr val="dk1"/>
              </a:solidFill>
              <a:effectLst/>
              <a:latin typeface="+mn-lt"/>
              <a:ea typeface="+mn-ea"/>
              <a:cs typeface="+mn-cs"/>
            </a:rPr>
            <a:t>皆増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により住民一人当たり</a:t>
          </a:r>
          <a:r>
            <a:rPr kumimoji="1" lang="en-US" altLang="ja-JP" sz="1100">
              <a:solidFill>
                <a:schemeClr val="dk1"/>
              </a:solidFill>
              <a:effectLst/>
              <a:latin typeface="+mn-lt"/>
              <a:ea typeface="+mn-ea"/>
              <a:cs typeface="+mn-cs"/>
            </a:rPr>
            <a:t>96,962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衛生費については、</a:t>
          </a:r>
          <a:r>
            <a:rPr kumimoji="1" lang="ja-JP" altLang="en-US" sz="1100">
              <a:solidFill>
                <a:schemeClr val="dk1"/>
              </a:solidFill>
              <a:effectLst/>
              <a:latin typeface="+mn-lt"/>
              <a:ea typeface="+mn-ea"/>
              <a:cs typeface="+mn-cs"/>
            </a:rPr>
            <a:t>置賜広域行政事務組合清掃事業所費、市立病院事業会計費の増</a:t>
          </a:r>
          <a:r>
            <a:rPr kumimoji="1" lang="ja-JP" altLang="ja-JP" sz="1100">
              <a:solidFill>
                <a:schemeClr val="dk1"/>
              </a:solidFill>
              <a:effectLst/>
              <a:latin typeface="+mn-lt"/>
              <a:ea typeface="+mn-ea"/>
              <a:cs typeface="+mn-cs"/>
            </a:rPr>
            <a:t>により住民一人当たり</a:t>
          </a:r>
          <a:r>
            <a:rPr kumimoji="1" lang="en-US" altLang="ja-JP" sz="1100">
              <a:solidFill>
                <a:schemeClr val="dk1"/>
              </a:solidFill>
              <a:effectLst/>
              <a:latin typeface="+mn-lt"/>
              <a:ea typeface="+mn-ea"/>
              <a:cs typeface="+mn-cs"/>
            </a:rPr>
            <a:t>49,522</a:t>
          </a:r>
          <a:r>
            <a:rPr kumimoji="1" lang="ja-JP" altLang="ja-JP" sz="1100">
              <a:solidFill>
                <a:schemeClr val="dk1"/>
              </a:solidFill>
              <a:effectLst/>
              <a:latin typeface="+mn-lt"/>
              <a:ea typeface="+mn-ea"/>
              <a:cs typeface="+mn-cs"/>
            </a:rPr>
            <a:t>円、労働費については住民一人当たり</a:t>
          </a:r>
          <a:r>
            <a:rPr kumimoji="1" lang="en-US" altLang="ja-JP" sz="1100">
              <a:solidFill>
                <a:schemeClr val="dk1"/>
              </a:solidFill>
              <a:effectLst/>
              <a:latin typeface="+mn-lt"/>
              <a:ea typeface="+mn-ea"/>
              <a:cs typeface="+mn-cs"/>
            </a:rPr>
            <a:t>1,220</a:t>
          </a:r>
          <a:r>
            <a:rPr kumimoji="1" lang="ja-JP" altLang="ja-JP" sz="1100">
              <a:solidFill>
                <a:schemeClr val="dk1"/>
              </a:solidFill>
              <a:effectLst/>
              <a:latin typeface="+mn-lt"/>
              <a:ea typeface="+mn-ea"/>
              <a:cs typeface="+mn-cs"/>
            </a:rPr>
            <a:t>円、農林水産業費については</a:t>
          </a:r>
          <a:r>
            <a:rPr kumimoji="1" lang="ja-JP" altLang="en-US" sz="1100">
              <a:solidFill>
                <a:schemeClr val="dk1"/>
              </a:solidFill>
              <a:effectLst/>
              <a:latin typeface="+mn-lt"/>
              <a:ea typeface="+mn-ea"/>
              <a:cs typeface="+mn-cs"/>
            </a:rPr>
            <a:t>県営土地改良事業費や水田農業再生事業費の増により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12,372</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土木費については、除雪対策事業費の</a:t>
          </a:r>
          <a:r>
            <a:rPr kumimoji="1" lang="ja-JP" altLang="en-US" sz="1100">
              <a:solidFill>
                <a:schemeClr val="dk1"/>
              </a:solidFill>
              <a:effectLst/>
              <a:latin typeface="+mn-lt"/>
              <a:ea typeface="+mn-ea"/>
              <a:cs typeface="+mn-cs"/>
            </a:rPr>
            <a:t>大幅な増</a:t>
          </a:r>
          <a:r>
            <a:rPr kumimoji="1" lang="ja-JP" altLang="ja-JP" sz="1100">
              <a:solidFill>
                <a:schemeClr val="dk1"/>
              </a:solidFill>
              <a:effectLst/>
              <a:latin typeface="+mn-lt"/>
              <a:ea typeface="+mn-ea"/>
              <a:cs typeface="+mn-cs"/>
            </a:rPr>
            <a:t>等により住民一人当たり</a:t>
          </a:r>
          <a:r>
            <a:rPr kumimoji="1" lang="en-US" altLang="ja-JP" sz="1100">
              <a:solidFill>
                <a:schemeClr val="dk1"/>
              </a:solidFill>
              <a:effectLst/>
              <a:latin typeface="+mn-lt"/>
              <a:ea typeface="+mn-ea"/>
              <a:cs typeface="+mn-cs"/>
            </a:rPr>
            <a:t>65,242</a:t>
          </a:r>
          <a:r>
            <a:rPr kumimoji="1" lang="ja-JP" altLang="ja-JP" sz="1100">
              <a:solidFill>
                <a:schemeClr val="dk1"/>
              </a:solidFill>
              <a:effectLst/>
              <a:latin typeface="+mn-lt"/>
              <a:ea typeface="+mn-ea"/>
              <a:cs typeface="+mn-cs"/>
            </a:rPr>
            <a:t>円、消防費については、置賜広域行政事務組合に対する地方交付税措置費分担金の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等により住民一人当たり</a:t>
          </a:r>
          <a:r>
            <a:rPr kumimoji="1" lang="en-US" altLang="ja-JP" sz="1100">
              <a:solidFill>
                <a:schemeClr val="dk1"/>
              </a:solidFill>
              <a:effectLst/>
              <a:latin typeface="+mn-lt"/>
              <a:ea typeface="+mn-ea"/>
              <a:cs typeface="+mn-cs"/>
            </a:rPr>
            <a:t>17,741</a:t>
          </a:r>
          <a:r>
            <a:rPr kumimoji="1" lang="ja-JP" altLang="ja-JP" sz="1100">
              <a:solidFill>
                <a:schemeClr val="dk1"/>
              </a:solidFill>
              <a:effectLst/>
              <a:latin typeface="+mn-lt"/>
              <a:ea typeface="+mn-ea"/>
              <a:cs typeface="+mn-cs"/>
            </a:rPr>
            <a:t>円、教育費については、</a:t>
          </a:r>
          <a:r>
            <a:rPr kumimoji="1" lang="ja-JP" altLang="en-US" sz="1100">
              <a:solidFill>
                <a:schemeClr val="dk1"/>
              </a:solidFill>
              <a:effectLst/>
              <a:latin typeface="+mn-lt"/>
              <a:ea typeface="+mn-ea"/>
              <a:cs typeface="+mn-cs"/>
            </a:rPr>
            <a:t>南成中学校施設整備事業費の増、中学校統合施設整備事業費の皆増</a:t>
          </a:r>
          <a:r>
            <a:rPr kumimoji="1" lang="ja-JP" altLang="ja-JP" sz="1100">
              <a:solidFill>
                <a:schemeClr val="dk1"/>
              </a:solidFill>
              <a:effectLst/>
              <a:latin typeface="+mn-lt"/>
              <a:ea typeface="+mn-ea"/>
              <a:cs typeface="+mn-cs"/>
            </a:rPr>
            <a:t>等により住民一人当たり</a:t>
          </a:r>
          <a:r>
            <a:rPr kumimoji="1" lang="en-US" altLang="ja-JP" sz="1100">
              <a:solidFill>
                <a:schemeClr val="dk1"/>
              </a:solidFill>
              <a:effectLst/>
              <a:latin typeface="+mn-lt"/>
              <a:ea typeface="+mn-ea"/>
              <a:cs typeface="+mn-cs"/>
            </a:rPr>
            <a:t>68,662</a:t>
          </a:r>
          <a:r>
            <a:rPr kumimoji="1" lang="ja-JP" altLang="ja-JP" sz="1100">
              <a:solidFill>
                <a:schemeClr val="dk1"/>
              </a:solidFill>
              <a:effectLst/>
              <a:latin typeface="+mn-lt"/>
              <a:ea typeface="+mn-ea"/>
              <a:cs typeface="+mn-cs"/>
            </a:rPr>
            <a:t>円と、それぞれ前年を上回った。</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一方、民生費については、屋内遊戯施設整備事業費の皆減や住民税非課税世帯物価高騰緊急支援給付金給付事業費等の減により住民一人当たり</a:t>
          </a:r>
          <a:r>
            <a:rPr kumimoji="1" lang="en-US" altLang="ja-JP" sz="1100">
              <a:solidFill>
                <a:schemeClr val="dk1"/>
              </a:solidFill>
              <a:effectLst/>
              <a:latin typeface="+mn-lt"/>
              <a:ea typeface="+mn-ea"/>
              <a:cs typeface="+mn-cs"/>
            </a:rPr>
            <a:t>203,753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商工費については、融資制度取扱金融機関貸付金の減や観光客誘致事業費の減等により住民一人当たり</a:t>
          </a:r>
          <a:r>
            <a:rPr kumimoji="1" lang="en-US" altLang="ja-JP" sz="1100">
              <a:solidFill>
                <a:schemeClr val="dk1"/>
              </a:solidFill>
              <a:effectLst/>
              <a:latin typeface="+mn-lt"/>
              <a:ea typeface="+mn-ea"/>
              <a:cs typeface="+mn-cs"/>
            </a:rPr>
            <a:t>33,488</a:t>
          </a:r>
          <a:r>
            <a:rPr kumimoji="1" lang="ja-JP" altLang="ja-JP" sz="1100">
              <a:solidFill>
                <a:schemeClr val="dk1"/>
              </a:solidFill>
              <a:effectLst/>
              <a:latin typeface="+mn-lt"/>
              <a:ea typeface="+mn-ea"/>
              <a:cs typeface="+mn-cs"/>
            </a:rPr>
            <a:t>円、災害復旧費については、令和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月の大雨による復旧事業費の</a:t>
          </a:r>
          <a:r>
            <a:rPr kumimoji="1" lang="ja-JP" altLang="en-US" sz="1100">
              <a:solidFill>
                <a:schemeClr val="dk1"/>
              </a:solidFill>
              <a:effectLst/>
              <a:latin typeface="+mn-lt"/>
              <a:ea typeface="+mn-ea"/>
              <a:cs typeface="+mn-cs"/>
            </a:rPr>
            <a:t>大幅な</a:t>
          </a:r>
          <a:r>
            <a:rPr kumimoji="1" lang="ja-JP" altLang="ja-JP" sz="1100">
              <a:solidFill>
                <a:schemeClr val="dk1"/>
              </a:solidFill>
              <a:effectLst/>
              <a:latin typeface="+mn-lt"/>
              <a:ea typeface="+mn-ea"/>
              <a:cs typeface="+mn-cs"/>
            </a:rPr>
            <a:t>減等により住民一人あたり</a:t>
          </a:r>
          <a:r>
            <a:rPr kumimoji="1" lang="en-US" altLang="ja-JP" sz="1100">
              <a:solidFill>
                <a:schemeClr val="dk1"/>
              </a:solidFill>
              <a:effectLst/>
              <a:latin typeface="+mn-lt"/>
              <a:ea typeface="+mn-ea"/>
              <a:cs typeface="+mn-cs"/>
            </a:rPr>
            <a:t>1,040</a:t>
          </a:r>
          <a:r>
            <a:rPr kumimoji="1" lang="ja-JP" altLang="ja-JP" sz="1100">
              <a:solidFill>
                <a:schemeClr val="dk1"/>
              </a:solidFill>
              <a:effectLst/>
              <a:latin typeface="+mn-lt"/>
              <a:ea typeface="+mn-ea"/>
              <a:cs typeface="+mn-cs"/>
            </a:rPr>
            <a:t>円とそれぞれ前年を下回った。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山形県米沢市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700">
              <a:solidFill>
                <a:schemeClr val="dk1"/>
              </a:solidFill>
              <a:effectLst/>
              <a:latin typeface="+mn-lt"/>
              <a:ea typeface="+mn-ea"/>
              <a:cs typeface="+mn-cs"/>
            </a:rPr>
            <a:t>○財政調整基金残高</a:t>
          </a:r>
          <a:endParaRPr lang="ja-JP" altLang="ja-JP" sz="900">
            <a:effectLst/>
          </a:endParaRPr>
        </a:p>
        <a:p>
          <a:r>
            <a:rPr kumimoji="1" lang="ja-JP" altLang="ja-JP" sz="700">
              <a:solidFill>
                <a:schemeClr val="dk1"/>
              </a:solidFill>
              <a:effectLst/>
              <a:latin typeface="+mn-lt"/>
              <a:ea typeface="+mn-ea"/>
              <a:cs typeface="+mn-cs"/>
            </a:rPr>
            <a:t>　令和</a:t>
          </a:r>
          <a:r>
            <a:rPr kumimoji="1" lang="en-US" altLang="ja-JP" sz="700">
              <a:solidFill>
                <a:schemeClr val="dk1"/>
              </a:solidFill>
              <a:effectLst/>
              <a:latin typeface="+mn-lt"/>
              <a:ea typeface="+mn-ea"/>
              <a:cs typeface="+mn-cs"/>
            </a:rPr>
            <a:t>6</a:t>
          </a:r>
          <a:r>
            <a:rPr kumimoji="1" lang="ja-JP" altLang="ja-JP" sz="700">
              <a:solidFill>
                <a:schemeClr val="dk1"/>
              </a:solidFill>
              <a:effectLst/>
              <a:latin typeface="+mn-lt"/>
              <a:ea typeface="+mn-ea"/>
              <a:cs typeface="+mn-cs"/>
            </a:rPr>
            <a:t>年度は約</a:t>
          </a:r>
          <a:r>
            <a:rPr kumimoji="1" lang="en-US" altLang="ja-JP" sz="700">
              <a:solidFill>
                <a:schemeClr val="dk1"/>
              </a:solidFill>
              <a:effectLst/>
              <a:latin typeface="+mn-lt"/>
              <a:ea typeface="+mn-ea"/>
              <a:cs typeface="+mn-cs"/>
            </a:rPr>
            <a:t>8</a:t>
          </a:r>
          <a:r>
            <a:rPr kumimoji="1" lang="ja-JP" altLang="ja-JP" sz="700">
              <a:solidFill>
                <a:schemeClr val="dk1"/>
              </a:solidFill>
              <a:effectLst/>
              <a:latin typeface="+mn-lt"/>
              <a:ea typeface="+mn-ea"/>
              <a:cs typeface="+mn-cs"/>
            </a:rPr>
            <a:t>億円を積立し、安定した基金残高の確保を図った。</a:t>
          </a:r>
          <a:endParaRPr lang="ja-JP" altLang="ja-JP" sz="900">
            <a:effectLst/>
          </a:endParaRPr>
        </a:p>
        <a:p>
          <a:r>
            <a:rPr kumimoji="1" lang="ja-JP" altLang="ja-JP" sz="700">
              <a:solidFill>
                <a:schemeClr val="dk1"/>
              </a:solidFill>
              <a:effectLst/>
              <a:latin typeface="+mn-lt"/>
              <a:ea typeface="+mn-ea"/>
              <a:cs typeface="+mn-cs"/>
            </a:rPr>
            <a:t>○実質収支額</a:t>
          </a:r>
          <a:endParaRPr lang="ja-JP" altLang="ja-JP" sz="900">
            <a:effectLst/>
          </a:endParaRPr>
        </a:p>
        <a:p>
          <a:r>
            <a:rPr kumimoji="1" lang="ja-JP" altLang="ja-JP" sz="700">
              <a:solidFill>
                <a:schemeClr val="dk1"/>
              </a:solidFill>
              <a:effectLst/>
              <a:latin typeface="+mn-lt"/>
              <a:ea typeface="+mn-ea"/>
              <a:cs typeface="+mn-cs"/>
            </a:rPr>
            <a:t>　市税の</a:t>
          </a:r>
          <a:r>
            <a:rPr kumimoji="1" lang="ja-JP" altLang="en-US" sz="700">
              <a:solidFill>
                <a:schemeClr val="dk1"/>
              </a:solidFill>
              <a:effectLst/>
              <a:latin typeface="+mn-lt"/>
              <a:ea typeface="+mn-ea"/>
              <a:cs typeface="+mn-cs"/>
            </a:rPr>
            <a:t>減少</a:t>
          </a:r>
          <a:r>
            <a:rPr kumimoji="1" lang="ja-JP" altLang="ja-JP" sz="700">
              <a:solidFill>
                <a:schemeClr val="dk1"/>
              </a:solidFill>
              <a:effectLst/>
              <a:latin typeface="+mn-lt"/>
              <a:ea typeface="+mn-ea"/>
              <a:cs typeface="+mn-cs"/>
            </a:rPr>
            <a:t>や次年度に繰り越すべき財源の</a:t>
          </a:r>
          <a:r>
            <a:rPr kumimoji="1" lang="ja-JP" altLang="en-US" sz="700">
              <a:solidFill>
                <a:schemeClr val="dk1"/>
              </a:solidFill>
              <a:effectLst/>
              <a:latin typeface="+mn-lt"/>
              <a:ea typeface="+mn-ea"/>
              <a:cs typeface="+mn-cs"/>
            </a:rPr>
            <a:t>増加</a:t>
          </a:r>
          <a:r>
            <a:rPr kumimoji="1" lang="ja-JP" altLang="ja-JP" sz="700">
              <a:solidFill>
                <a:schemeClr val="dk1"/>
              </a:solidFill>
              <a:effectLst/>
              <a:latin typeface="+mn-lt"/>
              <a:ea typeface="+mn-ea"/>
              <a:cs typeface="+mn-cs"/>
            </a:rPr>
            <a:t>により、実質収支は前年を</a:t>
          </a:r>
          <a:r>
            <a:rPr kumimoji="1" lang="ja-JP" altLang="en-US" sz="700">
              <a:solidFill>
                <a:schemeClr val="dk1"/>
              </a:solidFill>
              <a:effectLst/>
              <a:latin typeface="+mn-lt"/>
              <a:ea typeface="+mn-ea"/>
              <a:cs typeface="+mn-cs"/>
            </a:rPr>
            <a:t>下</a:t>
          </a:r>
          <a:r>
            <a:rPr kumimoji="1" lang="ja-JP" altLang="ja-JP" sz="700">
              <a:solidFill>
                <a:schemeClr val="dk1"/>
              </a:solidFill>
              <a:effectLst/>
              <a:latin typeface="+mn-lt"/>
              <a:ea typeface="+mn-ea"/>
              <a:cs typeface="+mn-cs"/>
            </a:rPr>
            <a:t>回る</a:t>
          </a:r>
          <a:r>
            <a:rPr kumimoji="1" lang="en-US" altLang="ja-JP" sz="700">
              <a:solidFill>
                <a:schemeClr val="dk1"/>
              </a:solidFill>
              <a:effectLst/>
              <a:latin typeface="+mn-lt"/>
              <a:ea typeface="+mn-ea"/>
              <a:cs typeface="+mn-cs"/>
            </a:rPr>
            <a:t>1,350</a:t>
          </a:r>
          <a:r>
            <a:rPr kumimoji="1" lang="ja-JP" altLang="ja-JP" sz="700">
              <a:solidFill>
                <a:schemeClr val="dk1"/>
              </a:solidFill>
              <a:effectLst/>
              <a:latin typeface="+mn-lt"/>
              <a:ea typeface="+mn-ea"/>
              <a:cs typeface="+mn-cs"/>
            </a:rPr>
            <a:t>百万円となった。歳出については、大規模事業の有無による投資的経費の増減が大きく影響している。</a:t>
          </a:r>
          <a:endParaRPr lang="ja-JP" altLang="ja-JP" sz="900">
            <a:effectLst/>
          </a:endParaRPr>
        </a:p>
        <a:p>
          <a:r>
            <a:rPr kumimoji="1" lang="ja-JP" altLang="ja-JP" sz="700">
              <a:solidFill>
                <a:schemeClr val="dk1"/>
              </a:solidFill>
              <a:effectLst/>
              <a:latin typeface="+mn-lt"/>
              <a:ea typeface="+mn-ea"/>
              <a:cs typeface="+mn-cs"/>
            </a:rPr>
            <a:t>○実質単年度収支</a:t>
          </a:r>
          <a:endParaRPr lang="ja-JP" altLang="ja-JP" sz="900">
            <a:effectLst/>
          </a:endParaRPr>
        </a:p>
        <a:p>
          <a:r>
            <a:rPr kumimoji="1" lang="ja-JP" altLang="ja-JP" sz="700">
              <a:solidFill>
                <a:schemeClr val="dk1"/>
              </a:solidFill>
              <a:effectLst/>
              <a:latin typeface="+mn-lt"/>
              <a:ea typeface="+mn-ea"/>
              <a:cs typeface="+mn-cs"/>
            </a:rPr>
            <a:t>　令和</a:t>
          </a:r>
          <a:r>
            <a:rPr kumimoji="1" lang="en-US" altLang="ja-JP" sz="700">
              <a:solidFill>
                <a:schemeClr val="dk1"/>
              </a:solidFill>
              <a:effectLst/>
              <a:latin typeface="+mn-lt"/>
              <a:ea typeface="+mn-ea"/>
              <a:cs typeface="+mn-cs"/>
            </a:rPr>
            <a:t>6</a:t>
          </a:r>
          <a:r>
            <a:rPr kumimoji="1" lang="ja-JP" altLang="ja-JP" sz="700">
              <a:solidFill>
                <a:schemeClr val="dk1"/>
              </a:solidFill>
              <a:effectLst/>
              <a:latin typeface="+mn-lt"/>
              <a:ea typeface="+mn-ea"/>
              <a:cs typeface="+mn-cs"/>
            </a:rPr>
            <a:t>年度は、次年度に繰り越すべき財源や</a:t>
          </a:r>
          <a:r>
            <a:rPr kumimoji="1" lang="ja-JP" altLang="en-US" sz="700">
              <a:solidFill>
                <a:schemeClr val="dk1"/>
              </a:solidFill>
              <a:effectLst/>
              <a:latin typeface="+mn-lt"/>
              <a:ea typeface="+mn-ea"/>
              <a:cs typeface="+mn-cs"/>
            </a:rPr>
            <a:t>繰入</a:t>
          </a:r>
          <a:r>
            <a:rPr kumimoji="1" lang="ja-JP" altLang="ja-JP" sz="700">
              <a:solidFill>
                <a:schemeClr val="dk1"/>
              </a:solidFill>
              <a:effectLst/>
              <a:latin typeface="+mn-lt"/>
              <a:ea typeface="+mn-ea"/>
              <a:cs typeface="+mn-cs"/>
            </a:rPr>
            <a:t>金の増加により、実質単年度収支は前年を</a:t>
          </a:r>
          <a:r>
            <a:rPr kumimoji="1" lang="ja-JP" altLang="en-US" sz="700">
              <a:solidFill>
                <a:schemeClr val="dk1"/>
              </a:solidFill>
              <a:effectLst/>
              <a:latin typeface="+mn-lt"/>
              <a:ea typeface="+mn-ea"/>
              <a:cs typeface="+mn-cs"/>
            </a:rPr>
            <a:t>下</a:t>
          </a:r>
          <a:r>
            <a:rPr kumimoji="1" lang="ja-JP" altLang="ja-JP" sz="700">
              <a:solidFill>
                <a:schemeClr val="dk1"/>
              </a:solidFill>
              <a:effectLst/>
              <a:latin typeface="+mn-lt"/>
              <a:ea typeface="+mn-ea"/>
              <a:cs typeface="+mn-cs"/>
            </a:rPr>
            <a:t>回る約</a:t>
          </a:r>
          <a:r>
            <a:rPr kumimoji="1" lang="en-US" altLang="ja-JP" sz="700">
              <a:solidFill>
                <a:schemeClr val="dk1"/>
              </a:solidFill>
              <a:effectLst/>
              <a:latin typeface="+mn-lt"/>
              <a:ea typeface="+mn-ea"/>
              <a:cs typeface="+mn-cs"/>
            </a:rPr>
            <a:t>325</a:t>
          </a:r>
          <a:r>
            <a:rPr kumimoji="1" lang="ja-JP" altLang="ja-JP" sz="700">
              <a:solidFill>
                <a:schemeClr val="dk1"/>
              </a:solidFill>
              <a:effectLst/>
              <a:latin typeface="+mn-lt"/>
              <a:ea typeface="+mn-ea"/>
              <a:cs typeface="+mn-cs"/>
            </a:rPr>
            <a:t>百万円の</a:t>
          </a:r>
          <a:r>
            <a:rPr kumimoji="1" lang="ja-JP" altLang="en-US" sz="700">
              <a:solidFill>
                <a:schemeClr val="dk1"/>
              </a:solidFill>
              <a:effectLst/>
              <a:latin typeface="+mn-lt"/>
              <a:ea typeface="+mn-ea"/>
              <a:cs typeface="+mn-cs"/>
            </a:rPr>
            <a:t>赤</a:t>
          </a:r>
          <a:r>
            <a:rPr kumimoji="1" lang="ja-JP" altLang="ja-JP" sz="700">
              <a:solidFill>
                <a:schemeClr val="dk1"/>
              </a:solidFill>
              <a:effectLst/>
              <a:latin typeface="+mn-lt"/>
              <a:ea typeface="+mn-ea"/>
              <a:cs typeface="+mn-cs"/>
            </a:rPr>
            <a:t>字となった。</a:t>
          </a:r>
          <a:endParaRPr lang="ja-JP" altLang="ja-JP" sz="900">
            <a:effectLst/>
          </a:endParaRPr>
        </a:p>
        <a:p>
          <a:r>
            <a:rPr kumimoji="1" lang="ja-JP" altLang="ja-JP" sz="700">
              <a:solidFill>
                <a:schemeClr val="dk1"/>
              </a:solidFill>
              <a:effectLst/>
              <a:latin typeface="+mn-lt"/>
              <a:ea typeface="+mn-ea"/>
              <a:cs typeface="+mn-cs"/>
            </a:rPr>
            <a:t>○今後の対応</a:t>
          </a:r>
          <a:endParaRPr lang="ja-JP" altLang="ja-JP" sz="900">
            <a:effectLst/>
          </a:endParaRPr>
        </a:p>
        <a:p>
          <a:r>
            <a:rPr kumimoji="1" lang="ja-JP" altLang="ja-JP" sz="700">
              <a:solidFill>
                <a:schemeClr val="dk1"/>
              </a:solidFill>
              <a:effectLst/>
              <a:latin typeface="+mn-lt"/>
              <a:ea typeface="+mn-ea"/>
              <a:cs typeface="+mn-cs"/>
            </a:rPr>
            <a:t>　令和</a:t>
          </a:r>
          <a:r>
            <a:rPr kumimoji="1" lang="en-US" altLang="ja-JP" sz="700">
              <a:solidFill>
                <a:schemeClr val="dk1"/>
              </a:solidFill>
              <a:effectLst/>
              <a:latin typeface="+mn-lt"/>
              <a:ea typeface="+mn-ea"/>
              <a:cs typeface="+mn-cs"/>
            </a:rPr>
            <a:t>2</a:t>
          </a:r>
          <a:r>
            <a:rPr kumimoji="1" lang="ja-JP" altLang="ja-JP" sz="700">
              <a:solidFill>
                <a:schemeClr val="dk1"/>
              </a:solidFill>
              <a:effectLst/>
              <a:latin typeface="+mn-lt"/>
              <a:ea typeface="+mn-ea"/>
              <a:cs typeface="+mn-cs"/>
            </a:rPr>
            <a:t>年度までを計画期間としていた財政健全化計画に掲げた施策については継続して取り組むことを基本とし、今後、中長期的な健全財政の維持に向けて事業の廃止や見直しを行い、歳出の抑制を図る。また、歳入確保に向けた取組を推進する。</a:t>
          </a:r>
          <a:endParaRPr lang="ja-JP" altLang="ja-JP" sz="9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山形県米沢市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○現状</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米沢市立病院事業会計で赤字が生じている。</a:t>
          </a:r>
          <a:endParaRPr lang="ja-JP" altLang="ja-JP" sz="1400">
            <a:effectLst/>
          </a:endParaRPr>
        </a:p>
        <a:p>
          <a:r>
            <a:rPr kumimoji="1" lang="ja-JP" altLang="ja-JP" sz="1100">
              <a:solidFill>
                <a:schemeClr val="dk1"/>
              </a:solidFill>
              <a:effectLst/>
              <a:latin typeface="+mn-lt"/>
              <a:ea typeface="+mn-ea"/>
              <a:cs typeface="+mn-cs"/>
            </a:rPr>
            <a:t>○今後の対応</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を計画期間としていた財政健全化計画に掲げた施策については継続して取り組むことを基本とし、今後、中長期的な健全財政の維持に向けて事業の廃止や見直しを行い、歳入確保に向けた取組を推進する</a:t>
          </a:r>
          <a:r>
            <a:rPr kumimoji="1" lang="ja-JP" altLang="en-US" sz="1100">
              <a:solidFill>
                <a:schemeClr val="dk1"/>
              </a:solidFill>
              <a:effectLst/>
              <a:latin typeface="+mn-lt"/>
              <a:ea typeface="+mn-ea"/>
              <a:cs typeface="+mn-cs"/>
            </a:rPr>
            <a:t>とともに、</a:t>
          </a:r>
          <a:r>
            <a:rPr kumimoji="1" lang="ja-JP" altLang="ja-JP" sz="1100">
              <a:solidFill>
                <a:schemeClr val="dk1"/>
              </a:solidFill>
              <a:effectLst/>
              <a:latin typeface="+mn-lt"/>
              <a:ea typeface="+mn-ea"/>
              <a:cs typeface="+mn-cs"/>
            </a:rPr>
            <a:t>歳出の抑制を</a:t>
          </a:r>
          <a:r>
            <a:rPr kumimoji="1" lang="ja-JP" altLang="en-US" sz="1100">
              <a:solidFill>
                <a:schemeClr val="dk1"/>
              </a:solidFill>
              <a:effectLst/>
              <a:latin typeface="+mn-lt"/>
              <a:ea typeface="+mn-ea"/>
              <a:cs typeface="+mn-cs"/>
            </a:rPr>
            <a:t>図る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米沢市立病院事業会計については、新病院建設等の影響もあるが、人件費の上昇や物価高騰による材料費や委託料等の経費増加から想定以上に収益が悪化した。今後も経費の増が見込まれることから、さらなる収益の増加、費用の削減を図り、経営強化を総合的に努め、黒字化を図る。</a:t>
          </a:r>
          <a:endParaRPr kumimoji="1" lang="en-US" altLang="ja-JP" sz="1100">
            <a:solidFill>
              <a:schemeClr val="dk1"/>
            </a:solidFill>
            <a:effectLst/>
            <a:latin typeface="+mn-lt"/>
            <a:ea typeface="+mn-ea"/>
            <a:cs typeface="+mn-cs"/>
          </a:endParaRPr>
        </a:p>
        <a:p>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46609795</v>
      </c>
      <c r="BO4" s="358"/>
      <c r="BP4" s="358"/>
      <c r="BQ4" s="358"/>
      <c r="BR4" s="358"/>
      <c r="BS4" s="358"/>
      <c r="BT4" s="358"/>
      <c r="BU4" s="359"/>
      <c r="BV4" s="357">
        <v>44260546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6.5</v>
      </c>
      <c r="CU4" s="364"/>
      <c r="CV4" s="364"/>
      <c r="CW4" s="364"/>
      <c r="CX4" s="364"/>
      <c r="CY4" s="364"/>
      <c r="CZ4" s="364"/>
      <c r="DA4" s="365"/>
      <c r="DB4" s="363">
        <v>7.8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45032889</v>
      </c>
      <c r="BO5" s="395"/>
      <c r="BP5" s="395"/>
      <c r="BQ5" s="395"/>
      <c r="BR5" s="395"/>
      <c r="BS5" s="395"/>
      <c r="BT5" s="395"/>
      <c r="BU5" s="396"/>
      <c r="BV5" s="394">
        <v>42597532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v>
      </c>
      <c r="CU5" s="392"/>
      <c r="CV5" s="392"/>
      <c r="CW5" s="392"/>
      <c r="CX5" s="392"/>
      <c r="CY5" s="392"/>
      <c r="CZ5" s="392"/>
      <c r="DA5" s="393"/>
      <c r="DB5" s="391">
        <v>92.6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1576906</v>
      </c>
      <c r="BO6" s="395"/>
      <c r="BP6" s="395"/>
      <c r="BQ6" s="395"/>
      <c r="BR6" s="395"/>
      <c r="BS6" s="395"/>
      <c r="BT6" s="395"/>
      <c r="BU6" s="396"/>
      <c r="BV6" s="394">
        <v>1663014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97.4</v>
      </c>
      <c r="CU6" s="432"/>
      <c r="CV6" s="432"/>
      <c r="CW6" s="432"/>
      <c r="CX6" s="432"/>
      <c r="CY6" s="432"/>
      <c r="CZ6" s="432"/>
      <c r="DA6" s="433"/>
      <c r="DB6" s="431">
        <v>93.3</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226665</v>
      </c>
      <c r="BO7" s="395"/>
      <c r="BP7" s="395"/>
      <c r="BQ7" s="395"/>
      <c r="BR7" s="395"/>
      <c r="BS7" s="395"/>
      <c r="BT7" s="395"/>
      <c r="BU7" s="396"/>
      <c r="BV7" s="394">
        <v>76881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20704758</v>
      </c>
      <c r="CU7" s="395"/>
      <c r="CV7" s="395"/>
      <c r="CW7" s="395"/>
      <c r="CX7" s="395"/>
      <c r="CY7" s="395"/>
      <c r="CZ7" s="395"/>
      <c r="DA7" s="396"/>
      <c r="DB7" s="394">
        <v>20406238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1350241</v>
      </c>
      <c r="BO8" s="395"/>
      <c r="BP8" s="395"/>
      <c r="BQ8" s="395"/>
      <c r="BR8" s="395"/>
      <c r="BS8" s="395"/>
      <c r="BT8" s="395"/>
      <c r="BU8" s="396"/>
      <c r="BV8" s="394">
        <v>1586133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0.59</v>
      </c>
      <c r="CU8" s="435"/>
      <c r="CV8" s="435"/>
      <c r="CW8" s="435"/>
      <c r="CX8" s="435"/>
      <c r="CY8" s="435"/>
      <c r="CZ8" s="435"/>
      <c r="DA8" s="436"/>
      <c r="DB8" s="434">
        <v>0.56999999999999995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81252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-235892</v>
      </c>
      <c r="BO9" s="395"/>
      <c r="BP9" s="395"/>
      <c r="BQ9" s="395"/>
      <c r="BR9" s="395"/>
      <c r="BS9" s="395"/>
      <c r="BT9" s="395"/>
      <c r="BU9" s="396"/>
      <c r="BV9" s="394">
        <v>125917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v>
      </c>
      <c r="CU9" s="392"/>
      <c r="CV9" s="392"/>
      <c r="CW9" s="392"/>
      <c r="CX9" s="392"/>
      <c r="CY9" s="392"/>
      <c r="CZ9" s="392"/>
      <c r="DA9" s="393"/>
      <c r="DB9" s="391">
        <v>12.2</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85953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801631</v>
      </c>
      <c r="BO10" s="395"/>
      <c r="BP10" s="395"/>
      <c r="BQ10" s="395"/>
      <c r="BR10" s="395"/>
      <c r="BS10" s="395"/>
      <c r="BT10" s="395"/>
      <c r="BU10" s="396"/>
      <c r="BV10" s="394">
        <v>750360</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420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74629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119</v>
      </c>
      <c r="AV12" s="427"/>
      <c r="AW12" s="427"/>
      <c r="AX12" s="427"/>
      <c r="AY12" s="428" t="s">
        <v>128</v>
      </c>
      <c r="AZ12" s="429"/>
      <c r="BA12" s="429"/>
      <c r="BB12" s="429"/>
      <c r="BC12" s="429"/>
      <c r="BD12" s="429"/>
      <c r="BE12" s="429"/>
      <c r="BF12" s="429"/>
      <c r="BG12" s="429"/>
      <c r="BH12" s="429"/>
      <c r="BI12" s="429"/>
      <c r="BJ12" s="429"/>
      <c r="BK12" s="429"/>
      <c r="BL12" s="429"/>
      <c r="BM12" s="430"/>
      <c r="BN12" s="394">
        <v>891113</v>
      </c>
      <c r="BO12" s="395"/>
      <c r="BP12" s="395"/>
      <c r="BQ12" s="395"/>
      <c r="BR12" s="395"/>
      <c r="BS12" s="395"/>
      <c r="BT12" s="395"/>
      <c r="BU12" s="396"/>
      <c r="BV12" s="394">
        <v>753994</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73410</v>
      </c>
      <c r="S13" s="479"/>
      <c r="T13" s="479"/>
      <c r="U13" s="479"/>
      <c r="V13" s="480"/>
      <c r="W13" s="410" t="s">
        <v>131</v>
      </c>
      <c r="X13" s="411"/>
      <c r="Y13" s="411"/>
      <c r="Z13" s="411"/>
      <c r="AA13" s="411"/>
      <c r="AB13" s="401"/>
      <c r="AC13" s="445">
        <v>1369</v>
      </c>
      <c r="AD13" s="446"/>
      <c r="AE13" s="446"/>
      <c r="AF13" s="446"/>
      <c r="AG13" s="488"/>
      <c r="AH13" s="445">
        <v>1564</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-324954</v>
      </c>
      <c r="BO13" s="395"/>
      <c r="BP13" s="395"/>
      <c r="BQ13" s="395"/>
      <c r="BR13" s="395"/>
      <c r="BS13" s="395"/>
      <c r="BT13" s="395"/>
      <c r="BU13" s="396"/>
      <c r="BV13" s="394">
        <v>122283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9.5</v>
      </c>
      <c r="CU13" s="392"/>
      <c r="CV13" s="392"/>
      <c r="CW13" s="392"/>
      <c r="CX13" s="392"/>
      <c r="CY13" s="392"/>
      <c r="CZ13" s="392"/>
      <c r="DA13" s="393"/>
      <c r="DB13" s="391">
        <v>8.1999999999999993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75838</v>
      </c>
      <c r="S14" s="479"/>
      <c r="T14" s="479"/>
      <c r="U14" s="479"/>
      <c r="V14" s="480"/>
      <c r="W14" s="384"/>
      <c r="X14" s="385"/>
      <c r="Y14" s="385"/>
      <c r="Z14" s="385"/>
      <c r="AA14" s="385"/>
      <c r="AB14" s="374"/>
      <c r="AC14" s="481">
        <v>3.5</v>
      </c>
      <c r="AD14" s="482"/>
      <c r="AE14" s="482"/>
      <c r="AF14" s="482"/>
      <c r="AG14" s="483"/>
      <c r="AH14" s="481">
        <v>3.9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43.8</v>
      </c>
      <c r="CU14" s="493"/>
      <c r="CV14" s="493"/>
      <c r="CW14" s="493"/>
      <c r="CX14" s="493"/>
      <c r="CY14" s="493"/>
      <c r="CZ14" s="493"/>
      <c r="DA14" s="494"/>
      <c r="DB14" s="492">
        <v>45.1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74813</v>
      </c>
      <c r="S15" s="479"/>
      <c r="T15" s="479"/>
      <c r="U15" s="479"/>
      <c r="V15" s="480"/>
      <c r="W15" s="410" t="s">
        <v>137</v>
      </c>
      <c r="X15" s="411"/>
      <c r="Y15" s="411"/>
      <c r="Z15" s="411"/>
      <c r="AA15" s="411"/>
      <c r="AB15" s="401"/>
      <c r="AC15" s="445">
        <v>13599</v>
      </c>
      <c r="AD15" s="446"/>
      <c r="AE15" s="446"/>
      <c r="AF15" s="446"/>
      <c r="AG15" s="488"/>
      <c r="AH15" s="445">
        <v>14215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10701207</v>
      </c>
      <c r="BO15" s="358"/>
      <c r="BP15" s="358"/>
      <c r="BQ15" s="358"/>
      <c r="BR15" s="358"/>
      <c r="BS15" s="358"/>
      <c r="BT15" s="358"/>
      <c r="BU15" s="359"/>
      <c r="BV15" s="357">
        <v>10250755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34.5</v>
      </c>
      <c r="AD16" s="482"/>
      <c r="AE16" s="482"/>
      <c r="AF16" s="482"/>
      <c r="AG16" s="483"/>
      <c r="AH16" s="481">
        <v>35.4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17882071</v>
      </c>
      <c r="BO16" s="395"/>
      <c r="BP16" s="395"/>
      <c r="BQ16" s="395"/>
      <c r="BR16" s="395"/>
      <c r="BS16" s="395"/>
      <c r="BT16" s="395"/>
      <c r="BU16" s="396"/>
      <c r="BV16" s="394">
        <v>17572760</v>
      </c>
      <c r="BW16" s="395"/>
      <c r="BX16" s="395"/>
      <c r="BY16" s="395"/>
      <c r="BZ16" s="395"/>
      <c r="CA16" s="395"/>
      <c r="CB16" s="395"/>
      <c r="CC16" s="396"/>
      <c r="CD16" s="176"/>
      <c r="CE16" s="508" t="s">
        <v>143</v>
      </c>
      <c r="CF16" s="508"/>
      <c r="CG16" s="508"/>
      <c r="CH16" s="508"/>
      <c r="CI16" s="508"/>
      <c r="CJ16" s="508"/>
      <c r="CK16" s="508"/>
      <c r="CL16" s="508"/>
      <c r="CM16" s="508"/>
      <c r="CN16" s="508"/>
      <c r="CO16" s="508"/>
      <c r="CP16" s="508"/>
      <c r="CQ16" s="508"/>
      <c r="CR16" s="508"/>
      <c r="CS16" s="509"/>
      <c r="CT16" s="391">
        <v>1.1000000000000001</v>
      </c>
      <c r="CU16" s="392"/>
      <c r="CV16" s="392"/>
      <c r="CW16" s="392"/>
      <c r="CX16" s="392"/>
      <c r="CY16" s="392"/>
      <c r="CZ16" s="392"/>
      <c r="DA16" s="393"/>
      <c r="DB16" s="391" t="s">
        <v>122</v>
      </c>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144</v>
      </c>
      <c r="N17" s="506"/>
      <c r="O17" s="506"/>
      <c r="P17" s="506"/>
      <c r="Q17" s="507"/>
      <c r="R17" s="500" t="s">
        <v>145</v>
      </c>
      <c r="S17" s="501"/>
      <c r="T17" s="501"/>
      <c r="U17" s="501"/>
      <c r="V17" s="502"/>
      <c r="W17" s="410" t="s">
        <v>146</v>
      </c>
      <c r="X17" s="411"/>
      <c r="Y17" s="411"/>
      <c r="Z17" s="411"/>
      <c r="AA17" s="411"/>
      <c r="AB17" s="401"/>
      <c r="AC17" s="445">
        <v>24481</v>
      </c>
      <c r="AD17" s="446"/>
      <c r="AE17" s="446"/>
      <c r="AF17" s="446"/>
      <c r="AG17" s="488"/>
      <c r="AH17" s="445">
        <v>24384</v>
      </c>
      <c r="AI17" s="446"/>
      <c r="AJ17" s="446"/>
      <c r="AK17" s="446"/>
      <c r="AL17" s="447"/>
      <c r="AM17" s="423"/>
      <c r="AN17" s="424"/>
      <c r="AO17" s="424"/>
      <c r="AP17" s="424"/>
      <c r="AQ17" s="424"/>
      <c r="AR17" s="424"/>
      <c r="AS17" s="424"/>
      <c r="AT17" s="425"/>
      <c r="AU17" s="426"/>
      <c r="AV17" s="427"/>
      <c r="AW17" s="427"/>
      <c r="AX17" s="427"/>
      <c r="AY17" s="428" t="s">
        <v>147</v>
      </c>
      <c r="AZ17" s="429"/>
      <c r="BA17" s="429"/>
      <c r="BB17" s="429"/>
      <c r="BC17" s="429"/>
      <c r="BD17" s="429"/>
      <c r="BE17" s="429"/>
      <c r="BF17" s="429"/>
      <c r="BG17" s="429"/>
      <c r="BH17" s="429"/>
      <c r="BI17" s="429"/>
      <c r="BJ17" s="429"/>
      <c r="BK17" s="429"/>
      <c r="BL17" s="429"/>
      <c r="BM17" s="430"/>
      <c r="BN17" s="394">
        <v>13513174</v>
      </c>
      <c r="BO17" s="395"/>
      <c r="BP17" s="395"/>
      <c r="BQ17" s="395"/>
      <c r="BR17" s="395"/>
      <c r="BS17" s="395"/>
      <c r="BT17" s="395"/>
      <c r="BU17" s="396"/>
      <c r="BV17" s="394">
        <v>12912527</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148</v>
      </c>
      <c r="C18" s="437"/>
      <c r="D18" s="437"/>
      <c r="E18" s="517"/>
      <c r="F18" s="517"/>
      <c r="G18" s="517"/>
      <c r="H18" s="517"/>
      <c r="I18" s="517"/>
      <c r="J18" s="517"/>
      <c r="K18" s="517"/>
      <c r="L18" s="518">
        <v>548.51</v>
      </c>
      <c r="M18" s="518"/>
      <c r="N18" s="518"/>
      <c r="O18" s="518"/>
      <c r="P18" s="518"/>
      <c r="Q18" s="518"/>
      <c r="R18" s="519"/>
      <c r="S18" s="519"/>
      <c r="T18" s="519"/>
      <c r="U18" s="519"/>
      <c r="V18" s="520"/>
      <c r="W18" s="412"/>
      <c r="X18" s="413"/>
      <c r="Y18" s="413"/>
      <c r="Z18" s="413"/>
      <c r="AA18" s="413"/>
      <c r="AB18" s="404"/>
      <c r="AC18" s="521">
        <v>62.1</v>
      </c>
      <c r="AD18" s="522"/>
      <c r="AE18" s="522"/>
      <c r="AF18" s="522"/>
      <c r="AG18" s="523"/>
      <c r="AH18" s="521">
        <v>60.7</v>
      </c>
      <c r="AI18" s="522"/>
      <c r="AJ18" s="522"/>
      <c r="AK18" s="522"/>
      <c r="AL18" s="524"/>
      <c r="AM18" s="423"/>
      <c r="AN18" s="424"/>
      <c r="AO18" s="424"/>
      <c r="AP18" s="424"/>
      <c r="AQ18" s="424"/>
      <c r="AR18" s="424"/>
      <c r="AS18" s="424"/>
      <c r="AT18" s="425"/>
      <c r="AU18" s="426"/>
      <c r="AV18" s="427"/>
      <c r="AW18" s="427"/>
      <c r="AX18" s="427"/>
      <c r="AY18" s="428" t="s">
        <v>149</v>
      </c>
      <c r="AZ18" s="429"/>
      <c r="BA18" s="429"/>
      <c r="BB18" s="429"/>
      <c r="BC18" s="429"/>
      <c r="BD18" s="429"/>
      <c r="BE18" s="429"/>
      <c r="BF18" s="429"/>
      <c r="BG18" s="429"/>
      <c r="BH18" s="429"/>
      <c r="BI18" s="429"/>
      <c r="BJ18" s="429"/>
      <c r="BK18" s="429"/>
      <c r="BL18" s="429"/>
      <c r="BM18" s="430"/>
      <c r="BN18" s="394">
        <v>20577093</v>
      </c>
      <c r="BO18" s="395"/>
      <c r="BP18" s="395"/>
      <c r="BQ18" s="395"/>
      <c r="BR18" s="395"/>
      <c r="BS18" s="395"/>
      <c r="BT18" s="395"/>
      <c r="BU18" s="396"/>
      <c r="BV18" s="394">
        <v>19925670</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150</v>
      </c>
      <c r="C19" s="437"/>
      <c r="D19" s="437"/>
      <c r="E19" s="517"/>
      <c r="F19" s="517"/>
      <c r="G19" s="517"/>
      <c r="H19" s="517"/>
      <c r="I19" s="517"/>
      <c r="J19" s="517"/>
      <c r="K19" s="517"/>
      <c r="L19" s="525">
        <v>148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151</v>
      </c>
      <c r="AZ19" s="429"/>
      <c r="BA19" s="429"/>
      <c r="BB19" s="429"/>
      <c r="BC19" s="429"/>
      <c r="BD19" s="429"/>
      <c r="BE19" s="429"/>
      <c r="BF19" s="429"/>
      <c r="BG19" s="429"/>
      <c r="BH19" s="429"/>
      <c r="BI19" s="429"/>
      <c r="BJ19" s="429"/>
      <c r="BK19" s="429"/>
      <c r="BL19" s="429"/>
      <c r="BM19" s="430"/>
      <c r="BN19" s="394">
        <v>28353388</v>
      </c>
      <c r="BO19" s="395"/>
      <c r="BP19" s="395"/>
      <c r="BQ19" s="395"/>
      <c r="BR19" s="395"/>
      <c r="BS19" s="395"/>
      <c r="BT19" s="395"/>
      <c r="BU19" s="396"/>
      <c r="BV19" s="394">
        <v>27494193</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152</v>
      </c>
      <c r="C20" s="437"/>
      <c r="D20" s="437"/>
      <c r="E20" s="517"/>
      <c r="F20" s="517"/>
      <c r="G20" s="517"/>
      <c r="H20" s="517"/>
      <c r="I20" s="517"/>
      <c r="J20" s="517"/>
      <c r="K20" s="517"/>
      <c r="L20" s="525">
        <v>33095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153</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154</v>
      </c>
      <c r="C22" s="538"/>
      <c r="D22" s="539"/>
      <c r="E22" s="406" t="s">
        <v>1</v>
      </c>
      <c r="F22" s="411"/>
      <c r="G22" s="411"/>
      <c r="H22" s="411"/>
      <c r="I22" s="411"/>
      <c r="J22" s="411"/>
      <c r="K22" s="401"/>
      <c r="L22" s="406" t="s">
        <v>155</v>
      </c>
      <c r="M22" s="411"/>
      <c r="N22" s="411"/>
      <c r="O22" s="411"/>
      <c r="P22" s="401"/>
      <c r="Q22" s="569" t="s">
        <v>156</v>
      </c>
      <c r="R22" s="570"/>
      <c r="S22" s="570"/>
      <c r="T22" s="570"/>
      <c r="U22" s="570"/>
      <c r="V22" s="571"/>
      <c r="W22" s="537" t="s">
        <v>157</v>
      </c>
      <c r="X22" s="538"/>
      <c r="Y22" s="539"/>
      <c r="Z22" s="406" t="s">
        <v>1</v>
      </c>
      <c r="AA22" s="411"/>
      <c r="AB22" s="411"/>
      <c r="AC22" s="411"/>
      <c r="AD22" s="411"/>
      <c r="AE22" s="411"/>
      <c r="AF22" s="411"/>
      <c r="AG22" s="401"/>
      <c r="AH22" s="575" t="s">
        <v>158</v>
      </c>
      <c r="AI22" s="411"/>
      <c r="AJ22" s="411"/>
      <c r="AK22" s="411"/>
      <c r="AL22" s="401"/>
      <c r="AM22" s="575" t="s">
        <v>159</v>
      </c>
      <c r="AN22" s="576"/>
      <c r="AO22" s="576"/>
      <c r="AP22" s="576"/>
      <c r="AQ22" s="576"/>
      <c r="AR22" s="577"/>
      <c r="AS22" s="569" t="s">
        <v>156</v>
      </c>
      <c r="AT22" s="570"/>
      <c r="AU22" s="570"/>
      <c r="AV22" s="570"/>
      <c r="AW22" s="570"/>
      <c r="AX22" s="581"/>
      <c r="AY22" s="354" t="s">
        <v>160</v>
      </c>
      <c r="AZ22" s="355"/>
      <c r="BA22" s="355"/>
      <c r="BB22" s="355"/>
      <c r="BC22" s="355"/>
      <c r="BD22" s="355"/>
      <c r="BE22" s="355"/>
      <c r="BF22" s="355"/>
      <c r="BG22" s="355"/>
      <c r="BH22" s="355"/>
      <c r="BI22" s="355"/>
      <c r="BJ22" s="355"/>
      <c r="BK22" s="355"/>
      <c r="BL22" s="355"/>
      <c r="BM22" s="356"/>
      <c r="BN22" s="357">
        <v>35806719</v>
      </c>
      <c r="BO22" s="358"/>
      <c r="BP22" s="358"/>
      <c r="BQ22" s="358"/>
      <c r="BR22" s="358"/>
      <c r="BS22" s="358"/>
      <c r="BT22" s="358"/>
      <c r="BU22" s="359"/>
      <c r="BV22" s="357">
        <v>36920274</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161</v>
      </c>
      <c r="AZ23" s="429"/>
      <c r="BA23" s="429"/>
      <c r="BB23" s="429"/>
      <c r="BC23" s="429"/>
      <c r="BD23" s="429"/>
      <c r="BE23" s="429"/>
      <c r="BF23" s="429"/>
      <c r="BG23" s="429"/>
      <c r="BH23" s="429"/>
      <c r="BI23" s="429"/>
      <c r="BJ23" s="429"/>
      <c r="BK23" s="429"/>
      <c r="BL23" s="429"/>
      <c r="BM23" s="430"/>
      <c r="BN23" s="394">
        <v>26208675</v>
      </c>
      <c r="BO23" s="395"/>
      <c r="BP23" s="395"/>
      <c r="BQ23" s="395"/>
      <c r="BR23" s="395"/>
      <c r="BS23" s="395"/>
      <c r="BT23" s="395"/>
      <c r="BU23" s="396"/>
      <c r="BV23" s="394">
        <v>26897273</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162</v>
      </c>
      <c r="F24" s="424"/>
      <c r="G24" s="424"/>
      <c r="H24" s="424"/>
      <c r="I24" s="424"/>
      <c r="J24" s="424"/>
      <c r="K24" s="425"/>
      <c r="L24" s="445">
        <v>1</v>
      </c>
      <c r="M24" s="446"/>
      <c r="N24" s="446"/>
      <c r="O24" s="446"/>
      <c r="P24" s="488"/>
      <c r="Q24" s="445">
        <v>9090</v>
      </c>
      <c r="R24" s="446"/>
      <c r="S24" s="446"/>
      <c r="T24" s="446"/>
      <c r="U24" s="446"/>
      <c r="V24" s="488"/>
      <c r="W24" s="540"/>
      <c r="X24" s="541"/>
      <c r="Y24" s="542"/>
      <c r="Z24" s="444" t="s">
        <v>163</v>
      </c>
      <c r="AA24" s="424"/>
      <c r="AB24" s="424"/>
      <c r="AC24" s="424"/>
      <c r="AD24" s="424"/>
      <c r="AE24" s="424"/>
      <c r="AF24" s="424"/>
      <c r="AG24" s="425"/>
      <c r="AH24" s="445">
        <v>522</v>
      </c>
      <c r="AI24" s="446"/>
      <c r="AJ24" s="446"/>
      <c r="AK24" s="446"/>
      <c r="AL24" s="488"/>
      <c r="AM24" s="445">
        <v>1643256</v>
      </c>
      <c r="AN24" s="446"/>
      <c r="AO24" s="446"/>
      <c r="AP24" s="446"/>
      <c r="AQ24" s="446"/>
      <c r="AR24" s="488"/>
      <c r="AS24" s="445">
        <v>3148</v>
      </c>
      <c r="AT24" s="446"/>
      <c r="AU24" s="446"/>
      <c r="AV24" s="446"/>
      <c r="AW24" s="446"/>
      <c r="AX24" s="447"/>
      <c r="AY24" s="510" t="s">
        <v>164</v>
      </c>
      <c r="AZ24" s="511"/>
      <c r="BA24" s="511"/>
      <c r="BB24" s="511"/>
      <c r="BC24" s="511"/>
      <c r="BD24" s="511"/>
      <c r="BE24" s="511"/>
      <c r="BF24" s="511"/>
      <c r="BG24" s="511"/>
      <c r="BH24" s="511"/>
      <c r="BI24" s="511"/>
      <c r="BJ24" s="511"/>
      <c r="BK24" s="511"/>
      <c r="BL24" s="511"/>
      <c r="BM24" s="512"/>
      <c r="BN24" s="394">
        <v>23863254</v>
      </c>
      <c r="BO24" s="395"/>
      <c r="BP24" s="395"/>
      <c r="BQ24" s="395"/>
      <c r="BR24" s="395"/>
      <c r="BS24" s="395"/>
      <c r="BT24" s="395"/>
      <c r="BU24" s="396"/>
      <c r="BV24" s="394">
        <v>23800072</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165</v>
      </c>
      <c r="F25" s="424"/>
      <c r="G25" s="424"/>
      <c r="H25" s="424"/>
      <c r="I25" s="424"/>
      <c r="J25" s="424"/>
      <c r="K25" s="425"/>
      <c r="L25" s="445">
        <v>1</v>
      </c>
      <c r="M25" s="446"/>
      <c r="N25" s="446"/>
      <c r="O25" s="446"/>
      <c r="P25" s="488"/>
      <c r="Q25" s="445">
        <v>7600</v>
      </c>
      <c r="R25" s="446"/>
      <c r="S25" s="446"/>
      <c r="T25" s="446"/>
      <c r="U25" s="446"/>
      <c r="V25" s="488"/>
      <c r="W25" s="540"/>
      <c r="X25" s="541"/>
      <c r="Y25" s="542"/>
      <c r="Z25" s="444" t="s">
        <v>166</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167</v>
      </c>
      <c r="AZ25" s="355"/>
      <c r="BA25" s="355"/>
      <c r="BB25" s="355"/>
      <c r="BC25" s="355"/>
      <c r="BD25" s="355"/>
      <c r="BE25" s="355"/>
      <c r="BF25" s="355"/>
      <c r="BG25" s="355"/>
      <c r="BH25" s="355"/>
      <c r="BI25" s="355"/>
      <c r="BJ25" s="355"/>
      <c r="BK25" s="355"/>
      <c r="BL25" s="355"/>
      <c r="BM25" s="356"/>
      <c r="BN25" s="357">
        <v>9870260</v>
      </c>
      <c r="BO25" s="358"/>
      <c r="BP25" s="358"/>
      <c r="BQ25" s="358"/>
      <c r="BR25" s="358"/>
      <c r="BS25" s="358"/>
      <c r="BT25" s="358"/>
      <c r="BU25" s="359"/>
      <c r="BV25" s="357">
        <v>10392576</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168</v>
      </c>
      <c r="F26" s="424"/>
      <c r="G26" s="424"/>
      <c r="H26" s="424"/>
      <c r="I26" s="424"/>
      <c r="J26" s="424"/>
      <c r="K26" s="425"/>
      <c r="L26" s="445">
        <v>1</v>
      </c>
      <c r="M26" s="446"/>
      <c r="N26" s="446"/>
      <c r="O26" s="446"/>
      <c r="P26" s="488"/>
      <c r="Q26" s="445">
        <v>6690</v>
      </c>
      <c r="R26" s="446"/>
      <c r="S26" s="446"/>
      <c r="T26" s="446"/>
      <c r="U26" s="446"/>
      <c r="V26" s="488"/>
      <c r="W26" s="540"/>
      <c r="X26" s="541"/>
      <c r="Y26" s="542"/>
      <c r="Z26" s="444" t="s">
        <v>169</v>
      </c>
      <c r="AA26" s="546"/>
      <c r="AB26" s="546"/>
      <c r="AC26" s="546"/>
      <c r="AD26" s="546"/>
      <c r="AE26" s="546"/>
      <c r="AF26" s="546"/>
      <c r="AG26" s="547"/>
      <c r="AH26" s="445">
        <v>33</v>
      </c>
      <c r="AI26" s="446"/>
      <c r="AJ26" s="446"/>
      <c r="AK26" s="446"/>
      <c r="AL26" s="488"/>
      <c r="AM26" s="445">
        <v>101574</v>
      </c>
      <c r="AN26" s="446"/>
      <c r="AO26" s="446"/>
      <c r="AP26" s="446"/>
      <c r="AQ26" s="446"/>
      <c r="AR26" s="488"/>
      <c r="AS26" s="445">
        <v>3078</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4950</v>
      </c>
      <c r="R27" s="446"/>
      <c r="S27" s="446"/>
      <c r="T27" s="446"/>
      <c r="U27" s="446"/>
      <c r="V27" s="488"/>
      <c r="W27" s="540"/>
      <c r="X27" s="541"/>
      <c r="Y27" s="542"/>
      <c r="Z27" s="444" t="s">
        <v>172</v>
      </c>
      <c r="AA27" s="424"/>
      <c r="AB27" s="424"/>
      <c r="AC27" s="424"/>
      <c r="AD27" s="424"/>
      <c r="AE27" s="424"/>
      <c r="AF27" s="424"/>
      <c r="AG27" s="425"/>
      <c r="AH27" s="445">
        <v>4</v>
      </c>
      <c r="AI27" s="446"/>
      <c r="AJ27" s="446"/>
      <c r="AK27" s="446"/>
      <c r="AL27" s="488"/>
      <c r="AM27" s="445">
        <v>14584</v>
      </c>
      <c r="AN27" s="446"/>
      <c r="AO27" s="446"/>
      <c r="AP27" s="446"/>
      <c r="AQ27" s="446"/>
      <c r="AR27" s="488"/>
      <c r="AS27" s="445">
        <v>3646</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558408</v>
      </c>
      <c r="BO27" s="514"/>
      <c r="BP27" s="514"/>
      <c r="BQ27" s="514"/>
      <c r="BR27" s="514"/>
      <c r="BS27" s="514"/>
      <c r="BT27" s="514"/>
      <c r="BU27" s="515"/>
      <c r="BV27" s="513">
        <v>672486</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4500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1815473</v>
      </c>
      <c r="BO28" s="358"/>
      <c r="BP28" s="358"/>
      <c r="BQ28" s="358"/>
      <c r="BR28" s="358"/>
      <c r="BS28" s="358"/>
      <c r="BT28" s="358"/>
      <c r="BU28" s="359"/>
      <c r="BV28" s="357">
        <v>1904955</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22</v>
      </c>
      <c r="M29" s="446"/>
      <c r="N29" s="446"/>
      <c r="O29" s="446"/>
      <c r="P29" s="488"/>
      <c r="Q29" s="445">
        <v>4200</v>
      </c>
      <c r="R29" s="446"/>
      <c r="S29" s="446"/>
      <c r="T29" s="446"/>
      <c r="U29" s="446"/>
      <c r="V29" s="488"/>
      <c r="W29" s="543"/>
      <c r="X29" s="544"/>
      <c r="Y29" s="545"/>
      <c r="Z29" s="444" t="s">
        <v>178</v>
      </c>
      <c r="AA29" s="424"/>
      <c r="AB29" s="424"/>
      <c r="AC29" s="424"/>
      <c r="AD29" s="424"/>
      <c r="AE29" s="424"/>
      <c r="AF29" s="424"/>
      <c r="AG29" s="425"/>
      <c r="AH29" s="445">
        <v>526</v>
      </c>
      <c r="AI29" s="446"/>
      <c r="AJ29" s="446"/>
      <c r="AK29" s="446"/>
      <c r="AL29" s="488"/>
      <c r="AM29" s="445">
        <v>1657840</v>
      </c>
      <c r="AN29" s="446"/>
      <c r="AO29" s="446"/>
      <c r="AP29" s="446"/>
      <c r="AQ29" s="446"/>
      <c r="AR29" s="488"/>
      <c r="AS29" s="445">
        <v>3152</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610961</v>
      </c>
      <c r="BO29" s="395"/>
      <c r="BP29" s="395"/>
      <c r="BQ29" s="395"/>
      <c r="BR29" s="395"/>
      <c r="BS29" s="395"/>
      <c r="BT29" s="395"/>
      <c r="BU29" s="396"/>
      <c r="BV29" s="394">
        <v>495060</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99.4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4036478</v>
      </c>
      <c r="BO30" s="514"/>
      <c r="BP30" s="514"/>
      <c r="BQ30" s="514"/>
      <c r="BR30" s="514"/>
      <c r="BS30" s="514"/>
      <c r="BT30" s="514"/>
      <c r="BU30" s="515"/>
      <c r="BV30" s="513">
        <v>5052660</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米沢市国民健康保険事業勘定特別会計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米沢市水道事業会計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IF('各会計、関係団体の財政状況及び健全化判断比率'!B34="","",'各会計、関係団体の財政状況及び健全化判断比率'!B34)</f>
        <v>米沢市と畜場及び食肉市場費特別会計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置賜広域行政事務組合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米沢上杉文化振興財団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米沢市物品調達費特別会計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米沢市介護保険事業勘定特別会計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米沢市下水道事業会計</v>
      </c>
      <c r="AP35" s="585"/>
      <c r="AQ35" s="585"/>
      <c r="AR35" s="585"/>
      <c r="AS35" s="585"/>
      <c r="AT35" s="585"/>
      <c r="AU35" s="585"/>
      <c r="AV35" s="585"/>
      <c r="AW35" s="585"/>
      <c r="AX35" s="585"/>
      <c r="AY35" s="585"/>
      <c r="AZ35" s="585"/>
      <c r="BA35" s="585"/>
      <c r="BB35" s="585"/>
      <c r="BC35" s="585"/>
      <c r="BD35" s="163"/>
      <c r="BE35" s="584">
        <f t="shared" ref="BE35:BE43" si="1">IF(BG35="","",BE34+1)</f>
        <v>10</v>
      </c>
      <c r="BF35" s="584"/>
      <c r="BG35" s="585" t="str">
        <f>IF('各会計、関係団体の財政状況及び健全化判断比率'!B35="","",'各会計、関係団体の財政状況及び健全化判断比率'!B35)</f>
        <v>米沢市青果物地方卸売市場費特別会計</v>
      </c>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山形県後期高齢者医療広域連合（普通会計分）</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米沢観光コンベンション協会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米沢市後期高齢者医療費特別会計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IF('各会計、関係団体の財政状況及び健全化判断比率'!B33="","",'各会計、関係団体の財政状況及び健全化判断比率'!B33)</f>
        <v>米沢市立病院事業会計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山形県後期高齢者医療広域連合（事業会計分）</v>
      </c>
      <c r="BZ36" s="585"/>
      <c r="CA36" s="585"/>
      <c r="CB36" s="585"/>
      <c r="CC36" s="585"/>
      <c r="CD36" s="585"/>
      <c r="CE36" s="585"/>
      <c r="CF36" s="585"/>
      <c r="CG36" s="585"/>
      <c r="CH36" s="585"/>
      <c r="CI36" s="585"/>
      <c r="CJ36" s="585"/>
      <c r="CK36" s="585"/>
      <c r="CL36" s="585"/>
      <c r="CM36" s="585"/>
      <c r="CN36" s="163"/>
      <c r="CO36" s="584">
        <f t="shared" si="3"/>
        <v>19</v>
      </c>
      <c r="CP36" s="584"/>
      <c r="CQ36" s="585" t="str">
        <f>IF('各会計、関係団体の財政状況及び健全化判断比率'!BS9="","",'各会計、関係団体の財政状況及び健全化判断比率'!BS9)</f>
        <v>米沢市土地開発公社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山形県自治会館管理組合</v>
      </c>
      <c r="BZ37" s="585"/>
      <c r="CA37" s="585"/>
      <c r="CB37" s="585"/>
      <c r="CC37" s="585"/>
      <c r="CD37" s="585"/>
      <c r="CE37" s="585"/>
      <c r="CF37" s="585"/>
      <c r="CG37" s="585"/>
      <c r="CH37" s="585"/>
      <c r="CI37" s="585"/>
      <c r="CJ37" s="585"/>
      <c r="CK37" s="585"/>
      <c r="CL37" s="585"/>
      <c r="CM37" s="585"/>
      <c r="CN37" s="163"/>
      <c r="CO37" s="584">
        <f t="shared" si="3"/>
        <v>20</v>
      </c>
      <c r="CP37" s="584"/>
      <c r="CQ37" s="585" t="str">
        <f>IF('各会計、関係団体の財政状況及び健全化判断比率'!BS10="","",'各会計、関係団体の財政状況及び健全化判断比率'!BS10)</f>
        <v>米沢食肉公社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山形県消防補償等組合</v>
      </c>
      <c r="BZ38" s="585"/>
      <c r="CA38" s="585"/>
      <c r="CB38" s="585"/>
      <c r="CC38" s="585"/>
      <c r="CD38" s="585"/>
      <c r="CE38" s="585"/>
      <c r="CF38" s="585"/>
      <c r="CG38" s="585"/>
      <c r="CH38" s="585"/>
      <c r="CI38" s="585"/>
      <c r="CJ38" s="585"/>
      <c r="CK38" s="585"/>
      <c r="CL38" s="585"/>
      <c r="CM38" s="585"/>
      <c r="CN38" s="163"/>
      <c r="CO38" s="584">
        <f t="shared" si="3"/>
        <v>21</v>
      </c>
      <c r="CP38" s="584"/>
      <c r="CQ38" s="585" t="str">
        <f>IF('各会計、関係団体の財政状況及び健全化判断比率'!BS11="","",'各会計、関係団体の財政状況及び健全化判断比率'!BS11)</f>
        <v>米沢市スポーツ協会</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松川堰組合</v>
      </c>
      <c r="BZ39" s="585"/>
      <c r="CA39" s="585"/>
      <c r="CB39" s="585"/>
      <c r="CC39" s="585"/>
      <c r="CD39" s="585"/>
      <c r="CE39" s="585"/>
      <c r="CF39" s="585"/>
      <c r="CG39" s="585"/>
      <c r="CH39" s="585"/>
      <c r="CI39" s="585"/>
      <c r="CJ39" s="585"/>
      <c r="CK39" s="585"/>
      <c r="CL39" s="585"/>
      <c r="CM39" s="585"/>
      <c r="CN39" s="163"/>
      <c r="CO39" s="584">
        <f t="shared" si="3"/>
        <v>22</v>
      </c>
      <c r="CP39" s="584"/>
      <c r="CQ39" s="585" t="str">
        <f>IF('各会計、関係団体の財政状況及び健全化判断比率'!BS12="","",'各会計、関係団体の財政状況及び健全化判断比率'!BS12)</f>
        <v>天元台</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PBLsnWgWzjXGUjR64j5bL2CIIu3FhuH/hwAHfiHsUybbUJ3iFMm0ciWLDNAAx7HDEaG09iMKd+P2rMF8ycbouA==" saltValue="yfhTdqjE1KauiEodCCGI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535</v>
      </c>
      <c r="D34" s="1136"/>
      <c r="E34" s="1137"/>
      <c r="F34" s="32">
        <v>1.8</v>
      </c>
      <c r="G34" s="33">
        <v>2.92</v>
      </c>
      <c r="H34" s="33">
        <v>4.97</v>
      </c>
      <c r="I34" s="33">
        <v>1.57</v>
      </c>
      <c r="J34" s="34" t="s">
        <v>536</v>
      </c>
      <c r="K34" s="22"/>
      <c r="L34" s="22"/>
      <c r="M34" s="22"/>
      <c r="N34" s="22"/>
      <c r="O34" s="22"/>
      <c r="P34" s="22"/>
    </row>
    <row r="35" spans="1:16" ht="39" customHeight="1" x14ac:dyDescent="0.15">
      <c r="A35" s="22"/>
      <c r="B35" s="35"/>
      <c r="C35" s="1132" t="s">
        <v>537</v>
      </c>
      <c r="D35" s="1132"/>
      <c r="E35" s="1133"/>
      <c r="F35" s="36">
        <v>23.78</v>
      </c>
      <c r="G35" s="37">
        <v>23.09</v>
      </c>
      <c r="H35" s="37">
        <v>24.3</v>
      </c>
      <c r="I35" s="37">
        <v>21.6</v>
      </c>
      <c r="J35" s="38">
        <v>19.87</v>
      </c>
      <c r="K35" s="22"/>
      <c r="L35" s="22"/>
      <c r="M35" s="22"/>
      <c r="N35" s="22"/>
      <c r="O35" s="22"/>
      <c r="P35" s="22"/>
    </row>
    <row r="36" spans="1:16" ht="39" customHeight="1" x14ac:dyDescent="0.15">
      <c r="A36" s="22"/>
      <c r="B36" s="35"/>
      <c r="C36" s="1132" t="s">
        <v>538</v>
      </c>
      <c r="D36" s="1132"/>
      <c r="E36" s="1133"/>
      <c r="F36" s="36">
        <v>6.02</v>
      </c>
      <c r="G36" s="37">
        <v>6.48</v>
      </c>
      <c r="H36" s="37">
        <v>7.17</v>
      </c>
      <c r="I36" s="37">
        <v>7.75</v>
      </c>
      <c r="J36" s="38">
        <v>6.5</v>
      </c>
      <c r="K36" s="22"/>
      <c r="L36" s="22"/>
      <c r="M36" s="22"/>
      <c r="N36" s="22"/>
      <c r="O36" s="22"/>
      <c r="P36" s="22"/>
    </row>
    <row r="37" spans="1:16" ht="39" customHeight="1" x14ac:dyDescent="0.15">
      <c r="A37" s="22"/>
      <c r="B37" s="35"/>
      <c r="C37" s="1132" t="s">
        <v>539</v>
      </c>
      <c r="D37" s="1132"/>
      <c r="E37" s="1133"/>
      <c r="F37" s="36">
        <v>1.25</v>
      </c>
      <c r="G37" s="37">
        <v>1.29</v>
      </c>
      <c r="H37" s="37">
        <v>1.99</v>
      </c>
      <c r="I37" s="37">
        <v>2.0099999999999998</v>
      </c>
      <c r="J37" s="38">
        <v>1.46</v>
      </c>
      <c r="K37" s="22"/>
      <c r="L37" s="22"/>
      <c r="M37" s="22"/>
      <c r="N37" s="22"/>
      <c r="O37" s="22"/>
      <c r="P37" s="22"/>
    </row>
    <row r="38" spans="1:16" ht="39" customHeight="1" x14ac:dyDescent="0.15">
      <c r="A38" s="22"/>
      <c r="B38" s="35"/>
      <c r="C38" s="1132" t="s">
        <v>540</v>
      </c>
      <c r="D38" s="1132"/>
      <c r="E38" s="1133"/>
      <c r="F38" s="36">
        <v>1.06</v>
      </c>
      <c r="G38" s="37">
        <v>0.95</v>
      </c>
      <c r="H38" s="37">
        <v>0.88</v>
      </c>
      <c r="I38" s="37">
        <v>0.66</v>
      </c>
      <c r="J38" s="38">
        <v>1.3</v>
      </c>
      <c r="K38" s="22"/>
      <c r="L38" s="22"/>
      <c r="M38" s="22"/>
      <c r="N38" s="22"/>
      <c r="O38" s="22"/>
      <c r="P38" s="22"/>
    </row>
    <row r="39" spans="1:16" ht="39" customHeight="1" x14ac:dyDescent="0.15">
      <c r="A39" s="22"/>
      <c r="B39" s="35"/>
      <c r="C39" s="1132" t="s">
        <v>541</v>
      </c>
      <c r="D39" s="1132"/>
      <c r="E39" s="1133"/>
      <c r="F39" s="36">
        <v>1.63</v>
      </c>
      <c r="G39" s="37">
        <v>1.83</v>
      </c>
      <c r="H39" s="37">
        <v>0.75</v>
      </c>
      <c r="I39" s="37">
        <v>1.05</v>
      </c>
      <c r="J39" s="38">
        <v>1.2</v>
      </c>
      <c r="K39" s="22"/>
      <c r="L39" s="22"/>
      <c r="M39" s="22"/>
      <c r="N39" s="22"/>
      <c r="O39" s="22"/>
      <c r="P39" s="22"/>
    </row>
    <row r="40" spans="1:16" ht="39" customHeight="1" x14ac:dyDescent="0.15">
      <c r="A40" s="22"/>
      <c r="B40" s="35"/>
      <c r="C40" s="1132" t="s">
        <v>542</v>
      </c>
      <c r="D40" s="1132"/>
      <c r="E40" s="1133"/>
      <c r="F40" s="36">
        <v>0.1</v>
      </c>
      <c r="G40" s="37">
        <v>0.1</v>
      </c>
      <c r="H40" s="37">
        <v>0.1</v>
      </c>
      <c r="I40" s="37">
        <v>0.1</v>
      </c>
      <c r="J40" s="38">
        <v>0.12</v>
      </c>
      <c r="K40" s="22"/>
      <c r="L40" s="22"/>
      <c r="M40" s="22"/>
      <c r="N40" s="22"/>
      <c r="O40" s="22"/>
      <c r="P40" s="22"/>
    </row>
    <row r="41" spans="1:16" ht="39" customHeight="1" x14ac:dyDescent="0.15">
      <c r="A41" s="22"/>
      <c r="B41" s="35"/>
      <c r="C41" s="1132" t="s">
        <v>543</v>
      </c>
      <c r="D41" s="1132"/>
      <c r="E41" s="1133"/>
      <c r="F41" s="36">
        <v>0.01</v>
      </c>
      <c r="G41" s="37">
        <v>0.01</v>
      </c>
      <c r="H41" s="37">
        <v>0.01</v>
      </c>
      <c r="I41" s="37">
        <v>0.01</v>
      </c>
      <c r="J41" s="38">
        <v>0.01</v>
      </c>
      <c r="K41" s="22"/>
      <c r="L41" s="22"/>
      <c r="M41" s="22"/>
      <c r="N41" s="22"/>
      <c r="O41" s="22"/>
      <c r="P41" s="22"/>
    </row>
    <row r="42" spans="1:16" ht="39" customHeight="1" x14ac:dyDescent="0.15">
      <c r="A42" s="22"/>
      <c r="B42" s="39"/>
      <c r="C42" s="1132" t="s">
        <v>544</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545</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VTSvFvv+C/XXbdOvS/3LJq79vPqQKN5xSJ9uC9Es/uimLGd5tmM35rZSnh0gH8z1TcWo2VO3OMglztJ6jfntA==" saltValue="jjH9o6+pfSlO6i1tl1xS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3262</v>
      </c>
      <c r="L45" s="58">
        <v>3261</v>
      </c>
      <c r="M45" s="58">
        <v>3542</v>
      </c>
      <c r="N45" s="58">
        <v>3573</v>
      </c>
      <c r="O45" s="59">
        <v>3682</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15">
      <c r="A47" s="46"/>
      <c r="B47" s="1140"/>
      <c r="C47" s="1141"/>
      <c r="D47" s="60"/>
      <c r="E47" s="1146" t="s">
        <v>12</v>
      </c>
      <c r="F47" s="1146"/>
      <c r="G47" s="1146"/>
      <c r="H47" s="1146"/>
      <c r="I47" s="1146"/>
      <c r="J47" s="1147"/>
      <c r="K47" s="61">
        <v>7</v>
      </c>
      <c r="L47" s="62">
        <v>7</v>
      </c>
      <c r="M47" s="62">
        <v>7</v>
      </c>
      <c r="N47" s="62">
        <v>3</v>
      </c>
      <c r="O47" s="63">
        <v>3</v>
      </c>
      <c r="P47" s="46"/>
      <c r="Q47" s="46"/>
      <c r="R47" s="46"/>
      <c r="S47" s="46"/>
      <c r="T47" s="46"/>
      <c r="U47" s="46"/>
    </row>
    <row r="48" spans="1:21" ht="30.75" customHeight="1" x14ac:dyDescent="0.15">
      <c r="A48" s="46"/>
      <c r="B48" s="1140"/>
      <c r="C48" s="1141"/>
      <c r="D48" s="60"/>
      <c r="E48" s="1146" t="s">
        <v>13</v>
      </c>
      <c r="F48" s="1146"/>
      <c r="G48" s="1146"/>
      <c r="H48" s="1146"/>
      <c r="I48" s="1146"/>
      <c r="J48" s="1147"/>
      <c r="K48" s="61">
        <v>858</v>
      </c>
      <c r="L48" s="62">
        <v>710</v>
      </c>
      <c r="M48" s="62">
        <v>528</v>
      </c>
      <c r="N48" s="62">
        <v>680</v>
      </c>
      <c r="O48" s="63">
        <v>861</v>
      </c>
      <c r="P48" s="46"/>
      <c r="Q48" s="46"/>
      <c r="R48" s="46"/>
      <c r="S48" s="46"/>
      <c r="T48" s="46"/>
      <c r="U48" s="46"/>
    </row>
    <row r="49" spans="1:21" ht="30.75" customHeight="1" x14ac:dyDescent="0.15">
      <c r="A49" s="46"/>
      <c r="B49" s="1140"/>
      <c r="C49" s="1141"/>
      <c r="D49" s="60"/>
      <c r="E49" s="1146" t="s">
        <v>14</v>
      </c>
      <c r="F49" s="1146"/>
      <c r="G49" s="1146"/>
      <c r="H49" s="1146"/>
      <c r="I49" s="1146"/>
      <c r="J49" s="1147"/>
      <c r="K49" s="61">
        <v>416</v>
      </c>
      <c r="L49" s="62">
        <v>445</v>
      </c>
      <c r="M49" s="62">
        <v>511</v>
      </c>
      <c r="N49" s="62">
        <v>485</v>
      </c>
      <c r="O49" s="63">
        <v>447</v>
      </c>
      <c r="P49" s="46"/>
      <c r="Q49" s="46"/>
      <c r="R49" s="46"/>
      <c r="S49" s="46"/>
      <c r="T49" s="46"/>
      <c r="U49" s="46"/>
    </row>
    <row r="50" spans="1:21" ht="30.75" customHeight="1" x14ac:dyDescent="0.15">
      <c r="A50" s="46"/>
      <c r="B50" s="1140"/>
      <c r="C50" s="1141"/>
      <c r="D50" s="60"/>
      <c r="E50" s="1146" t="s">
        <v>15</v>
      </c>
      <c r="F50" s="1146"/>
      <c r="G50" s="1146"/>
      <c r="H50" s="1146"/>
      <c r="I50" s="1146"/>
      <c r="J50" s="1147"/>
      <c r="K50" s="61">
        <v>93</v>
      </c>
      <c r="L50" s="62">
        <v>93</v>
      </c>
      <c r="M50" s="62">
        <v>78</v>
      </c>
      <c r="N50" s="62">
        <v>106</v>
      </c>
      <c r="O50" s="63">
        <v>77</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3202</v>
      </c>
      <c r="L52" s="62">
        <v>3209</v>
      </c>
      <c r="M52" s="62">
        <v>3198</v>
      </c>
      <c r="N52" s="62">
        <v>3197</v>
      </c>
      <c r="O52" s="63">
        <v>3065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1434</v>
      </c>
      <c r="L53" s="67">
        <v>1307</v>
      </c>
      <c r="M53" s="67">
        <v>1468</v>
      </c>
      <c r="N53" s="67">
        <v>1650</v>
      </c>
      <c r="O53" s="68">
        <v>2005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491</v>
      </c>
      <c r="L58" s="82" t="s">
        <v>491</v>
      </c>
      <c r="M58" s="82" t="s">
        <v>491</v>
      </c>
      <c r="N58" s="82" t="s">
        <v>491</v>
      </c>
      <c r="O58" s="83" t="s">
        <v>491</v>
      </c>
    </row>
    <row r="59" spans="1:21" ht="31.5" customHeight="1" x14ac:dyDescent="0.15">
      <c r="B59" s="1156"/>
      <c r="C59" s="1157"/>
      <c r="D59" s="1163" t="s">
        <v>26</v>
      </c>
      <c r="E59" s="1164"/>
      <c r="F59" s="1164"/>
      <c r="G59" s="1164"/>
      <c r="H59" s="1164"/>
      <c r="I59" s="1164"/>
      <c r="J59" s="1165"/>
      <c r="K59" s="84" t="s">
        <v>491</v>
      </c>
      <c r="L59" s="85" t="s">
        <v>491</v>
      </c>
      <c r="M59" s="85" t="s">
        <v>491</v>
      </c>
      <c r="N59" s="85" t="s">
        <v>491</v>
      </c>
      <c r="O59" s="86" t="s">
        <v>491</v>
      </c>
    </row>
    <row r="60" spans="1:21" ht="31.5" customHeight="1" thickBot="1" x14ac:dyDescent="0.2">
      <c r="B60" s="1158"/>
      <c r="C60" s="1159"/>
      <c r="D60" s="1166" t="s">
        <v>27</v>
      </c>
      <c r="E60" s="1167"/>
      <c r="F60" s="1167"/>
      <c r="G60" s="1167"/>
      <c r="H60" s="1167"/>
      <c r="I60" s="1167"/>
      <c r="J60" s="1168"/>
      <c r="K60" s="87" t="s">
        <v>491</v>
      </c>
      <c r="L60" s="88" t="s">
        <v>491</v>
      </c>
      <c r="M60" s="88" t="s">
        <v>491</v>
      </c>
      <c r="N60" s="88" t="s">
        <v>491</v>
      </c>
      <c r="O60" s="89" t="s">
        <v>491</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oNzQTJa3GHq6zgt2JhG+2vn2Nq5RwuoQHWuNjin4tFbgTPuILnDMUWNFL7xDMsxeEl6REuSUI30w64bGM13DQ==" saltValue="eiLRfjMc6hUneaal2LeS7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69" t="s">
        <v>30</v>
      </c>
      <c r="C41" s="1170"/>
      <c r="D41" s="103"/>
      <c r="E41" s="1175" t="s">
        <v>31</v>
      </c>
      <c r="F41" s="1175"/>
      <c r="G41" s="1175"/>
      <c r="H41" s="1176"/>
      <c r="I41" s="330">
        <v>37917</v>
      </c>
      <c r="J41" s="331">
        <v>40150</v>
      </c>
      <c r="K41" s="331">
        <v>38531</v>
      </c>
      <c r="L41" s="331">
        <v>36920</v>
      </c>
      <c r="M41" s="332">
        <v>35807</v>
      </c>
    </row>
    <row r="42" spans="2:13" ht="27.75" customHeight="1" x14ac:dyDescent="0.15">
      <c r="B42" s="1171"/>
      <c r="C42" s="1172"/>
      <c r="D42" s="104"/>
      <c r="E42" s="1177" t="s">
        <v>32</v>
      </c>
      <c r="F42" s="1177"/>
      <c r="G42" s="1177"/>
      <c r="H42" s="1178"/>
      <c r="I42" s="333">
        <v>739</v>
      </c>
      <c r="J42" s="334">
        <v>655</v>
      </c>
      <c r="K42" s="334">
        <v>584</v>
      </c>
      <c r="L42" s="334">
        <v>489</v>
      </c>
      <c r="M42" s="335">
        <v>422</v>
      </c>
    </row>
    <row r="43" spans="2:13" ht="27.75" customHeight="1" x14ac:dyDescent="0.15">
      <c r="B43" s="1171"/>
      <c r="C43" s="1172"/>
      <c r="D43" s="104"/>
      <c r="E43" s="1177" t="s">
        <v>33</v>
      </c>
      <c r="F43" s="1177"/>
      <c r="G43" s="1177"/>
      <c r="H43" s="1178"/>
      <c r="I43" s="333">
        <v>10948</v>
      </c>
      <c r="J43" s="334">
        <v>9477</v>
      </c>
      <c r="K43" s="334">
        <v>11556</v>
      </c>
      <c r="L43" s="334">
        <v>15959</v>
      </c>
      <c r="M43" s="335">
        <v>15470</v>
      </c>
    </row>
    <row r="44" spans="2:13" ht="27.75" customHeight="1" x14ac:dyDescent="0.15">
      <c r="B44" s="1171"/>
      <c r="C44" s="1172"/>
      <c r="D44" s="104"/>
      <c r="E44" s="1177" t="s">
        <v>34</v>
      </c>
      <c r="F44" s="1177"/>
      <c r="G44" s="1177"/>
      <c r="H44" s="1178"/>
      <c r="I44" s="333">
        <v>4256</v>
      </c>
      <c r="J44" s="334">
        <v>4055</v>
      </c>
      <c r="K44" s="334">
        <v>3806</v>
      </c>
      <c r="L44" s="334">
        <v>3993</v>
      </c>
      <c r="M44" s="335">
        <v>3825</v>
      </c>
    </row>
    <row r="45" spans="2:13" ht="27.75" customHeight="1" x14ac:dyDescent="0.15">
      <c r="B45" s="1171"/>
      <c r="C45" s="1172"/>
      <c r="D45" s="104"/>
      <c r="E45" s="1177" t="s">
        <v>35</v>
      </c>
      <c r="F45" s="1177"/>
      <c r="G45" s="1177"/>
      <c r="H45" s="1178"/>
      <c r="I45" s="333">
        <v>4189</v>
      </c>
      <c r="J45" s="334">
        <v>4044</v>
      </c>
      <c r="K45" s="334">
        <v>3923</v>
      </c>
      <c r="L45" s="334">
        <v>4044</v>
      </c>
      <c r="M45" s="335">
        <v>3931</v>
      </c>
    </row>
    <row r="46" spans="2:13" ht="27.75" customHeight="1" x14ac:dyDescent="0.15">
      <c r="B46" s="1171"/>
      <c r="C46" s="1172"/>
      <c r="D46" s="105"/>
      <c r="E46" s="1177" t="s">
        <v>36</v>
      </c>
      <c r="F46" s="1177"/>
      <c r="G46" s="1177"/>
      <c r="H46" s="1178"/>
      <c r="I46" s="333" t="s">
        <v>491</v>
      </c>
      <c r="J46" s="334" t="s">
        <v>491</v>
      </c>
      <c r="K46" s="334" t="s">
        <v>491</v>
      </c>
      <c r="L46" s="334" t="s">
        <v>491</v>
      </c>
      <c r="M46" s="335" t="s">
        <v>491</v>
      </c>
    </row>
    <row r="47" spans="2:13" ht="27.75" customHeight="1" x14ac:dyDescent="0.15">
      <c r="B47" s="1171"/>
      <c r="C47" s="1172"/>
      <c r="D47" s="106"/>
      <c r="E47" s="1179" t="s">
        <v>37</v>
      </c>
      <c r="F47" s="1180"/>
      <c r="G47" s="1180"/>
      <c r="H47" s="1181"/>
      <c r="I47" s="333" t="s">
        <v>491</v>
      </c>
      <c r="J47" s="334" t="s">
        <v>491</v>
      </c>
      <c r="K47" s="334" t="s">
        <v>491</v>
      </c>
      <c r="L47" s="334" t="s">
        <v>491</v>
      </c>
      <c r="M47" s="335" t="s">
        <v>491</v>
      </c>
    </row>
    <row r="48" spans="2:13" ht="27.75" customHeight="1" x14ac:dyDescent="0.15">
      <c r="B48" s="1171"/>
      <c r="C48" s="1172"/>
      <c r="D48" s="104"/>
      <c r="E48" s="1177" t="s">
        <v>38</v>
      </c>
      <c r="F48" s="1177"/>
      <c r="G48" s="1177"/>
      <c r="H48" s="1178"/>
      <c r="I48" s="333" t="s">
        <v>491</v>
      </c>
      <c r="J48" s="334" t="s">
        <v>491</v>
      </c>
      <c r="K48" s="334" t="s">
        <v>491</v>
      </c>
      <c r="L48" s="334" t="s">
        <v>491</v>
      </c>
      <c r="M48" s="335" t="s">
        <v>491</v>
      </c>
    </row>
    <row r="49" spans="2:13" ht="27.75" customHeight="1" x14ac:dyDescent="0.15">
      <c r="B49" s="1173"/>
      <c r="C49" s="1174"/>
      <c r="D49" s="104"/>
      <c r="E49" s="1177" t="s">
        <v>39</v>
      </c>
      <c r="F49" s="1177"/>
      <c r="G49" s="1177"/>
      <c r="H49" s="1178"/>
      <c r="I49" s="333" t="s">
        <v>491</v>
      </c>
      <c r="J49" s="334" t="s">
        <v>491</v>
      </c>
      <c r="K49" s="334" t="s">
        <v>491</v>
      </c>
      <c r="L49" s="334" t="s">
        <v>491</v>
      </c>
      <c r="M49" s="335" t="s">
        <v>491</v>
      </c>
    </row>
    <row r="50" spans="2:13" ht="27.75" customHeight="1" x14ac:dyDescent="0.15">
      <c r="B50" s="1182" t="s">
        <v>40</v>
      </c>
      <c r="C50" s="1183"/>
      <c r="D50" s="107"/>
      <c r="E50" s="1177" t="s">
        <v>41</v>
      </c>
      <c r="F50" s="1177"/>
      <c r="G50" s="1177"/>
      <c r="H50" s="1178"/>
      <c r="I50" s="333">
        <v>7980</v>
      </c>
      <c r="J50" s="334">
        <v>9713</v>
      </c>
      <c r="K50" s="334">
        <v>9997</v>
      </c>
      <c r="L50" s="334">
        <v>11271</v>
      </c>
      <c r="M50" s="335">
        <v>10138</v>
      </c>
    </row>
    <row r="51" spans="2:13" ht="27.75" customHeight="1" x14ac:dyDescent="0.15">
      <c r="B51" s="1171"/>
      <c r="C51" s="1172"/>
      <c r="D51" s="104"/>
      <c r="E51" s="1177" t="s">
        <v>42</v>
      </c>
      <c r="F51" s="1177"/>
      <c r="G51" s="1177"/>
      <c r="H51" s="1178"/>
      <c r="I51" s="333">
        <v>8405</v>
      </c>
      <c r="J51" s="334">
        <v>7340</v>
      </c>
      <c r="K51" s="334">
        <v>7810</v>
      </c>
      <c r="L51" s="334">
        <v>7504</v>
      </c>
      <c r="M51" s="335">
        <v>7819</v>
      </c>
    </row>
    <row r="52" spans="2:13" ht="27.75" customHeight="1" x14ac:dyDescent="0.15">
      <c r="B52" s="1173"/>
      <c r="C52" s="1174"/>
      <c r="D52" s="104"/>
      <c r="E52" s="1177" t="s">
        <v>43</v>
      </c>
      <c r="F52" s="1177"/>
      <c r="G52" s="1177"/>
      <c r="H52" s="1178"/>
      <c r="I52" s="333">
        <v>33339</v>
      </c>
      <c r="J52" s="334">
        <v>32569</v>
      </c>
      <c r="K52" s="334">
        <v>33288</v>
      </c>
      <c r="L52" s="334">
        <v>34578</v>
      </c>
      <c r="M52" s="335">
        <v>33481</v>
      </c>
    </row>
    <row r="53" spans="2:13" ht="27.75" customHeight="1" thickBot="1" x14ac:dyDescent="0.2">
      <c r="B53" s="1184" t="s">
        <v>19</v>
      </c>
      <c r="C53" s="1185"/>
      <c r="D53" s="108"/>
      <c r="E53" s="1186" t="s">
        <v>44</v>
      </c>
      <c r="F53" s="1186"/>
      <c r="G53" s="1186"/>
      <c r="H53" s="1187"/>
      <c r="I53" s="336">
        <v>8324</v>
      </c>
      <c r="J53" s="337">
        <v>8760</v>
      </c>
      <c r="K53" s="337">
        <v>7305</v>
      </c>
      <c r="L53" s="337">
        <v>8053</v>
      </c>
      <c r="M53" s="338">
        <v>8017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xhSVtz6XW+b8mnp+LhVgdHKGtUK4EChjZpVgq0iExbisyKmLcmecpW7qp7GgRwrfruehyU5R4C+NY2fD+Vb5YA==" saltValue="Pfre8OLizOL1qoCBlHFf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1"/>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1909</v>
      </c>
      <c r="G55" s="339">
        <v>1905</v>
      </c>
      <c r="H55" s="340">
        <v>1815</v>
      </c>
    </row>
    <row r="56" spans="2:8" ht="52.5" customHeight="1" x14ac:dyDescent="0.15">
      <c r="B56" s="120"/>
      <c r="C56" s="1198" t="s">
        <v>47</v>
      </c>
      <c r="D56" s="1198"/>
      <c r="E56" s="1199"/>
      <c r="F56" s="341">
        <v>402</v>
      </c>
      <c r="G56" s="341">
        <v>495</v>
      </c>
      <c r="H56" s="342">
        <v>611</v>
      </c>
    </row>
    <row r="57" spans="2:8" ht="53.25" customHeight="1" x14ac:dyDescent="0.15">
      <c r="B57" s="120"/>
      <c r="C57" s="1200" t="s">
        <v>48</v>
      </c>
      <c r="D57" s="1200"/>
      <c r="E57" s="1201"/>
      <c r="F57" s="343">
        <v>4421</v>
      </c>
      <c r="G57" s="343">
        <v>5053</v>
      </c>
      <c r="H57" s="344">
        <v>4036</v>
      </c>
    </row>
    <row r="58" spans="2:8" ht="45.75" customHeight="1" x14ac:dyDescent="0.15">
      <c r="B58" s="121"/>
      <c r="C58" s="1188" t="s">
        <v>566</v>
      </c>
      <c r="D58" s="1189"/>
      <c r="E58" s="1190"/>
      <c r="F58" s="345">
        <v>2293</v>
      </c>
      <c r="G58" s="345">
        <v>3168</v>
      </c>
      <c r="H58" s="346">
        <v>2787</v>
      </c>
    </row>
    <row r="59" spans="2:8" ht="45.75" customHeight="1" x14ac:dyDescent="0.15">
      <c r="B59" s="121"/>
      <c r="C59" s="1188" t="s">
        <v>567</v>
      </c>
      <c r="D59" s="1189"/>
      <c r="E59" s="1190"/>
      <c r="F59" s="345">
        <v>1393</v>
      </c>
      <c r="G59" s="345">
        <v>1306</v>
      </c>
      <c r="H59" s="346">
        <v>880</v>
      </c>
    </row>
    <row r="60" spans="2:8" ht="45.75" customHeight="1" x14ac:dyDescent="0.15">
      <c r="B60" s="121"/>
      <c r="C60" s="1188" t="s">
        <v>568</v>
      </c>
      <c r="D60" s="1189"/>
      <c r="E60" s="1190"/>
      <c r="F60" s="345">
        <v>57</v>
      </c>
      <c r="G60" s="345">
        <v>183</v>
      </c>
      <c r="H60" s="346">
        <v>101</v>
      </c>
    </row>
    <row r="61" spans="2:8" ht="45.75" customHeight="1" x14ac:dyDescent="0.15">
      <c r="B61" s="121"/>
      <c r="C61" s="1188" t="s">
        <v>569</v>
      </c>
      <c r="D61" s="1189"/>
      <c r="E61" s="1190"/>
      <c r="F61" s="345">
        <v>82</v>
      </c>
      <c r="G61" s="345">
        <v>80</v>
      </c>
      <c r="H61" s="346">
        <v>79</v>
      </c>
    </row>
    <row r="62" spans="2:8" ht="45.75" customHeight="1" thickBot="1" x14ac:dyDescent="0.2">
      <c r="B62" s="122"/>
      <c r="C62" s="1191" t="s">
        <v>570</v>
      </c>
      <c r="D62" s="1192"/>
      <c r="E62" s="1193"/>
      <c r="F62" s="347">
        <v>100</v>
      </c>
      <c r="G62" s="347">
        <v>75</v>
      </c>
      <c r="H62" s="348">
        <v>54</v>
      </c>
    </row>
    <row r="63" spans="2:8" ht="52.5" customHeight="1" thickBot="1" x14ac:dyDescent="0.2">
      <c r="B63" s="123"/>
      <c r="C63" s="1194" t="s">
        <v>49</v>
      </c>
      <c r="D63" s="1194"/>
      <c r="E63" s="1195"/>
      <c r="F63" s="349">
        <v>6732</v>
      </c>
      <c r="G63" s="349">
        <v>7453</v>
      </c>
      <c r="H63" s="350">
        <v>6463</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sheetData>
  <sheetProtection algorithmName="SHA-512" hashValue="fdGrrzdqOYHHjJhyn/5rc6VWuGuasr3GZvcTOxRcui2vrcE/USgzDbUYNcQwN9wUxqyFmnbgGHPQ5z5ab15UNg==" saltValue="pML/xY7Xa+TAJxd4dEAW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72362</v>
      </c>
      <c r="E3" s="142"/>
      <c r="F3" s="143">
        <v>63812</v>
      </c>
      <c r="G3" s="144"/>
      <c r="H3" s="145"/>
    </row>
    <row r="4" spans="1:8" x14ac:dyDescent="0.15">
      <c r="A4" s="146"/>
      <c r="B4" s="147"/>
      <c r="C4" s="148"/>
      <c r="D4" s="149">
        <v>58988</v>
      </c>
      <c r="E4" s="150"/>
      <c r="F4" s="151">
        <v>33848</v>
      </c>
      <c r="G4" s="152"/>
      <c r="H4" s="153"/>
    </row>
    <row r="5" spans="1:8" x14ac:dyDescent="0.15">
      <c r="A5" s="134" t="s">
        <v>523</v>
      </c>
      <c r="B5" s="139"/>
      <c r="C5" s="140"/>
      <c r="D5" s="141">
        <v>79482</v>
      </c>
      <c r="E5" s="142"/>
      <c r="F5" s="143">
        <v>54225</v>
      </c>
      <c r="G5" s="144"/>
      <c r="H5" s="145"/>
    </row>
    <row r="6" spans="1:8" x14ac:dyDescent="0.15">
      <c r="A6" s="146"/>
      <c r="B6" s="147"/>
      <c r="C6" s="148"/>
      <c r="D6" s="149">
        <v>57540</v>
      </c>
      <c r="E6" s="150"/>
      <c r="F6" s="151">
        <v>27337</v>
      </c>
      <c r="G6" s="152"/>
      <c r="H6" s="153"/>
    </row>
    <row r="7" spans="1:8" x14ac:dyDescent="0.15">
      <c r="A7" s="134" t="s">
        <v>524</v>
      </c>
      <c r="B7" s="139"/>
      <c r="C7" s="140"/>
      <c r="D7" s="141">
        <v>29048</v>
      </c>
      <c r="E7" s="142"/>
      <c r="F7" s="143">
        <v>54016</v>
      </c>
      <c r="G7" s="144"/>
      <c r="H7" s="145"/>
    </row>
    <row r="8" spans="1:8" x14ac:dyDescent="0.15">
      <c r="A8" s="146"/>
      <c r="B8" s="147"/>
      <c r="C8" s="148"/>
      <c r="D8" s="149">
        <v>14500</v>
      </c>
      <c r="E8" s="150"/>
      <c r="F8" s="151">
        <v>28078</v>
      </c>
      <c r="G8" s="152"/>
      <c r="H8" s="153"/>
    </row>
    <row r="9" spans="1:8" x14ac:dyDescent="0.15">
      <c r="A9" s="134" t="s">
        <v>525</v>
      </c>
      <c r="B9" s="139"/>
      <c r="C9" s="140"/>
      <c r="D9" s="141">
        <v>33220</v>
      </c>
      <c r="E9" s="142"/>
      <c r="F9" s="143">
        <v>52786</v>
      </c>
      <c r="G9" s="144"/>
      <c r="H9" s="145"/>
    </row>
    <row r="10" spans="1:8" x14ac:dyDescent="0.15">
      <c r="A10" s="146"/>
      <c r="B10" s="147"/>
      <c r="C10" s="148"/>
      <c r="D10" s="149">
        <v>15822</v>
      </c>
      <c r="E10" s="150"/>
      <c r="F10" s="151">
        <v>28742</v>
      </c>
      <c r="G10" s="152"/>
      <c r="H10" s="153"/>
    </row>
    <row r="11" spans="1:8" x14ac:dyDescent="0.15">
      <c r="A11" s="134" t="s">
        <v>526</v>
      </c>
      <c r="B11" s="139"/>
      <c r="C11" s="140"/>
      <c r="D11" s="141">
        <v>45198</v>
      </c>
      <c r="E11" s="142"/>
      <c r="F11" s="143">
        <v>58465</v>
      </c>
      <c r="G11" s="144"/>
      <c r="H11" s="145"/>
    </row>
    <row r="12" spans="1:8" x14ac:dyDescent="0.15">
      <c r="A12" s="146"/>
      <c r="B12" s="147"/>
      <c r="C12" s="154"/>
      <c r="D12" s="149">
        <v>25095</v>
      </c>
      <c r="E12" s="150"/>
      <c r="F12" s="151">
        <v>34452</v>
      </c>
      <c r="G12" s="152"/>
      <c r="H12" s="153"/>
    </row>
    <row r="13" spans="1:8" x14ac:dyDescent="0.15">
      <c r="A13" s="134"/>
      <c r="B13" s="139"/>
      <c r="C13" s="140"/>
      <c r="D13" s="141">
        <v>51862</v>
      </c>
      <c r="E13" s="142"/>
      <c r="F13" s="143">
        <v>56661</v>
      </c>
      <c r="G13" s="155"/>
      <c r="H13" s="145"/>
    </row>
    <row r="14" spans="1:8" x14ac:dyDescent="0.15">
      <c r="A14" s="146"/>
      <c r="B14" s="147"/>
      <c r="C14" s="148"/>
      <c r="D14" s="149">
        <v>34389</v>
      </c>
      <c r="E14" s="150"/>
      <c r="F14" s="151">
        <v>30491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6.05</v>
      </c>
      <c r="C19" s="156">
        <f>ROUND(VALUE(SUBSTITUTE(実質収支比率等に係る経年分析!G$48,"▲","-")),2)</f>
        <v>6.5</v>
      </c>
      <c r="D19" s="156">
        <f>ROUND(VALUE(SUBSTITUTE(実質収支比率等に係る経年分析!H$48,"▲","-")),2)</f>
        <v>7.19</v>
      </c>
      <c r="E19" s="156">
        <f>ROUND(VALUE(SUBSTITUTE(実質収支比率等に係る経年分析!I$48,"▲","-")),2)</f>
        <v>7.77</v>
      </c>
      <c r="F19" s="156">
        <f>ROUND(VALUE(SUBSTITUTE(実質収支比率等に係る経年分析!J$48,"▲","-")),2)</f>
        <v>6.52</v>
      </c>
    </row>
    <row r="20" spans="1:11" x14ac:dyDescent="0.15">
      <c r="A20" s="156" t="s">
        <v>53</v>
      </c>
      <c r="B20" s="156">
        <f>ROUND(VALUE(SUBSTITUTE(実質収支比率等に係る経年分析!F$47,"▲","-")),2)</f>
        <v>9.77</v>
      </c>
      <c r="C20" s="156">
        <f>ROUND(VALUE(SUBSTITUTE(実質収支比率等に係る経年分析!G$47,"▲","-")),2)</f>
        <v>9.33</v>
      </c>
      <c r="D20" s="156">
        <f>ROUND(VALUE(SUBSTITUTE(実質収支比率等に係る経年分析!H$47,"▲","-")),2)</f>
        <v>9.4</v>
      </c>
      <c r="E20" s="156">
        <f>ROUND(VALUE(SUBSTITUTE(実質収支比率等に係る経年分析!I$47,"▲","-")),2)</f>
        <v>9.34</v>
      </c>
      <c r="F20" s="156">
        <f>ROUND(VALUE(SUBSTITUTE(実質収支比率等に係る経年分析!J$47,"▲","-")),2)</f>
        <v>8.77</v>
      </c>
    </row>
    <row r="21" spans="1:11" x14ac:dyDescent="0.15">
      <c r="A21" s="156" t="s">
        <v>54</v>
      </c>
      <c r="B21" s="156">
        <f>IF(ISNUMBER(VALUE(SUBSTITUTE(実質収支比率等に係る経年分析!F$49,"▲","-"))),ROUND(VALUE(SUBSTITUTE(実質収支比率等に係る経年分析!F$49,"▲","-")),2),NA())</f>
        <v>0.85</v>
      </c>
      <c r="C21" s="156">
        <f>IF(ISNUMBER(VALUE(SUBSTITUTE(実質収支比率等に係る経年分析!G$49,"▲","-"))),ROUND(VALUE(SUBSTITUTE(実質収支比率等に係る経年分析!G$49,"▲","-")),2),NA())</f>
        <v>0.72</v>
      </c>
      <c r="D21" s="156">
        <f>IF(ISNUMBER(VALUE(SUBSTITUTE(実質収支比率等に係る経年分析!H$49,"▲","-"))),ROUND(VALUE(SUBSTITUTE(実質収支比率等に係る経年分析!H$49,"▲","-")),2),NA())</f>
        <v>0.23</v>
      </c>
      <c r="E21" s="156">
        <f>IF(ISNUMBER(VALUE(SUBSTITUTE(実質収支比率等に係る経年分析!I$49,"▲","-"))),ROUND(VALUE(SUBSTITUTE(実質収支比率等に係る経年分析!I$49,"▲","-")),2),NA())</f>
        <v>0.6</v>
      </c>
      <c r="F21" s="156">
        <f>IF(ISNUMBER(VALUE(SUBSTITUTE(実質収支比率等に係る経年分析!J$49,"▲","-"))),ROUND(VALUE(SUBSTITUTE(実質収支比率等に係る経年分析!J$49,"▲","-")),2),NA())</f>
        <v>-1.57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米沢市物品調達費特別会計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米沢市後期高齢者医療費特別会計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0.12</v>
      </c>
    </row>
    <row r="31" spans="1:11" x14ac:dyDescent="0.15">
      <c r="A31" s="157" t="str">
        <f>IF(連結実質赤字比率に係る赤字・黒字の構成分析!C$39="",NA(),連結実質赤字比率に係る赤字・黒字の構成分析!C$39)</f>
        <v>米沢市国民健康保険事業勘定特別会計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1.63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1.83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1.2</v>
      </c>
    </row>
    <row r="32" spans="1:11" x14ac:dyDescent="0.15">
      <c r="A32" s="157" t="str">
        <f>IF(連結実質赤字比率に係る赤字・黒字の構成分析!C$38="",NA(),連結実質赤字比率に係る赤字・黒字の構成分析!C$38)</f>
        <v>米沢市下水道事業会計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1.06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1.3</v>
      </c>
    </row>
    <row r="33" spans="1:16" x14ac:dyDescent="0.15">
      <c r="A33" s="157" t="str">
        <f>IF(連結実質赤字比率に係る赤字・黒字の構成分析!C$37="",NA(),連結実質赤字比率に係る赤字・黒字の構成分析!C$37)</f>
        <v>米沢市介護保険事業勘定特別会計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2.0099999999999998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1.46</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6.48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7.17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7.75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6.5</v>
      </c>
    </row>
    <row r="35" spans="1:16" x14ac:dyDescent="0.15">
      <c r="A35" s="157" t="str">
        <f>IF(連結実質赤字比率に係る赤字・黒字の構成分析!C$35="",NA(),連結実質赤字比率に係る赤字・黒字の構成分析!C$35)</f>
        <v>米沢市水道事業会計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23.78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23.09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24.3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21.6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19.87</v>
      </c>
    </row>
    <row r="36" spans="1:16" x14ac:dyDescent="0.15">
      <c r="A36" s="157" t="str">
        <f>IF(連結実質赤字比率に係る赤字・黒字の構成分析!C$34="",NA(),連結実質赤字比率に係る赤字・黒字の構成分析!C$34)</f>
        <v>米沢市立病院事業会計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2.92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1.57</v>
      </c>
      <c r="J36" s="157">
        <f>IF(ROUND(VALUE(SUBSTITUTE(連結実質赤字比率に係る赤字・黒字の構成分析!J$34,"▲", "-")), 2) &lt; 0, ABS(ROUND(VALUE(SUBSTITUTE(連結実質赤字比率に係る赤字・黒字の構成分析!J$34,"▲", "-")), 2)), NA())</f>
        <v>0.44</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3202</v>
      </c>
      <c r="E42" s="158"/>
      <c r="F42" s="158"/>
      <c r="G42" s="158">
        <f>'実質公債費比率（分子）の構造'!L$52</f>
        <v>3209</v>
      </c>
      <c r="H42" s="158"/>
      <c r="I42" s="158"/>
      <c r="J42" s="158">
        <f>'実質公債費比率（分子）の構造'!M$52</f>
        <v>3198</v>
      </c>
      <c r="K42" s="158"/>
      <c r="L42" s="158"/>
      <c r="M42" s="158">
        <f>'実質公債費比率（分子）の構造'!N$52</f>
        <v>3197</v>
      </c>
      <c r="N42" s="158"/>
      <c r="O42" s="158"/>
      <c r="P42" s="158">
        <f>'実質公債費比率（分子）の構造'!O$52</f>
        <v>3065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93</v>
      </c>
      <c r="C44" s="158"/>
      <c r="D44" s="158"/>
      <c r="E44" s="158">
        <f>'実質公債費比率（分子）の構造'!L$50</f>
        <v>93</v>
      </c>
      <c r="F44" s="158"/>
      <c r="G44" s="158"/>
      <c r="H44" s="158">
        <f>'実質公債費比率（分子）の構造'!M$50</f>
        <v>78</v>
      </c>
      <c r="I44" s="158"/>
      <c r="J44" s="158"/>
      <c r="K44" s="158">
        <f>'実質公債費比率（分子）の構造'!N$50</f>
        <v>106</v>
      </c>
      <c r="L44" s="158"/>
      <c r="M44" s="158"/>
      <c r="N44" s="158">
        <f>'実質公債費比率（分子）の構造'!O$50</f>
        <v>77</v>
      </c>
      <c r="O44" s="158"/>
      <c r="P44" s="158"/>
    </row>
    <row r="45" spans="1:16" x14ac:dyDescent="0.15">
      <c r="A45" s="158" t="s">
        <v>63</v>
      </c>
      <c r="B45" s="158">
        <f>'実質公債費比率（分子）の構造'!K$49</f>
        <v>416</v>
      </c>
      <c r="C45" s="158"/>
      <c r="D45" s="158"/>
      <c r="E45" s="158">
        <f>'実質公債費比率（分子）の構造'!L$49</f>
        <v>445</v>
      </c>
      <c r="F45" s="158"/>
      <c r="G45" s="158"/>
      <c r="H45" s="158">
        <f>'実質公債費比率（分子）の構造'!M$49</f>
        <v>511</v>
      </c>
      <c r="I45" s="158"/>
      <c r="J45" s="158"/>
      <c r="K45" s="158">
        <f>'実質公債費比率（分子）の構造'!N$49</f>
        <v>485</v>
      </c>
      <c r="L45" s="158"/>
      <c r="M45" s="158"/>
      <c r="N45" s="158">
        <f>'実質公債費比率（分子）の構造'!O$49</f>
        <v>447</v>
      </c>
      <c r="O45" s="158"/>
      <c r="P45" s="158"/>
    </row>
    <row r="46" spans="1:16" x14ac:dyDescent="0.15">
      <c r="A46" s="158" t="s">
        <v>64</v>
      </c>
      <c r="B46" s="158">
        <f>'実質公債費比率（分子）の構造'!K$48</f>
        <v>858</v>
      </c>
      <c r="C46" s="158"/>
      <c r="D46" s="158"/>
      <c r="E46" s="158">
        <f>'実質公債費比率（分子）の構造'!L$48</f>
        <v>710</v>
      </c>
      <c r="F46" s="158"/>
      <c r="G46" s="158"/>
      <c r="H46" s="158">
        <f>'実質公債費比率（分子）の構造'!M$48</f>
        <v>528</v>
      </c>
      <c r="I46" s="158"/>
      <c r="J46" s="158"/>
      <c r="K46" s="158">
        <f>'実質公債費比率（分子）の構造'!N$48</f>
        <v>680</v>
      </c>
      <c r="L46" s="158"/>
      <c r="M46" s="158"/>
      <c r="N46" s="158">
        <f>'実質公債費比率（分子）の構造'!O$48</f>
        <v>861</v>
      </c>
      <c r="O46" s="158"/>
      <c r="P46" s="158"/>
    </row>
    <row r="47" spans="1:16" x14ac:dyDescent="0.15">
      <c r="A47" s="158" t="s">
        <v>12</v>
      </c>
      <c r="B47" s="158">
        <f>'実質公債費比率（分子）の構造'!K$47</f>
        <v>7</v>
      </c>
      <c r="C47" s="158"/>
      <c r="D47" s="158"/>
      <c r="E47" s="158">
        <f>'実質公債費比率（分子）の構造'!L$47</f>
        <v>7</v>
      </c>
      <c r="F47" s="158"/>
      <c r="G47" s="158"/>
      <c r="H47" s="158">
        <f>'実質公債費比率（分子）の構造'!M$47</f>
        <v>7</v>
      </c>
      <c r="I47" s="158"/>
      <c r="J47" s="158"/>
      <c r="K47" s="158">
        <f>'実質公債費比率（分子）の構造'!N$47</f>
        <v>3</v>
      </c>
      <c r="L47" s="158"/>
      <c r="M47" s="158"/>
      <c r="N47" s="158">
        <f>'実質公債費比率（分子）の構造'!O$47</f>
        <v>3</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3262</v>
      </c>
      <c r="C49" s="158"/>
      <c r="D49" s="158"/>
      <c r="E49" s="158">
        <f>'実質公債費比率（分子）の構造'!L$45</f>
        <v>3261</v>
      </c>
      <c r="F49" s="158"/>
      <c r="G49" s="158"/>
      <c r="H49" s="158">
        <f>'実質公債費比率（分子）の構造'!M$45</f>
        <v>3542</v>
      </c>
      <c r="I49" s="158"/>
      <c r="J49" s="158"/>
      <c r="K49" s="158">
        <f>'実質公債費比率（分子）の構造'!N$45</f>
        <v>3573</v>
      </c>
      <c r="L49" s="158"/>
      <c r="M49" s="158"/>
      <c r="N49" s="158">
        <f>'実質公債費比率（分子）の構造'!O$45</f>
        <v>3682</v>
      </c>
      <c r="O49" s="158"/>
      <c r="P49" s="158"/>
    </row>
    <row r="50" spans="1:16" x14ac:dyDescent="0.15">
      <c r="A50" s="158" t="s">
        <v>67</v>
      </c>
      <c r="B50" s="158" t="e">
        <f>NA()</f>
        <v>#N/A</v>
      </c>
      <c r="C50" s="158">
        <f>IF(ISNUMBER('実質公債費比率（分子）の構造'!K$53),'実質公債費比率（分子）の構造'!K$53,NA())</f>
        <v>1434</v>
      </c>
      <c r="D50" s="158" t="e">
        <f>NA()</f>
        <v>#N/A</v>
      </c>
      <c r="E50" s="158" t="e">
        <f>NA()</f>
        <v>#N/A</v>
      </c>
      <c r="F50" s="158">
        <f>IF(ISNUMBER('実質公債費比率（分子）の構造'!L$53),'実質公債費比率（分子）の構造'!L$53,NA())</f>
        <v>1307</v>
      </c>
      <c r="G50" s="158" t="e">
        <f>NA()</f>
        <v>#N/A</v>
      </c>
      <c r="H50" s="158" t="e">
        <f>NA()</f>
        <v>#N/A</v>
      </c>
      <c r="I50" s="158">
        <f>IF(ISNUMBER('実質公債費比率（分子）の構造'!M$53),'実質公債費比率（分子）の構造'!M$53,NA())</f>
        <v>1468</v>
      </c>
      <c r="J50" s="158" t="e">
        <f>NA()</f>
        <v>#N/A</v>
      </c>
      <c r="K50" s="158" t="e">
        <f>NA()</f>
        <v>#N/A</v>
      </c>
      <c r="L50" s="158">
        <f>IF(ISNUMBER('実質公債費比率（分子）の構造'!N$53),'実質公債費比率（分子）の構造'!N$53,NA())</f>
        <v>1650</v>
      </c>
      <c r="M50" s="158" t="e">
        <f>NA()</f>
        <v>#N/A</v>
      </c>
      <c r="N50" s="158" t="e">
        <f>NA()</f>
        <v>#N/A</v>
      </c>
      <c r="O50" s="158">
        <f>IF(ISNUMBER('実質公債費比率（分子）の構造'!O$53),'実質公債費比率（分子）の構造'!O$53,NA())</f>
        <v>2005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33339</v>
      </c>
      <c r="E56" s="157"/>
      <c r="F56" s="157"/>
      <c r="G56" s="157">
        <f>'将来負担比率（分子）の構造'!J$52</f>
        <v>32569</v>
      </c>
      <c r="H56" s="157"/>
      <c r="I56" s="157"/>
      <c r="J56" s="157">
        <f>'将来負担比率（分子）の構造'!K$52</f>
        <v>33288</v>
      </c>
      <c r="K56" s="157"/>
      <c r="L56" s="157"/>
      <c r="M56" s="157">
        <f>'将来負担比率（分子）の構造'!L$52</f>
        <v>34578</v>
      </c>
      <c r="N56" s="157"/>
      <c r="O56" s="157"/>
      <c r="P56" s="157">
        <f>'将来負担比率（分子）の構造'!M$52</f>
        <v>33481</v>
      </c>
    </row>
    <row r="57" spans="1:16" x14ac:dyDescent="0.15">
      <c r="A57" s="157" t="s">
        <v>42</v>
      </c>
      <c r="B57" s="157"/>
      <c r="C57" s="157"/>
      <c r="D57" s="157">
        <f>'将来負担比率（分子）の構造'!I$51</f>
        <v>8405</v>
      </c>
      <c r="E57" s="157"/>
      <c r="F57" s="157"/>
      <c r="G57" s="157">
        <f>'将来負担比率（分子）の構造'!J$51</f>
        <v>7340</v>
      </c>
      <c r="H57" s="157"/>
      <c r="I57" s="157"/>
      <c r="J57" s="157">
        <f>'将来負担比率（分子）の構造'!K$51</f>
        <v>7810</v>
      </c>
      <c r="K57" s="157"/>
      <c r="L57" s="157"/>
      <c r="M57" s="157">
        <f>'将来負担比率（分子）の構造'!L$51</f>
        <v>7504</v>
      </c>
      <c r="N57" s="157"/>
      <c r="O57" s="157"/>
      <c r="P57" s="157">
        <f>'将来負担比率（分子）の構造'!M$51</f>
        <v>7819</v>
      </c>
    </row>
    <row r="58" spans="1:16" x14ac:dyDescent="0.15">
      <c r="A58" s="157" t="s">
        <v>41</v>
      </c>
      <c r="B58" s="157"/>
      <c r="C58" s="157"/>
      <c r="D58" s="157">
        <f>'将来負担比率（分子）の構造'!I$50</f>
        <v>7980</v>
      </c>
      <c r="E58" s="157"/>
      <c r="F58" s="157"/>
      <c r="G58" s="157">
        <f>'将来負担比率（分子）の構造'!J$50</f>
        <v>9713</v>
      </c>
      <c r="H58" s="157"/>
      <c r="I58" s="157"/>
      <c r="J58" s="157">
        <f>'将来負担比率（分子）の構造'!K$50</f>
        <v>9997</v>
      </c>
      <c r="K58" s="157"/>
      <c r="L58" s="157"/>
      <c r="M58" s="157">
        <f>'将来負担比率（分子）の構造'!L$50</f>
        <v>11271</v>
      </c>
      <c r="N58" s="157"/>
      <c r="O58" s="157"/>
      <c r="P58" s="157">
        <f>'将来負担比率（分子）の構造'!M$50</f>
        <v>10138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4189</v>
      </c>
      <c r="C62" s="157"/>
      <c r="D62" s="157"/>
      <c r="E62" s="157">
        <f>'将来負担比率（分子）の構造'!J$45</f>
        <v>4044</v>
      </c>
      <c r="F62" s="157"/>
      <c r="G62" s="157"/>
      <c r="H62" s="157">
        <f>'将来負担比率（分子）の構造'!K$45</f>
        <v>3923</v>
      </c>
      <c r="I62" s="157"/>
      <c r="J62" s="157"/>
      <c r="K62" s="157">
        <f>'将来負担比率（分子）の構造'!L$45</f>
        <v>4044</v>
      </c>
      <c r="L62" s="157"/>
      <c r="M62" s="157"/>
      <c r="N62" s="157">
        <f>'将来負担比率（分子）の構造'!M$45</f>
        <v>3931</v>
      </c>
      <c r="O62" s="157"/>
      <c r="P62" s="157"/>
    </row>
    <row r="63" spans="1:16" x14ac:dyDescent="0.15">
      <c r="A63" s="157" t="s">
        <v>34</v>
      </c>
      <c r="B63" s="157">
        <f>'将来負担比率（分子）の構造'!I$44</f>
        <v>4256</v>
      </c>
      <c r="C63" s="157"/>
      <c r="D63" s="157"/>
      <c r="E63" s="157">
        <f>'将来負担比率（分子）の構造'!J$44</f>
        <v>4055</v>
      </c>
      <c r="F63" s="157"/>
      <c r="G63" s="157"/>
      <c r="H63" s="157">
        <f>'将来負担比率（分子）の構造'!K$44</f>
        <v>3806</v>
      </c>
      <c r="I63" s="157"/>
      <c r="J63" s="157"/>
      <c r="K63" s="157">
        <f>'将来負担比率（分子）の構造'!L$44</f>
        <v>3993</v>
      </c>
      <c r="L63" s="157"/>
      <c r="M63" s="157"/>
      <c r="N63" s="157">
        <f>'将来負担比率（分子）の構造'!M$44</f>
        <v>3825</v>
      </c>
      <c r="O63" s="157"/>
      <c r="P63" s="157"/>
    </row>
    <row r="64" spans="1:16" x14ac:dyDescent="0.15">
      <c r="A64" s="157" t="s">
        <v>33</v>
      </c>
      <c r="B64" s="157">
        <f>'将来負担比率（分子）の構造'!I$43</f>
        <v>10948</v>
      </c>
      <c r="C64" s="157"/>
      <c r="D64" s="157"/>
      <c r="E64" s="157">
        <f>'将来負担比率（分子）の構造'!J$43</f>
        <v>9477</v>
      </c>
      <c r="F64" s="157"/>
      <c r="G64" s="157"/>
      <c r="H64" s="157">
        <f>'将来負担比率（分子）の構造'!K$43</f>
        <v>11556</v>
      </c>
      <c r="I64" s="157"/>
      <c r="J64" s="157"/>
      <c r="K64" s="157">
        <f>'将来負担比率（分子）の構造'!L$43</f>
        <v>15959</v>
      </c>
      <c r="L64" s="157"/>
      <c r="M64" s="157"/>
      <c r="N64" s="157">
        <f>'将来負担比率（分子）の構造'!M$43</f>
        <v>15470</v>
      </c>
      <c r="O64" s="157"/>
      <c r="P64" s="157"/>
    </row>
    <row r="65" spans="1:16" x14ac:dyDescent="0.15">
      <c r="A65" s="157" t="s">
        <v>32</v>
      </c>
      <c r="B65" s="157">
        <f>'将来負担比率（分子）の構造'!I$42</f>
        <v>739</v>
      </c>
      <c r="C65" s="157"/>
      <c r="D65" s="157"/>
      <c r="E65" s="157">
        <f>'将来負担比率（分子）の構造'!J$42</f>
        <v>655</v>
      </c>
      <c r="F65" s="157"/>
      <c r="G65" s="157"/>
      <c r="H65" s="157">
        <f>'将来負担比率（分子）の構造'!K$42</f>
        <v>584</v>
      </c>
      <c r="I65" s="157"/>
      <c r="J65" s="157"/>
      <c r="K65" s="157">
        <f>'将来負担比率（分子）の構造'!L$42</f>
        <v>489</v>
      </c>
      <c r="L65" s="157"/>
      <c r="M65" s="157"/>
      <c r="N65" s="157">
        <f>'将来負担比率（分子）の構造'!M$42</f>
        <v>422</v>
      </c>
      <c r="O65" s="157"/>
      <c r="P65" s="157"/>
    </row>
    <row r="66" spans="1:16" x14ac:dyDescent="0.15">
      <c r="A66" s="157" t="s">
        <v>31</v>
      </c>
      <c r="B66" s="157">
        <f>'将来負担比率（分子）の構造'!I$41</f>
        <v>37917</v>
      </c>
      <c r="C66" s="157"/>
      <c r="D66" s="157"/>
      <c r="E66" s="157">
        <f>'将来負担比率（分子）の構造'!J$41</f>
        <v>40150</v>
      </c>
      <c r="F66" s="157"/>
      <c r="G66" s="157"/>
      <c r="H66" s="157">
        <f>'将来負担比率（分子）の構造'!K$41</f>
        <v>38531</v>
      </c>
      <c r="I66" s="157"/>
      <c r="J66" s="157"/>
      <c r="K66" s="157">
        <f>'将来負担比率（分子）の構造'!L$41</f>
        <v>36920</v>
      </c>
      <c r="L66" s="157"/>
      <c r="M66" s="157"/>
      <c r="N66" s="157">
        <f>'将来負担比率（分子）の構造'!M$41</f>
        <v>35807</v>
      </c>
      <c r="O66" s="157"/>
      <c r="P66" s="157"/>
    </row>
    <row r="67" spans="1:16" x14ac:dyDescent="0.15">
      <c r="A67" s="157" t="s">
        <v>71</v>
      </c>
      <c r="B67" s="157" t="e">
        <f>NA()</f>
        <v>#N/A</v>
      </c>
      <c r="C67" s="157">
        <f>IF(ISNUMBER('将来負担比率（分子）の構造'!I$53), IF('将来負担比率（分子）の構造'!I$53 &lt; 0, 0, '将来負担比率（分子）の構造'!I$53), NA())</f>
        <v>8324</v>
      </c>
      <c r="D67" s="157" t="e">
        <f>NA()</f>
        <v>#N/A</v>
      </c>
      <c r="E67" s="157" t="e">
        <f>NA()</f>
        <v>#N/A</v>
      </c>
      <c r="F67" s="157">
        <f>IF(ISNUMBER('将来負担比率（分子）の構造'!J$53), IF('将来負担比率（分子）の構造'!J$53 &lt; 0, 0, '将来負担比率（分子）の構造'!J$53), NA())</f>
        <v>8760</v>
      </c>
      <c r="G67" s="157" t="e">
        <f>NA()</f>
        <v>#N/A</v>
      </c>
      <c r="H67" s="157" t="e">
        <f>NA()</f>
        <v>#N/A</v>
      </c>
      <c r="I67" s="157">
        <f>IF(ISNUMBER('将来負担比率（分子）の構造'!K$53), IF('将来負担比率（分子）の構造'!K$53 &lt; 0, 0, '将来負担比率（分子）の構造'!K$53), NA())</f>
        <v>7305</v>
      </c>
      <c r="J67" s="157" t="e">
        <f>NA()</f>
        <v>#N/A</v>
      </c>
      <c r="K67" s="157" t="e">
        <f>NA()</f>
        <v>#N/A</v>
      </c>
      <c r="L67" s="157">
        <f>IF(ISNUMBER('将来負担比率（分子）の構造'!L$53), IF('将来負担比率（分子）の構造'!L$53 &lt; 0, 0, '将来負担比率（分子）の構造'!L$53), NA())</f>
        <v>8053</v>
      </c>
      <c r="M67" s="157" t="e">
        <f>NA()</f>
        <v>#N/A</v>
      </c>
      <c r="N67" s="157" t="e">
        <f>NA()</f>
        <v>#N/A</v>
      </c>
      <c r="O67" s="157">
        <f>IF(ISNUMBER('将来負担比率（分子）の構造'!M$53), IF('将来負担比率（分子）の構造'!M$53 &lt; 0, 0, '将来負担比率（分子）の構造'!M$53), NA())</f>
        <v>8017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1909</v>
      </c>
      <c r="C72" s="161">
        <f>基金残高に係る経年分析!G55</f>
        <v>1905</v>
      </c>
      <c r="D72" s="161">
        <f>基金残高に係る経年分析!H55</f>
        <v>1815</v>
      </c>
    </row>
    <row r="73" spans="1:16" x14ac:dyDescent="0.15">
      <c r="A73" s="160" t="s">
        <v>74</v>
      </c>
      <c r="B73" s="161">
        <f>基金残高に係る経年分析!F56</f>
        <v>402</v>
      </c>
      <c r="C73" s="161">
        <f>基金残高に係る経年分析!G56</f>
        <v>495</v>
      </c>
      <c r="D73" s="161">
        <f>基金残高に係る経年分析!H56</f>
        <v>611</v>
      </c>
    </row>
    <row r="74" spans="1:16" x14ac:dyDescent="0.15">
      <c r="A74" s="160" t="s">
        <v>75</v>
      </c>
      <c r="B74" s="161">
        <f>基金残高に係る経年分析!F57</f>
        <v>4421</v>
      </c>
      <c r="C74" s="161">
        <f>基金残高に係る経年分析!G57</f>
        <v>5053</v>
      </c>
      <c r="D74" s="161">
        <f>基金残高に係る経年分析!H57</f>
        <v>4036</v>
      </c>
    </row>
  </sheetData>
  <sheetProtection algorithmName="SHA-512" hashValue="WnHCObt39Dbekh7g+seb2kWUgDLnEG1SEmW0PqKbrF/lWJJJ1BiRwjGxjl0xj5/1dQh3cz3csAAsuqVivdqJjg==" saltValue="cUiBBGMIuT5slAQCk/TW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11169153</v>
      </c>
      <c r="S5" s="600"/>
      <c r="T5" s="600"/>
      <c r="U5" s="600"/>
      <c r="V5" s="600"/>
      <c r="W5" s="600"/>
      <c r="X5" s="600"/>
      <c r="Y5" s="601"/>
      <c r="Z5" s="602">
        <v>24</v>
      </c>
      <c r="AA5" s="602"/>
      <c r="AB5" s="602"/>
      <c r="AC5" s="602"/>
      <c r="AD5" s="603">
        <v>10732089</v>
      </c>
      <c r="AE5" s="603"/>
      <c r="AF5" s="603"/>
      <c r="AG5" s="603"/>
      <c r="AH5" s="603"/>
      <c r="AI5" s="603"/>
      <c r="AJ5" s="603"/>
      <c r="AK5" s="603"/>
      <c r="AL5" s="604">
        <v>50.8</v>
      </c>
      <c r="AM5" s="605"/>
      <c r="AN5" s="605"/>
      <c r="AO5" s="606"/>
      <c r="AP5" s="596" t="s">
        <v>217</v>
      </c>
      <c r="AQ5" s="597"/>
      <c r="AR5" s="597"/>
      <c r="AS5" s="597"/>
      <c r="AT5" s="597"/>
      <c r="AU5" s="597"/>
      <c r="AV5" s="597"/>
      <c r="AW5" s="597"/>
      <c r="AX5" s="597"/>
      <c r="AY5" s="597"/>
      <c r="AZ5" s="597"/>
      <c r="BA5" s="597"/>
      <c r="BB5" s="597"/>
      <c r="BC5" s="597"/>
      <c r="BD5" s="597"/>
      <c r="BE5" s="597"/>
      <c r="BF5" s="598"/>
      <c r="BG5" s="610">
        <v>10717168</v>
      </c>
      <c r="BH5" s="611"/>
      <c r="BI5" s="611"/>
      <c r="BJ5" s="611"/>
      <c r="BK5" s="611"/>
      <c r="BL5" s="611"/>
      <c r="BM5" s="611"/>
      <c r="BN5" s="612"/>
      <c r="BO5" s="613">
        <v>96</v>
      </c>
      <c r="BP5" s="613"/>
      <c r="BQ5" s="613"/>
      <c r="BR5" s="613"/>
      <c r="BS5" s="614">
        <v>580250</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329690</v>
      </c>
      <c r="S6" s="611"/>
      <c r="T6" s="611"/>
      <c r="U6" s="611"/>
      <c r="V6" s="611"/>
      <c r="W6" s="611"/>
      <c r="X6" s="611"/>
      <c r="Y6" s="612"/>
      <c r="Z6" s="613">
        <v>0.7</v>
      </c>
      <c r="AA6" s="613"/>
      <c r="AB6" s="613"/>
      <c r="AC6" s="613"/>
      <c r="AD6" s="614">
        <v>329690</v>
      </c>
      <c r="AE6" s="614"/>
      <c r="AF6" s="614"/>
      <c r="AG6" s="614"/>
      <c r="AH6" s="614"/>
      <c r="AI6" s="614"/>
      <c r="AJ6" s="614"/>
      <c r="AK6" s="614"/>
      <c r="AL6" s="615">
        <v>1.6</v>
      </c>
      <c r="AM6" s="616"/>
      <c r="AN6" s="616"/>
      <c r="AO6" s="617"/>
      <c r="AP6" s="607" t="s">
        <v>222</v>
      </c>
      <c r="AQ6" s="608"/>
      <c r="AR6" s="608"/>
      <c r="AS6" s="608"/>
      <c r="AT6" s="608"/>
      <c r="AU6" s="608"/>
      <c r="AV6" s="608"/>
      <c r="AW6" s="608"/>
      <c r="AX6" s="608"/>
      <c r="AY6" s="608"/>
      <c r="AZ6" s="608"/>
      <c r="BA6" s="608"/>
      <c r="BB6" s="608"/>
      <c r="BC6" s="608"/>
      <c r="BD6" s="608"/>
      <c r="BE6" s="608"/>
      <c r="BF6" s="609"/>
      <c r="BG6" s="610">
        <v>10717168</v>
      </c>
      <c r="BH6" s="611"/>
      <c r="BI6" s="611"/>
      <c r="BJ6" s="611"/>
      <c r="BK6" s="611"/>
      <c r="BL6" s="611"/>
      <c r="BM6" s="611"/>
      <c r="BN6" s="612"/>
      <c r="BO6" s="613">
        <v>96</v>
      </c>
      <c r="BP6" s="613"/>
      <c r="BQ6" s="613"/>
      <c r="BR6" s="613"/>
      <c r="BS6" s="614">
        <v>580250</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300188</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300016</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3447</v>
      </c>
      <c r="S7" s="611"/>
      <c r="T7" s="611"/>
      <c r="U7" s="611"/>
      <c r="V7" s="611"/>
      <c r="W7" s="611"/>
      <c r="X7" s="611"/>
      <c r="Y7" s="612"/>
      <c r="Z7" s="613">
        <v>0</v>
      </c>
      <c r="AA7" s="613"/>
      <c r="AB7" s="613"/>
      <c r="AC7" s="613"/>
      <c r="AD7" s="614">
        <v>3447</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4431891</v>
      </c>
      <c r="BH7" s="611"/>
      <c r="BI7" s="611"/>
      <c r="BJ7" s="611"/>
      <c r="BK7" s="611"/>
      <c r="BL7" s="611"/>
      <c r="BM7" s="611"/>
      <c r="BN7" s="612"/>
      <c r="BO7" s="613">
        <v>39.700000000000003</v>
      </c>
      <c r="BP7" s="613"/>
      <c r="BQ7" s="613"/>
      <c r="BR7" s="613"/>
      <c r="BS7" s="614">
        <v>228673</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7236153</v>
      </c>
      <c r="CS7" s="611"/>
      <c r="CT7" s="611"/>
      <c r="CU7" s="611"/>
      <c r="CV7" s="611"/>
      <c r="CW7" s="611"/>
      <c r="CX7" s="611"/>
      <c r="CY7" s="612"/>
      <c r="CZ7" s="613">
        <v>16.100000000000001</v>
      </c>
      <c r="DA7" s="613"/>
      <c r="DB7" s="613"/>
      <c r="DC7" s="613"/>
      <c r="DD7" s="619">
        <v>307288</v>
      </c>
      <c r="DE7" s="611"/>
      <c r="DF7" s="611"/>
      <c r="DG7" s="611"/>
      <c r="DH7" s="611"/>
      <c r="DI7" s="611"/>
      <c r="DJ7" s="611"/>
      <c r="DK7" s="611"/>
      <c r="DL7" s="611"/>
      <c r="DM7" s="611"/>
      <c r="DN7" s="611"/>
      <c r="DO7" s="611"/>
      <c r="DP7" s="612"/>
      <c r="DQ7" s="619">
        <v>4957535</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45591</v>
      </c>
      <c r="S8" s="611"/>
      <c r="T8" s="611"/>
      <c r="U8" s="611"/>
      <c r="V8" s="611"/>
      <c r="W8" s="611"/>
      <c r="X8" s="611"/>
      <c r="Y8" s="612"/>
      <c r="Z8" s="613">
        <v>0.1</v>
      </c>
      <c r="AA8" s="613"/>
      <c r="AB8" s="613"/>
      <c r="AC8" s="613"/>
      <c r="AD8" s="614">
        <v>45591</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121754</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15205910</v>
      </c>
      <c r="CS8" s="611"/>
      <c r="CT8" s="611"/>
      <c r="CU8" s="611"/>
      <c r="CV8" s="611"/>
      <c r="CW8" s="611"/>
      <c r="CX8" s="611"/>
      <c r="CY8" s="612"/>
      <c r="CZ8" s="613">
        <v>33.799999999999997</v>
      </c>
      <c r="DA8" s="613"/>
      <c r="DB8" s="613"/>
      <c r="DC8" s="613"/>
      <c r="DD8" s="619">
        <v>5517</v>
      </c>
      <c r="DE8" s="611"/>
      <c r="DF8" s="611"/>
      <c r="DG8" s="611"/>
      <c r="DH8" s="611"/>
      <c r="DI8" s="611"/>
      <c r="DJ8" s="611"/>
      <c r="DK8" s="611"/>
      <c r="DL8" s="611"/>
      <c r="DM8" s="611"/>
      <c r="DN8" s="611"/>
      <c r="DO8" s="611"/>
      <c r="DP8" s="612"/>
      <c r="DQ8" s="619">
        <v>7008375</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66648</v>
      </c>
      <c r="S9" s="611"/>
      <c r="T9" s="611"/>
      <c r="U9" s="611"/>
      <c r="V9" s="611"/>
      <c r="W9" s="611"/>
      <c r="X9" s="611"/>
      <c r="Y9" s="612"/>
      <c r="Z9" s="613">
        <v>0.1</v>
      </c>
      <c r="AA9" s="613"/>
      <c r="AB9" s="613"/>
      <c r="AC9" s="613"/>
      <c r="AD9" s="614">
        <v>66648</v>
      </c>
      <c r="AE9" s="614"/>
      <c r="AF9" s="614"/>
      <c r="AG9" s="614"/>
      <c r="AH9" s="614"/>
      <c r="AI9" s="614"/>
      <c r="AJ9" s="614"/>
      <c r="AK9" s="614"/>
      <c r="AL9" s="615">
        <v>0.3</v>
      </c>
      <c r="AM9" s="616"/>
      <c r="AN9" s="616"/>
      <c r="AO9" s="617"/>
      <c r="AP9" s="607" t="s">
        <v>231</v>
      </c>
      <c r="AQ9" s="608"/>
      <c r="AR9" s="608"/>
      <c r="AS9" s="608"/>
      <c r="AT9" s="608"/>
      <c r="AU9" s="608"/>
      <c r="AV9" s="608"/>
      <c r="AW9" s="608"/>
      <c r="AX9" s="608"/>
      <c r="AY9" s="608"/>
      <c r="AZ9" s="608"/>
      <c r="BA9" s="608"/>
      <c r="BB9" s="608"/>
      <c r="BC9" s="608"/>
      <c r="BD9" s="608"/>
      <c r="BE9" s="608"/>
      <c r="BF9" s="609"/>
      <c r="BG9" s="610">
        <v>3224438</v>
      </c>
      <c r="BH9" s="611"/>
      <c r="BI9" s="611"/>
      <c r="BJ9" s="611"/>
      <c r="BK9" s="611"/>
      <c r="BL9" s="611"/>
      <c r="BM9" s="611"/>
      <c r="BN9" s="612"/>
      <c r="BO9" s="613">
        <v>28.9</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3695814</v>
      </c>
      <c r="CS9" s="611"/>
      <c r="CT9" s="611"/>
      <c r="CU9" s="611"/>
      <c r="CV9" s="611"/>
      <c r="CW9" s="611"/>
      <c r="CX9" s="611"/>
      <c r="CY9" s="612"/>
      <c r="CZ9" s="613">
        <v>8.1999999999999993</v>
      </c>
      <c r="DA9" s="613"/>
      <c r="DB9" s="613"/>
      <c r="DC9" s="613"/>
      <c r="DD9" s="619">
        <v>6454</v>
      </c>
      <c r="DE9" s="611"/>
      <c r="DF9" s="611"/>
      <c r="DG9" s="611"/>
      <c r="DH9" s="611"/>
      <c r="DI9" s="611"/>
      <c r="DJ9" s="611"/>
      <c r="DK9" s="611"/>
      <c r="DL9" s="611"/>
      <c r="DM9" s="611"/>
      <c r="DN9" s="611"/>
      <c r="DO9" s="611"/>
      <c r="DP9" s="612"/>
      <c r="DQ9" s="619">
        <v>3038155</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284250</v>
      </c>
      <c r="BH10" s="611"/>
      <c r="BI10" s="611"/>
      <c r="BJ10" s="611"/>
      <c r="BK10" s="611"/>
      <c r="BL10" s="611"/>
      <c r="BM10" s="611"/>
      <c r="BN10" s="612"/>
      <c r="BO10" s="613">
        <v>2.5</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91033</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17073</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2204668</v>
      </c>
      <c r="S11" s="611"/>
      <c r="T11" s="611"/>
      <c r="U11" s="611"/>
      <c r="V11" s="611"/>
      <c r="W11" s="611"/>
      <c r="X11" s="611"/>
      <c r="Y11" s="612"/>
      <c r="Z11" s="615">
        <v>4.7</v>
      </c>
      <c r="AA11" s="616"/>
      <c r="AB11" s="616"/>
      <c r="AC11" s="622"/>
      <c r="AD11" s="619">
        <v>2204668</v>
      </c>
      <c r="AE11" s="611"/>
      <c r="AF11" s="611"/>
      <c r="AG11" s="611"/>
      <c r="AH11" s="611"/>
      <c r="AI11" s="611"/>
      <c r="AJ11" s="611"/>
      <c r="AK11" s="612"/>
      <c r="AL11" s="615">
        <v>10.4</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801449</v>
      </c>
      <c r="BH11" s="611"/>
      <c r="BI11" s="611"/>
      <c r="BJ11" s="611"/>
      <c r="BK11" s="611"/>
      <c r="BL11" s="611"/>
      <c r="BM11" s="611"/>
      <c r="BN11" s="612"/>
      <c r="BO11" s="613">
        <v>7.2</v>
      </c>
      <c r="BP11" s="613"/>
      <c r="BQ11" s="613"/>
      <c r="BR11" s="613"/>
      <c r="BS11" s="614">
        <v>228673</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923337</v>
      </c>
      <c r="CS11" s="611"/>
      <c r="CT11" s="611"/>
      <c r="CU11" s="611"/>
      <c r="CV11" s="611"/>
      <c r="CW11" s="611"/>
      <c r="CX11" s="611"/>
      <c r="CY11" s="612"/>
      <c r="CZ11" s="613">
        <v>2.1</v>
      </c>
      <c r="DA11" s="613"/>
      <c r="DB11" s="613"/>
      <c r="DC11" s="613"/>
      <c r="DD11" s="619">
        <v>97688</v>
      </c>
      <c r="DE11" s="611"/>
      <c r="DF11" s="611"/>
      <c r="DG11" s="611"/>
      <c r="DH11" s="611"/>
      <c r="DI11" s="611"/>
      <c r="DJ11" s="611"/>
      <c r="DK11" s="611"/>
      <c r="DL11" s="611"/>
      <c r="DM11" s="611"/>
      <c r="DN11" s="611"/>
      <c r="DO11" s="611"/>
      <c r="DP11" s="612"/>
      <c r="DQ11" s="619">
        <v>502662</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5386640</v>
      </c>
      <c r="BH12" s="611"/>
      <c r="BI12" s="611"/>
      <c r="BJ12" s="611"/>
      <c r="BK12" s="611"/>
      <c r="BL12" s="611"/>
      <c r="BM12" s="611"/>
      <c r="BN12" s="612"/>
      <c r="BO12" s="613">
        <v>48.2</v>
      </c>
      <c r="BP12" s="613"/>
      <c r="BQ12" s="613"/>
      <c r="BR12" s="613"/>
      <c r="BS12" s="614">
        <v>351577</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2499161</v>
      </c>
      <c r="CS12" s="611"/>
      <c r="CT12" s="611"/>
      <c r="CU12" s="611"/>
      <c r="CV12" s="611"/>
      <c r="CW12" s="611"/>
      <c r="CX12" s="611"/>
      <c r="CY12" s="612"/>
      <c r="CZ12" s="613">
        <v>5.5</v>
      </c>
      <c r="DA12" s="613"/>
      <c r="DB12" s="613"/>
      <c r="DC12" s="613"/>
      <c r="DD12" s="619">
        <v>54580</v>
      </c>
      <c r="DE12" s="611"/>
      <c r="DF12" s="611"/>
      <c r="DG12" s="611"/>
      <c r="DH12" s="611"/>
      <c r="DI12" s="611"/>
      <c r="DJ12" s="611"/>
      <c r="DK12" s="611"/>
      <c r="DL12" s="611"/>
      <c r="DM12" s="611"/>
      <c r="DN12" s="611"/>
      <c r="DO12" s="611"/>
      <c r="DP12" s="612"/>
      <c r="DQ12" s="619">
        <v>561611</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5273430</v>
      </c>
      <c r="BH13" s="611"/>
      <c r="BI13" s="611"/>
      <c r="BJ13" s="611"/>
      <c r="BK13" s="611"/>
      <c r="BL13" s="611"/>
      <c r="BM13" s="611"/>
      <c r="BN13" s="612"/>
      <c r="BO13" s="613">
        <v>47.2</v>
      </c>
      <c r="BP13" s="613"/>
      <c r="BQ13" s="613"/>
      <c r="BR13" s="613"/>
      <c r="BS13" s="614">
        <v>351577</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4868936</v>
      </c>
      <c r="CS13" s="611"/>
      <c r="CT13" s="611"/>
      <c r="CU13" s="611"/>
      <c r="CV13" s="611"/>
      <c r="CW13" s="611"/>
      <c r="CX13" s="611"/>
      <c r="CY13" s="612"/>
      <c r="CZ13" s="613">
        <v>10.8</v>
      </c>
      <c r="DA13" s="613"/>
      <c r="DB13" s="613"/>
      <c r="DC13" s="613"/>
      <c r="DD13" s="619">
        <v>1028616</v>
      </c>
      <c r="DE13" s="611"/>
      <c r="DF13" s="611"/>
      <c r="DG13" s="611"/>
      <c r="DH13" s="611"/>
      <c r="DI13" s="611"/>
      <c r="DJ13" s="611"/>
      <c r="DK13" s="611"/>
      <c r="DL13" s="611"/>
      <c r="DM13" s="611"/>
      <c r="DN13" s="611"/>
      <c r="DO13" s="611"/>
      <c r="DP13" s="612"/>
      <c r="DQ13" s="619">
        <v>2665575</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312326</v>
      </c>
      <c r="BH14" s="611"/>
      <c r="BI14" s="611"/>
      <c r="BJ14" s="611"/>
      <c r="BK14" s="611"/>
      <c r="BL14" s="611"/>
      <c r="BM14" s="611"/>
      <c r="BN14" s="612"/>
      <c r="BO14" s="613">
        <v>2.8</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1324003</v>
      </c>
      <c r="CS14" s="611"/>
      <c r="CT14" s="611"/>
      <c r="CU14" s="611"/>
      <c r="CV14" s="611"/>
      <c r="CW14" s="611"/>
      <c r="CX14" s="611"/>
      <c r="CY14" s="612"/>
      <c r="CZ14" s="613">
        <v>2.9</v>
      </c>
      <c r="DA14" s="613"/>
      <c r="DB14" s="613"/>
      <c r="DC14" s="613"/>
      <c r="DD14" s="619">
        <v>8874</v>
      </c>
      <c r="DE14" s="611"/>
      <c r="DF14" s="611"/>
      <c r="DG14" s="611"/>
      <c r="DH14" s="611"/>
      <c r="DI14" s="611"/>
      <c r="DJ14" s="611"/>
      <c r="DK14" s="611"/>
      <c r="DL14" s="611"/>
      <c r="DM14" s="611"/>
      <c r="DN14" s="611"/>
      <c r="DO14" s="611"/>
      <c r="DP14" s="612"/>
      <c r="DQ14" s="619">
        <v>1302433</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30548</v>
      </c>
      <c r="S15" s="611"/>
      <c r="T15" s="611"/>
      <c r="U15" s="611"/>
      <c r="V15" s="611"/>
      <c r="W15" s="611"/>
      <c r="X15" s="611"/>
      <c r="Y15" s="612"/>
      <c r="Z15" s="613">
        <v>0.1</v>
      </c>
      <c r="AA15" s="613"/>
      <c r="AB15" s="613"/>
      <c r="AC15" s="613"/>
      <c r="AD15" s="614">
        <v>30548</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586120</v>
      </c>
      <c r="BH15" s="611"/>
      <c r="BI15" s="611"/>
      <c r="BJ15" s="611"/>
      <c r="BK15" s="611"/>
      <c r="BL15" s="611"/>
      <c r="BM15" s="611"/>
      <c r="BN15" s="612"/>
      <c r="BO15" s="613">
        <v>5.2</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5124175</v>
      </c>
      <c r="CS15" s="611"/>
      <c r="CT15" s="611"/>
      <c r="CU15" s="611"/>
      <c r="CV15" s="611"/>
      <c r="CW15" s="611"/>
      <c r="CX15" s="611"/>
      <c r="CY15" s="612"/>
      <c r="CZ15" s="613">
        <v>11.4</v>
      </c>
      <c r="DA15" s="613"/>
      <c r="DB15" s="613"/>
      <c r="DC15" s="613"/>
      <c r="DD15" s="619">
        <v>1864033</v>
      </c>
      <c r="DE15" s="611"/>
      <c r="DF15" s="611"/>
      <c r="DG15" s="611"/>
      <c r="DH15" s="611"/>
      <c r="DI15" s="611"/>
      <c r="DJ15" s="611"/>
      <c r="DK15" s="611"/>
      <c r="DL15" s="611"/>
      <c r="DM15" s="611"/>
      <c r="DN15" s="611"/>
      <c r="DO15" s="611"/>
      <c r="DP15" s="612"/>
      <c r="DQ15" s="619">
        <v>3035330</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162833</v>
      </c>
      <c r="S16" s="611"/>
      <c r="T16" s="611"/>
      <c r="U16" s="611"/>
      <c r="V16" s="611"/>
      <c r="W16" s="611"/>
      <c r="X16" s="611"/>
      <c r="Y16" s="612"/>
      <c r="Z16" s="613">
        <v>0.3</v>
      </c>
      <c r="AA16" s="613"/>
      <c r="AB16" s="613"/>
      <c r="AC16" s="613"/>
      <c r="AD16" s="614">
        <v>162833</v>
      </c>
      <c r="AE16" s="614"/>
      <c r="AF16" s="614"/>
      <c r="AG16" s="614"/>
      <c r="AH16" s="614"/>
      <c r="AI16" s="614"/>
      <c r="AJ16" s="614"/>
      <c r="AK16" s="614"/>
      <c r="AL16" s="615">
        <v>0.8</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v>191</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77593</v>
      </c>
      <c r="CS16" s="611"/>
      <c r="CT16" s="611"/>
      <c r="CU16" s="611"/>
      <c r="CV16" s="611"/>
      <c r="CW16" s="611"/>
      <c r="CX16" s="611"/>
      <c r="CY16" s="612"/>
      <c r="CZ16" s="613">
        <v>0.2</v>
      </c>
      <c r="DA16" s="613"/>
      <c r="DB16" s="613"/>
      <c r="DC16" s="613"/>
      <c r="DD16" s="619" t="s">
        <v>122</v>
      </c>
      <c r="DE16" s="611"/>
      <c r="DF16" s="611"/>
      <c r="DG16" s="611"/>
      <c r="DH16" s="611"/>
      <c r="DI16" s="611"/>
      <c r="DJ16" s="611"/>
      <c r="DK16" s="611"/>
      <c r="DL16" s="611"/>
      <c r="DM16" s="611"/>
      <c r="DN16" s="611"/>
      <c r="DO16" s="611"/>
      <c r="DP16" s="612"/>
      <c r="DQ16" s="619">
        <v>57261</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400982</v>
      </c>
      <c r="S17" s="611"/>
      <c r="T17" s="611"/>
      <c r="U17" s="611"/>
      <c r="V17" s="611"/>
      <c r="W17" s="611"/>
      <c r="X17" s="611"/>
      <c r="Y17" s="612"/>
      <c r="Z17" s="613">
        <v>0.9</v>
      </c>
      <c r="AA17" s="613"/>
      <c r="AB17" s="613"/>
      <c r="AC17" s="613"/>
      <c r="AD17" s="614">
        <v>400982</v>
      </c>
      <c r="AE17" s="614"/>
      <c r="AF17" s="614"/>
      <c r="AG17" s="614"/>
      <c r="AH17" s="614"/>
      <c r="AI17" s="614"/>
      <c r="AJ17" s="614"/>
      <c r="AK17" s="614"/>
      <c r="AL17" s="615">
        <v>1.9</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3686586</v>
      </c>
      <c r="CS17" s="611"/>
      <c r="CT17" s="611"/>
      <c r="CU17" s="611"/>
      <c r="CV17" s="611"/>
      <c r="CW17" s="611"/>
      <c r="CX17" s="611"/>
      <c r="CY17" s="612"/>
      <c r="CZ17" s="613">
        <v>8.1999999999999993</v>
      </c>
      <c r="DA17" s="613"/>
      <c r="DB17" s="613"/>
      <c r="DC17" s="613"/>
      <c r="DD17" s="619" t="s">
        <v>122</v>
      </c>
      <c r="DE17" s="611"/>
      <c r="DF17" s="611"/>
      <c r="DG17" s="611"/>
      <c r="DH17" s="611"/>
      <c r="DI17" s="611"/>
      <c r="DJ17" s="611"/>
      <c r="DK17" s="611"/>
      <c r="DL17" s="611"/>
      <c r="DM17" s="611"/>
      <c r="DN17" s="611"/>
      <c r="DO17" s="611"/>
      <c r="DP17" s="612"/>
      <c r="DQ17" s="619">
        <v>3408956</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63681</v>
      </c>
      <c r="S18" s="611"/>
      <c r="T18" s="611"/>
      <c r="U18" s="611"/>
      <c r="V18" s="611"/>
      <c r="W18" s="611"/>
      <c r="X18" s="611"/>
      <c r="Y18" s="612"/>
      <c r="Z18" s="613">
        <v>0.1</v>
      </c>
      <c r="AA18" s="613"/>
      <c r="AB18" s="613"/>
      <c r="AC18" s="613"/>
      <c r="AD18" s="614">
        <v>63681</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323382</v>
      </c>
      <c r="S19" s="611"/>
      <c r="T19" s="611"/>
      <c r="U19" s="611"/>
      <c r="V19" s="611"/>
      <c r="W19" s="611"/>
      <c r="X19" s="611"/>
      <c r="Y19" s="612"/>
      <c r="Z19" s="613">
        <v>0.7</v>
      </c>
      <c r="AA19" s="613"/>
      <c r="AB19" s="613"/>
      <c r="AC19" s="613"/>
      <c r="AD19" s="614">
        <v>323382</v>
      </c>
      <c r="AE19" s="614"/>
      <c r="AF19" s="614"/>
      <c r="AG19" s="614"/>
      <c r="AH19" s="614"/>
      <c r="AI19" s="614"/>
      <c r="AJ19" s="614"/>
      <c r="AK19" s="614"/>
      <c r="AL19" s="615">
        <v>1.5</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451985</v>
      </c>
      <c r="BH19" s="611"/>
      <c r="BI19" s="611"/>
      <c r="BJ19" s="611"/>
      <c r="BK19" s="611"/>
      <c r="BL19" s="611"/>
      <c r="BM19" s="611"/>
      <c r="BN19" s="612"/>
      <c r="BO19" s="613">
        <v>4</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13919</v>
      </c>
      <c r="S20" s="611"/>
      <c r="T20" s="611"/>
      <c r="U20" s="611"/>
      <c r="V20" s="611"/>
      <c r="W20" s="611"/>
      <c r="X20" s="611"/>
      <c r="Y20" s="612"/>
      <c r="Z20" s="613">
        <v>0</v>
      </c>
      <c r="AA20" s="613"/>
      <c r="AB20" s="613"/>
      <c r="AC20" s="613"/>
      <c r="AD20" s="614">
        <v>13919</v>
      </c>
      <c r="AE20" s="614"/>
      <c r="AF20" s="614"/>
      <c r="AG20" s="614"/>
      <c r="AH20" s="614"/>
      <c r="AI20" s="614"/>
      <c r="AJ20" s="614"/>
      <c r="AK20" s="614"/>
      <c r="AL20" s="615">
        <v>0.1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451985</v>
      </c>
      <c r="BH20" s="611"/>
      <c r="BI20" s="611"/>
      <c r="BJ20" s="611"/>
      <c r="BK20" s="611"/>
      <c r="BL20" s="611"/>
      <c r="BM20" s="611"/>
      <c r="BN20" s="612"/>
      <c r="BO20" s="613">
        <v>4</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45032889</v>
      </c>
      <c r="CS20" s="611"/>
      <c r="CT20" s="611"/>
      <c r="CU20" s="611"/>
      <c r="CV20" s="611"/>
      <c r="CW20" s="611"/>
      <c r="CX20" s="611"/>
      <c r="CY20" s="612"/>
      <c r="CZ20" s="613">
        <v>100</v>
      </c>
      <c r="DA20" s="613"/>
      <c r="DB20" s="613"/>
      <c r="DC20" s="613"/>
      <c r="DD20" s="619">
        <v>3373050</v>
      </c>
      <c r="DE20" s="611"/>
      <c r="DF20" s="611"/>
      <c r="DG20" s="611"/>
      <c r="DH20" s="611"/>
      <c r="DI20" s="611"/>
      <c r="DJ20" s="611"/>
      <c r="DK20" s="611"/>
      <c r="DL20" s="611"/>
      <c r="DM20" s="611"/>
      <c r="DN20" s="611"/>
      <c r="DO20" s="611"/>
      <c r="DP20" s="612"/>
      <c r="DQ20" s="619">
        <v>26854982</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9298641</v>
      </c>
      <c r="S21" s="611"/>
      <c r="T21" s="611"/>
      <c r="U21" s="611"/>
      <c r="V21" s="611"/>
      <c r="W21" s="611"/>
      <c r="X21" s="611"/>
      <c r="Y21" s="612"/>
      <c r="Z21" s="613">
        <v>19.899999999999999</v>
      </c>
      <c r="AA21" s="613"/>
      <c r="AB21" s="613"/>
      <c r="AC21" s="613"/>
      <c r="AD21" s="614">
        <v>7116466</v>
      </c>
      <c r="AE21" s="614"/>
      <c r="AF21" s="614"/>
      <c r="AG21" s="614"/>
      <c r="AH21" s="614"/>
      <c r="AI21" s="614"/>
      <c r="AJ21" s="614"/>
      <c r="AK21" s="614"/>
      <c r="AL21" s="615">
        <v>33.700000000000003</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14921</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7116466</v>
      </c>
      <c r="S22" s="611"/>
      <c r="T22" s="611"/>
      <c r="U22" s="611"/>
      <c r="V22" s="611"/>
      <c r="W22" s="611"/>
      <c r="X22" s="611"/>
      <c r="Y22" s="612"/>
      <c r="Z22" s="613">
        <v>15.3</v>
      </c>
      <c r="AA22" s="613"/>
      <c r="AB22" s="613"/>
      <c r="AC22" s="613"/>
      <c r="AD22" s="614">
        <v>7116466</v>
      </c>
      <c r="AE22" s="614"/>
      <c r="AF22" s="614"/>
      <c r="AG22" s="614"/>
      <c r="AH22" s="614"/>
      <c r="AI22" s="614"/>
      <c r="AJ22" s="614"/>
      <c r="AK22" s="614"/>
      <c r="AL22" s="615">
        <v>33.700000000000003</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2182175</v>
      </c>
      <c r="S23" s="611"/>
      <c r="T23" s="611"/>
      <c r="U23" s="611"/>
      <c r="V23" s="611"/>
      <c r="W23" s="611"/>
      <c r="X23" s="611"/>
      <c r="Y23" s="612"/>
      <c r="Z23" s="613">
        <v>4.7</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437064</v>
      </c>
      <c r="BH23" s="611"/>
      <c r="BI23" s="611"/>
      <c r="BJ23" s="611"/>
      <c r="BK23" s="611"/>
      <c r="BL23" s="611"/>
      <c r="BM23" s="611"/>
      <c r="BN23" s="612"/>
      <c r="BO23" s="613">
        <v>3.9</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18540906</v>
      </c>
      <c r="CS24" s="600"/>
      <c r="CT24" s="600"/>
      <c r="CU24" s="600"/>
      <c r="CV24" s="600"/>
      <c r="CW24" s="600"/>
      <c r="CX24" s="600"/>
      <c r="CY24" s="601"/>
      <c r="CZ24" s="604">
        <v>41.2</v>
      </c>
      <c r="DA24" s="605"/>
      <c r="DB24" s="605"/>
      <c r="DC24" s="621"/>
      <c r="DD24" s="642">
        <v>11116018</v>
      </c>
      <c r="DE24" s="600"/>
      <c r="DF24" s="600"/>
      <c r="DG24" s="600"/>
      <c r="DH24" s="600"/>
      <c r="DI24" s="600"/>
      <c r="DJ24" s="600"/>
      <c r="DK24" s="601"/>
      <c r="DL24" s="642">
        <v>10341371</v>
      </c>
      <c r="DM24" s="600"/>
      <c r="DN24" s="600"/>
      <c r="DO24" s="600"/>
      <c r="DP24" s="600"/>
      <c r="DQ24" s="600"/>
      <c r="DR24" s="600"/>
      <c r="DS24" s="600"/>
      <c r="DT24" s="600"/>
      <c r="DU24" s="600"/>
      <c r="DV24" s="601"/>
      <c r="DW24" s="604">
        <v>48.8</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23712201</v>
      </c>
      <c r="S25" s="611"/>
      <c r="T25" s="611"/>
      <c r="U25" s="611"/>
      <c r="V25" s="611"/>
      <c r="W25" s="611"/>
      <c r="X25" s="611"/>
      <c r="Y25" s="612"/>
      <c r="Z25" s="613">
        <v>50.9</v>
      </c>
      <c r="AA25" s="613"/>
      <c r="AB25" s="613"/>
      <c r="AC25" s="613"/>
      <c r="AD25" s="614">
        <v>21092962</v>
      </c>
      <c r="AE25" s="614"/>
      <c r="AF25" s="614"/>
      <c r="AG25" s="614"/>
      <c r="AH25" s="614"/>
      <c r="AI25" s="614"/>
      <c r="AJ25" s="614"/>
      <c r="AK25" s="614"/>
      <c r="AL25" s="615">
        <v>99.8</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5234952</v>
      </c>
      <c r="CS25" s="631"/>
      <c r="CT25" s="631"/>
      <c r="CU25" s="631"/>
      <c r="CV25" s="631"/>
      <c r="CW25" s="631"/>
      <c r="CX25" s="631"/>
      <c r="CY25" s="632"/>
      <c r="CZ25" s="615">
        <v>11.6</v>
      </c>
      <c r="DA25" s="643"/>
      <c r="DB25" s="643"/>
      <c r="DC25" s="645"/>
      <c r="DD25" s="619">
        <v>4890609</v>
      </c>
      <c r="DE25" s="631"/>
      <c r="DF25" s="631"/>
      <c r="DG25" s="631"/>
      <c r="DH25" s="631"/>
      <c r="DI25" s="631"/>
      <c r="DJ25" s="631"/>
      <c r="DK25" s="632"/>
      <c r="DL25" s="619">
        <v>4517486</v>
      </c>
      <c r="DM25" s="631"/>
      <c r="DN25" s="631"/>
      <c r="DO25" s="631"/>
      <c r="DP25" s="631"/>
      <c r="DQ25" s="631"/>
      <c r="DR25" s="631"/>
      <c r="DS25" s="631"/>
      <c r="DT25" s="631"/>
      <c r="DU25" s="631"/>
      <c r="DV25" s="632"/>
      <c r="DW25" s="615">
        <v>21.3</v>
      </c>
      <c r="DX25" s="643"/>
      <c r="DY25" s="643"/>
      <c r="DZ25" s="643"/>
      <c r="EA25" s="643"/>
      <c r="EB25" s="643"/>
      <c r="EC25" s="644"/>
    </row>
    <row r="26" spans="2:133" ht="11.25" customHeight="1" x14ac:dyDescent="0.15">
      <c r="B26" s="607" t="s">
        <v>284</v>
      </c>
      <c r="C26" s="608"/>
      <c r="D26" s="608"/>
      <c r="E26" s="608"/>
      <c r="F26" s="608"/>
      <c r="G26" s="608"/>
      <c r="H26" s="608"/>
      <c r="I26" s="608"/>
      <c r="J26" s="608"/>
      <c r="K26" s="608"/>
      <c r="L26" s="608"/>
      <c r="M26" s="608"/>
      <c r="N26" s="608"/>
      <c r="O26" s="608"/>
      <c r="P26" s="608"/>
      <c r="Q26" s="609"/>
      <c r="R26" s="610">
        <v>9579</v>
      </c>
      <c r="S26" s="611"/>
      <c r="T26" s="611"/>
      <c r="U26" s="611"/>
      <c r="V26" s="611"/>
      <c r="W26" s="611"/>
      <c r="X26" s="611"/>
      <c r="Y26" s="612"/>
      <c r="Z26" s="613">
        <v>0</v>
      </c>
      <c r="AA26" s="613"/>
      <c r="AB26" s="613"/>
      <c r="AC26" s="613"/>
      <c r="AD26" s="614">
        <v>9579</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3124773</v>
      </c>
      <c r="CS26" s="611"/>
      <c r="CT26" s="611"/>
      <c r="CU26" s="611"/>
      <c r="CV26" s="611"/>
      <c r="CW26" s="611"/>
      <c r="CX26" s="611"/>
      <c r="CY26" s="612"/>
      <c r="CZ26" s="615">
        <v>6.9</v>
      </c>
      <c r="DA26" s="643"/>
      <c r="DB26" s="643"/>
      <c r="DC26" s="645"/>
      <c r="DD26" s="619">
        <v>2921794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287</v>
      </c>
      <c r="C27" s="608"/>
      <c r="D27" s="608"/>
      <c r="E27" s="608"/>
      <c r="F27" s="608"/>
      <c r="G27" s="608"/>
      <c r="H27" s="608"/>
      <c r="I27" s="608"/>
      <c r="J27" s="608"/>
      <c r="K27" s="608"/>
      <c r="L27" s="608"/>
      <c r="M27" s="608"/>
      <c r="N27" s="608"/>
      <c r="O27" s="608"/>
      <c r="P27" s="608"/>
      <c r="Q27" s="609"/>
      <c r="R27" s="610">
        <v>163244</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11169153</v>
      </c>
      <c r="BH27" s="611"/>
      <c r="BI27" s="611"/>
      <c r="BJ27" s="611"/>
      <c r="BK27" s="611"/>
      <c r="BL27" s="611"/>
      <c r="BM27" s="611"/>
      <c r="BN27" s="612"/>
      <c r="BO27" s="613">
        <v>100</v>
      </c>
      <c r="BP27" s="613"/>
      <c r="BQ27" s="613"/>
      <c r="BR27" s="613"/>
      <c r="BS27" s="614">
        <v>580250</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9619368</v>
      </c>
      <c r="CS27" s="631"/>
      <c r="CT27" s="631"/>
      <c r="CU27" s="631"/>
      <c r="CV27" s="631"/>
      <c r="CW27" s="631"/>
      <c r="CX27" s="631"/>
      <c r="CY27" s="632"/>
      <c r="CZ27" s="615">
        <v>21.4</v>
      </c>
      <c r="DA27" s="643"/>
      <c r="DB27" s="643"/>
      <c r="DC27" s="645"/>
      <c r="DD27" s="619">
        <v>2816453</v>
      </c>
      <c r="DE27" s="631"/>
      <c r="DF27" s="631"/>
      <c r="DG27" s="631"/>
      <c r="DH27" s="631"/>
      <c r="DI27" s="631"/>
      <c r="DJ27" s="631"/>
      <c r="DK27" s="632"/>
      <c r="DL27" s="619">
        <v>2415349</v>
      </c>
      <c r="DM27" s="631"/>
      <c r="DN27" s="631"/>
      <c r="DO27" s="631"/>
      <c r="DP27" s="631"/>
      <c r="DQ27" s="631"/>
      <c r="DR27" s="631"/>
      <c r="DS27" s="631"/>
      <c r="DT27" s="631"/>
      <c r="DU27" s="631"/>
      <c r="DV27" s="632"/>
      <c r="DW27" s="615">
        <v>11.4</v>
      </c>
      <c r="DX27" s="643"/>
      <c r="DY27" s="643"/>
      <c r="DZ27" s="643"/>
      <c r="EA27" s="643"/>
      <c r="EB27" s="643"/>
      <c r="EC27" s="644"/>
    </row>
    <row r="28" spans="2:133" ht="11.25" customHeight="1" x14ac:dyDescent="0.15">
      <c r="B28" s="607" t="s">
        <v>290</v>
      </c>
      <c r="C28" s="608"/>
      <c r="D28" s="608"/>
      <c r="E28" s="608"/>
      <c r="F28" s="608"/>
      <c r="G28" s="608"/>
      <c r="H28" s="608"/>
      <c r="I28" s="608"/>
      <c r="J28" s="608"/>
      <c r="K28" s="608"/>
      <c r="L28" s="608"/>
      <c r="M28" s="608"/>
      <c r="N28" s="608"/>
      <c r="O28" s="608"/>
      <c r="P28" s="608"/>
      <c r="Q28" s="609"/>
      <c r="R28" s="610">
        <v>264915</v>
      </c>
      <c r="S28" s="611"/>
      <c r="T28" s="611"/>
      <c r="U28" s="611"/>
      <c r="V28" s="611"/>
      <c r="W28" s="611"/>
      <c r="X28" s="611"/>
      <c r="Y28" s="612"/>
      <c r="Z28" s="613">
        <v>0.6</v>
      </c>
      <c r="AA28" s="613"/>
      <c r="AB28" s="613"/>
      <c r="AC28" s="613"/>
      <c r="AD28" s="614">
        <v>22077</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3686586</v>
      </c>
      <c r="CS28" s="611"/>
      <c r="CT28" s="611"/>
      <c r="CU28" s="611"/>
      <c r="CV28" s="611"/>
      <c r="CW28" s="611"/>
      <c r="CX28" s="611"/>
      <c r="CY28" s="612"/>
      <c r="CZ28" s="615">
        <v>8.1999999999999993</v>
      </c>
      <c r="DA28" s="643"/>
      <c r="DB28" s="643"/>
      <c r="DC28" s="645"/>
      <c r="DD28" s="619">
        <v>3408956</v>
      </c>
      <c r="DE28" s="611"/>
      <c r="DF28" s="611"/>
      <c r="DG28" s="611"/>
      <c r="DH28" s="611"/>
      <c r="DI28" s="611"/>
      <c r="DJ28" s="611"/>
      <c r="DK28" s="612"/>
      <c r="DL28" s="619">
        <v>3408536</v>
      </c>
      <c r="DM28" s="611"/>
      <c r="DN28" s="611"/>
      <c r="DO28" s="611"/>
      <c r="DP28" s="611"/>
      <c r="DQ28" s="611"/>
      <c r="DR28" s="611"/>
      <c r="DS28" s="611"/>
      <c r="DT28" s="611"/>
      <c r="DU28" s="611"/>
      <c r="DV28" s="612"/>
      <c r="DW28" s="615">
        <v>16.100000000000001</v>
      </c>
      <c r="DX28" s="643"/>
      <c r="DY28" s="643"/>
      <c r="DZ28" s="643"/>
      <c r="EA28" s="643"/>
      <c r="EB28" s="643"/>
      <c r="EC28" s="644"/>
    </row>
    <row r="29" spans="2:133" ht="11.25" customHeight="1" x14ac:dyDescent="0.15">
      <c r="B29" s="607" t="s">
        <v>292</v>
      </c>
      <c r="C29" s="608"/>
      <c r="D29" s="608"/>
      <c r="E29" s="608"/>
      <c r="F29" s="608"/>
      <c r="G29" s="608"/>
      <c r="H29" s="608"/>
      <c r="I29" s="608"/>
      <c r="J29" s="608"/>
      <c r="K29" s="608"/>
      <c r="L29" s="608"/>
      <c r="M29" s="608"/>
      <c r="N29" s="608"/>
      <c r="O29" s="608"/>
      <c r="P29" s="608"/>
      <c r="Q29" s="609"/>
      <c r="R29" s="610">
        <v>41305</v>
      </c>
      <c r="S29" s="611"/>
      <c r="T29" s="611"/>
      <c r="U29" s="611"/>
      <c r="V29" s="611"/>
      <c r="W29" s="611"/>
      <c r="X29" s="611"/>
      <c r="Y29" s="612"/>
      <c r="Z29" s="613">
        <v>0.1</v>
      </c>
      <c r="AA29" s="613"/>
      <c r="AB29" s="613"/>
      <c r="AC29" s="613"/>
      <c r="AD29" s="614">
        <v>5</v>
      </c>
      <c r="AE29" s="614"/>
      <c r="AF29" s="614"/>
      <c r="AG29" s="614"/>
      <c r="AH29" s="614"/>
      <c r="AI29" s="614"/>
      <c r="AJ29" s="614"/>
      <c r="AK29" s="614"/>
      <c r="AL29" s="615">
        <v>0</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3682629</v>
      </c>
      <c r="CS29" s="631"/>
      <c r="CT29" s="631"/>
      <c r="CU29" s="631"/>
      <c r="CV29" s="631"/>
      <c r="CW29" s="631"/>
      <c r="CX29" s="631"/>
      <c r="CY29" s="632"/>
      <c r="CZ29" s="615">
        <v>8.1999999999999993</v>
      </c>
      <c r="DA29" s="643"/>
      <c r="DB29" s="643"/>
      <c r="DC29" s="645"/>
      <c r="DD29" s="619">
        <v>3404999</v>
      </c>
      <c r="DE29" s="631"/>
      <c r="DF29" s="631"/>
      <c r="DG29" s="631"/>
      <c r="DH29" s="631"/>
      <c r="DI29" s="631"/>
      <c r="DJ29" s="631"/>
      <c r="DK29" s="632"/>
      <c r="DL29" s="619">
        <v>3404579</v>
      </c>
      <c r="DM29" s="631"/>
      <c r="DN29" s="631"/>
      <c r="DO29" s="631"/>
      <c r="DP29" s="631"/>
      <c r="DQ29" s="631"/>
      <c r="DR29" s="631"/>
      <c r="DS29" s="631"/>
      <c r="DT29" s="631"/>
      <c r="DU29" s="631"/>
      <c r="DV29" s="632"/>
      <c r="DW29" s="615">
        <v>16.100000000000001</v>
      </c>
      <c r="DX29" s="643"/>
      <c r="DY29" s="643"/>
      <c r="DZ29" s="643"/>
      <c r="EA29" s="643"/>
      <c r="EB29" s="643"/>
      <c r="EC29" s="644"/>
    </row>
    <row r="30" spans="2:133" ht="11.25" customHeight="1" x14ac:dyDescent="0.15">
      <c r="B30" s="607" t="s">
        <v>294</v>
      </c>
      <c r="C30" s="608"/>
      <c r="D30" s="608"/>
      <c r="E30" s="608"/>
      <c r="F30" s="608"/>
      <c r="G30" s="608"/>
      <c r="H30" s="608"/>
      <c r="I30" s="608"/>
      <c r="J30" s="608"/>
      <c r="K30" s="608"/>
      <c r="L30" s="608"/>
      <c r="M30" s="608"/>
      <c r="N30" s="608"/>
      <c r="O30" s="608"/>
      <c r="P30" s="608"/>
      <c r="Q30" s="609"/>
      <c r="R30" s="610">
        <v>7693402</v>
      </c>
      <c r="S30" s="611"/>
      <c r="T30" s="611"/>
      <c r="U30" s="611"/>
      <c r="V30" s="611"/>
      <c r="W30" s="611"/>
      <c r="X30" s="611"/>
      <c r="Y30" s="612"/>
      <c r="Z30" s="613">
        <v>16.5</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3507055</v>
      </c>
      <c r="CS30" s="611"/>
      <c r="CT30" s="611"/>
      <c r="CU30" s="611"/>
      <c r="CV30" s="611"/>
      <c r="CW30" s="611"/>
      <c r="CX30" s="611"/>
      <c r="CY30" s="612"/>
      <c r="CZ30" s="615">
        <v>7.8</v>
      </c>
      <c r="DA30" s="643"/>
      <c r="DB30" s="643"/>
      <c r="DC30" s="645"/>
      <c r="DD30" s="619">
        <v>3229425</v>
      </c>
      <c r="DE30" s="611"/>
      <c r="DF30" s="611"/>
      <c r="DG30" s="611"/>
      <c r="DH30" s="611"/>
      <c r="DI30" s="611"/>
      <c r="DJ30" s="611"/>
      <c r="DK30" s="612"/>
      <c r="DL30" s="619">
        <v>3229005</v>
      </c>
      <c r="DM30" s="611"/>
      <c r="DN30" s="611"/>
      <c r="DO30" s="611"/>
      <c r="DP30" s="611"/>
      <c r="DQ30" s="611"/>
      <c r="DR30" s="611"/>
      <c r="DS30" s="611"/>
      <c r="DT30" s="611"/>
      <c r="DU30" s="611"/>
      <c r="DV30" s="612"/>
      <c r="DW30" s="615">
        <v>15.2</v>
      </c>
      <c r="DX30" s="643"/>
      <c r="DY30" s="643"/>
      <c r="DZ30" s="643"/>
      <c r="EA30" s="643"/>
      <c r="EB30" s="643"/>
      <c r="EC30" s="644"/>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99.3</v>
      </c>
      <c r="BH31" s="654"/>
      <c r="BI31" s="654"/>
      <c r="BJ31" s="654"/>
      <c r="BK31" s="654"/>
      <c r="BL31" s="654"/>
      <c r="BM31" s="605">
        <v>97.5</v>
      </c>
      <c r="BN31" s="654"/>
      <c r="BO31" s="654"/>
      <c r="BP31" s="654"/>
      <c r="BQ31" s="655"/>
      <c r="BR31" s="657">
        <v>99.2</v>
      </c>
      <c r="BS31" s="654"/>
      <c r="BT31" s="654"/>
      <c r="BU31" s="654"/>
      <c r="BV31" s="654"/>
      <c r="BW31" s="654"/>
      <c r="BX31" s="605">
        <v>97.5</v>
      </c>
      <c r="BY31" s="654"/>
      <c r="BZ31" s="654"/>
      <c r="CA31" s="654"/>
      <c r="CB31" s="655"/>
      <c r="CD31" s="650"/>
      <c r="CE31" s="651"/>
      <c r="CF31" s="607" t="s">
        <v>301</v>
      </c>
      <c r="CG31" s="608"/>
      <c r="CH31" s="608"/>
      <c r="CI31" s="608"/>
      <c r="CJ31" s="608"/>
      <c r="CK31" s="608"/>
      <c r="CL31" s="608"/>
      <c r="CM31" s="608"/>
      <c r="CN31" s="608"/>
      <c r="CO31" s="608"/>
      <c r="CP31" s="608"/>
      <c r="CQ31" s="609"/>
      <c r="CR31" s="610">
        <v>175574</v>
      </c>
      <c r="CS31" s="631"/>
      <c r="CT31" s="631"/>
      <c r="CU31" s="631"/>
      <c r="CV31" s="631"/>
      <c r="CW31" s="631"/>
      <c r="CX31" s="631"/>
      <c r="CY31" s="632"/>
      <c r="CZ31" s="615">
        <v>0.4</v>
      </c>
      <c r="DA31" s="643"/>
      <c r="DB31" s="643"/>
      <c r="DC31" s="645"/>
      <c r="DD31" s="619">
        <v>175574</v>
      </c>
      <c r="DE31" s="631"/>
      <c r="DF31" s="631"/>
      <c r="DG31" s="631"/>
      <c r="DH31" s="631"/>
      <c r="DI31" s="631"/>
      <c r="DJ31" s="631"/>
      <c r="DK31" s="632"/>
      <c r="DL31" s="619">
        <v>175574</v>
      </c>
      <c r="DM31" s="631"/>
      <c r="DN31" s="631"/>
      <c r="DO31" s="631"/>
      <c r="DP31" s="631"/>
      <c r="DQ31" s="631"/>
      <c r="DR31" s="631"/>
      <c r="DS31" s="631"/>
      <c r="DT31" s="631"/>
      <c r="DU31" s="631"/>
      <c r="DV31" s="632"/>
      <c r="DW31" s="615">
        <v>0.8</v>
      </c>
      <c r="DX31" s="643"/>
      <c r="DY31" s="643"/>
      <c r="DZ31" s="643"/>
      <c r="EA31" s="643"/>
      <c r="EB31" s="643"/>
      <c r="EC31" s="644"/>
    </row>
    <row r="32" spans="2:133" ht="11.25" customHeight="1" x14ac:dyDescent="0.15">
      <c r="B32" s="607" t="s">
        <v>302</v>
      </c>
      <c r="C32" s="608"/>
      <c r="D32" s="608"/>
      <c r="E32" s="608"/>
      <c r="F32" s="608"/>
      <c r="G32" s="608"/>
      <c r="H32" s="608"/>
      <c r="I32" s="608"/>
      <c r="J32" s="608"/>
      <c r="K32" s="608"/>
      <c r="L32" s="608"/>
      <c r="M32" s="608"/>
      <c r="N32" s="608"/>
      <c r="O32" s="608"/>
      <c r="P32" s="608"/>
      <c r="Q32" s="609"/>
      <c r="R32" s="610">
        <v>3337746</v>
      </c>
      <c r="S32" s="611"/>
      <c r="T32" s="611"/>
      <c r="U32" s="611"/>
      <c r="V32" s="611"/>
      <c r="W32" s="611"/>
      <c r="X32" s="611"/>
      <c r="Y32" s="612"/>
      <c r="Z32" s="613">
        <v>7.2</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99.4</v>
      </c>
      <c r="BH32" s="631"/>
      <c r="BI32" s="631"/>
      <c r="BJ32" s="631"/>
      <c r="BK32" s="631"/>
      <c r="BL32" s="631"/>
      <c r="BM32" s="616">
        <v>98.1</v>
      </c>
      <c r="BN32" s="631"/>
      <c r="BO32" s="631"/>
      <c r="BP32" s="631"/>
      <c r="BQ32" s="656"/>
      <c r="BR32" s="667">
        <v>99.4</v>
      </c>
      <c r="BS32" s="631"/>
      <c r="BT32" s="631"/>
      <c r="BU32" s="631"/>
      <c r="BV32" s="631"/>
      <c r="BW32" s="631"/>
      <c r="BX32" s="616">
        <v>98.2</v>
      </c>
      <c r="BY32" s="631"/>
      <c r="BZ32" s="631"/>
      <c r="CA32" s="631"/>
      <c r="CB32" s="656"/>
      <c r="CD32" s="652"/>
      <c r="CE32" s="653"/>
      <c r="CF32" s="607" t="s">
        <v>305</v>
      </c>
      <c r="CG32" s="608"/>
      <c r="CH32" s="608"/>
      <c r="CI32" s="608"/>
      <c r="CJ32" s="608"/>
      <c r="CK32" s="608"/>
      <c r="CL32" s="608"/>
      <c r="CM32" s="608"/>
      <c r="CN32" s="608"/>
      <c r="CO32" s="608"/>
      <c r="CP32" s="608"/>
      <c r="CQ32" s="609"/>
      <c r="CR32" s="610">
        <v>3957</v>
      </c>
      <c r="CS32" s="611"/>
      <c r="CT32" s="611"/>
      <c r="CU32" s="611"/>
      <c r="CV32" s="611"/>
      <c r="CW32" s="611"/>
      <c r="CX32" s="611"/>
      <c r="CY32" s="612"/>
      <c r="CZ32" s="615">
        <v>0</v>
      </c>
      <c r="DA32" s="643"/>
      <c r="DB32" s="643"/>
      <c r="DC32" s="645"/>
      <c r="DD32" s="619">
        <v>3957</v>
      </c>
      <c r="DE32" s="611"/>
      <c r="DF32" s="611"/>
      <c r="DG32" s="611"/>
      <c r="DH32" s="611"/>
      <c r="DI32" s="611"/>
      <c r="DJ32" s="611"/>
      <c r="DK32" s="612"/>
      <c r="DL32" s="619">
        <v>3957</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306</v>
      </c>
      <c r="C33" s="608"/>
      <c r="D33" s="608"/>
      <c r="E33" s="608"/>
      <c r="F33" s="608"/>
      <c r="G33" s="608"/>
      <c r="H33" s="608"/>
      <c r="I33" s="608"/>
      <c r="J33" s="608"/>
      <c r="K33" s="608"/>
      <c r="L33" s="608"/>
      <c r="M33" s="608"/>
      <c r="N33" s="608"/>
      <c r="O33" s="608"/>
      <c r="P33" s="608"/>
      <c r="Q33" s="609"/>
      <c r="R33" s="610">
        <v>48269</v>
      </c>
      <c r="S33" s="611"/>
      <c r="T33" s="611"/>
      <c r="U33" s="611"/>
      <c r="V33" s="611"/>
      <c r="W33" s="611"/>
      <c r="X33" s="611"/>
      <c r="Y33" s="612"/>
      <c r="Z33" s="613">
        <v>0.1</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99.1</v>
      </c>
      <c r="BH33" s="669"/>
      <c r="BI33" s="669"/>
      <c r="BJ33" s="669"/>
      <c r="BK33" s="669"/>
      <c r="BL33" s="669"/>
      <c r="BM33" s="670">
        <v>96.9</v>
      </c>
      <c r="BN33" s="669"/>
      <c r="BO33" s="669"/>
      <c r="BP33" s="669"/>
      <c r="BQ33" s="671"/>
      <c r="BR33" s="668">
        <v>99.1</v>
      </c>
      <c r="BS33" s="669"/>
      <c r="BT33" s="669"/>
      <c r="BU33" s="669"/>
      <c r="BV33" s="669"/>
      <c r="BW33" s="669"/>
      <c r="BX33" s="670">
        <v>96.5</v>
      </c>
      <c r="BY33" s="669"/>
      <c r="BZ33" s="669"/>
      <c r="CA33" s="669"/>
      <c r="CB33" s="671"/>
      <c r="CD33" s="607" t="s">
        <v>308</v>
      </c>
      <c r="CE33" s="608"/>
      <c r="CF33" s="608"/>
      <c r="CG33" s="608"/>
      <c r="CH33" s="608"/>
      <c r="CI33" s="608"/>
      <c r="CJ33" s="608"/>
      <c r="CK33" s="608"/>
      <c r="CL33" s="608"/>
      <c r="CM33" s="608"/>
      <c r="CN33" s="608"/>
      <c r="CO33" s="608"/>
      <c r="CP33" s="608"/>
      <c r="CQ33" s="609"/>
      <c r="CR33" s="610">
        <v>23041340</v>
      </c>
      <c r="CS33" s="631"/>
      <c r="CT33" s="631"/>
      <c r="CU33" s="631"/>
      <c r="CV33" s="631"/>
      <c r="CW33" s="631"/>
      <c r="CX33" s="631"/>
      <c r="CY33" s="632"/>
      <c r="CZ33" s="615">
        <v>51.2</v>
      </c>
      <c r="DA33" s="643"/>
      <c r="DB33" s="643"/>
      <c r="DC33" s="645"/>
      <c r="DD33" s="619">
        <v>15037931</v>
      </c>
      <c r="DE33" s="631"/>
      <c r="DF33" s="631"/>
      <c r="DG33" s="631"/>
      <c r="DH33" s="631"/>
      <c r="DI33" s="631"/>
      <c r="DJ33" s="631"/>
      <c r="DK33" s="632"/>
      <c r="DL33" s="619">
        <v>10235722</v>
      </c>
      <c r="DM33" s="631"/>
      <c r="DN33" s="631"/>
      <c r="DO33" s="631"/>
      <c r="DP33" s="631"/>
      <c r="DQ33" s="631"/>
      <c r="DR33" s="631"/>
      <c r="DS33" s="631"/>
      <c r="DT33" s="631"/>
      <c r="DU33" s="631"/>
      <c r="DV33" s="632"/>
      <c r="DW33" s="615">
        <v>48.3</v>
      </c>
      <c r="DX33" s="643"/>
      <c r="DY33" s="643"/>
      <c r="DZ33" s="643"/>
      <c r="EA33" s="643"/>
      <c r="EB33" s="643"/>
      <c r="EC33" s="644"/>
    </row>
    <row r="34" spans="2:133" ht="11.25" customHeight="1" x14ac:dyDescent="0.15">
      <c r="B34" s="607" t="s">
        <v>309</v>
      </c>
      <c r="C34" s="608"/>
      <c r="D34" s="608"/>
      <c r="E34" s="608"/>
      <c r="F34" s="608"/>
      <c r="G34" s="608"/>
      <c r="H34" s="608"/>
      <c r="I34" s="608"/>
      <c r="J34" s="608"/>
      <c r="K34" s="608"/>
      <c r="L34" s="608"/>
      <c r="M34" s="608"/>
      <c r="N34" s="608"/>
      <c r="O34" s="608"/>
      <c r="P34" s="608"/>
      <c r="Q34" s="609"/>
      <c r="R34" s="610">
        <v>1524384</v>
      </c>
      <c r="S34" s="611"/>
      <c r="T34" s="611"/>
      <c r="U34" s="611"/>
      <c r="V34" s="611"/>
      <c r="W34" s="611"/>
      <c r="X34" s="611"/>
      <c r="Y34" s="612"/>
      <c r="Z34" s="613">
        <v>3.3</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5475078</v>
      </c>
      <c r="CS34" s="611"/>
      <c r="CT34" s="611"/>
      <c r="CU34" s="611"/>
      <c r="CV34" s="611"/>
      <c r="CW34" s="611"/>
      <c r="CX34" s="611"/>
      <c r="CY34" s="612"/>
      <c r="CZ34" s="615">
        <v>12.2</v>
      </c>
      <c r="DA34" s="643"/>
      <c r="DB34" s="643"/>
      <c r="DC34" s="645"/>
      <c r="DD34" s="619">
        <v>3592950</v>
      </c>
      <c r="DE34" s="611"/>
      <c r="DF34" s="611"/>
      <c r="DG34" s="611"/>
      <c r="DH34" s="611"/>
      <c r="DI34" s="611"/>
      <c r="DJ34" s="611"/>
      <c r="DK34" s="612"/>
      <c r="DL34" s="619">
        <v>3006382</v>
      </c>
      <c r="DM34" s="611"/>
      <c r="DN34" s="611"/>
      <c r="DO34" s="611"/>
      <c r="DP34" s="611"/>
      <c r="DQ34" s="611"/>
      <c r="DR34" s="611"/>
      <c r="DS34" s="611"/>
      <c r="DT34" s="611"/>
      <c r="DU34" s="611"/>
      <c r="DV34" s="612"/>
      <c r="DW34" s="615">
        <v>14.2</v>
      </c>
      <c r="DX34" s="643"/>
      <c r="DY34" s="643"/>
      <c r="DZ34" s="643"/>
      <c r="EA34" s="643"/>
      <c r="EB34" s="643"/>
      <c r="EC34" s="644"/>
    </row>
    <row r="35" spans="2:133" ht="11.25" customHeight="1" x14ac:dyDescent="0.15">
      <c r="B35" s="607" t="s">
        <v>311</v>
      </c>
      <c r="C35" s="608"/>
      <c r="D35" s="608"/>
      <c r="E35" s="608"/>
      <c r="F35" s="608"/>
      <c r="G35" s="608"/>
      <c r="H35" s="608"/>
      <c r="I35" s="608"/>
      <c r="J35" s="608"/>
      <c r="K35" s="608"/>
      <c r="L35" s="608"/>
      <c r="M35" s="608"/>
      <c r="N35" s="608"/>
      <c r="O35" s="608"/>
      <c r="P35" s="608"/>
      <c r="Q35" s="609"/>
      <c r="R35" s="610">
        <v>3265940</v>
      </c>
      <c r="S35" s="611"/>
      <c r="T35" s="611"/>
      <c r="U35" s="611"/>
      <c r="V35" s="611"/>
      <c r="W35" s="611"/>
      <c r="X35" s="611"/>
      <c r="Y35" s="612"/>
      <c r="Z35" s="613">
        <v>7</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2342176</v>
      </c>
      <c r="CS35" s="631"/>
      <c r="CT35" s="631"/>
      <c r="CU35" s="631"/>
      <c r="CV35" s="631"/>
      <c r="CW35" s="631"/>
      <c r="CX35" s="631"/>
      <c r="CY35" s="632"/>
      <c r="CZ35" s="615">
        <v>5.2</v>
      </c>
      <c r="DA35" s="643"/>
      <c r="DB35" s="643"/>
      <c r="DC35" s="645"/>
      <c r="DD35" s="619">
        <v>1902221</v>
      </c>
      <c r="DE35" s="631"/>
      <c r="DF35" s="631"/>
      <c r="DG35" s="631"/>
      <c r="DH35" s="631"/>
      <c r="DI35" s="631"/>
      <c r="DJ35" s="631"/>
      <c r="DK35" s="632"/>
      <c r="DL35" s="619">
        <v>799280</v>
      </c>
      <c r="DM35" s="631"/>
      <c r="DN35" s="631"/>
      <c r="DO35" s="631"/>
      <c r="DP35" s="631"/>
      <c r="DQ35" s="631"/>
      <c r="DR35" s="631"/>
      <c r="DS35" s="631"/>
      <c r="DT35" s="631"/>
      <c r="DU35" s="631"/>
      <c r="DV35" s="632"/>
      <c r="DW35" s="615">
        <v>3.8</v>
      </c>
      <c r="DX35" s="643"/>
      <c r="DY35" s="643"/>
      <c r="DZ35" s="643"/>
      <c r="EA35" s="643"/>
      <c r="EB35" s="643"/>
      <c r="EC35" s="644"/>
    </row>
    <row r="36" spans="2:133" ht="11.25" customHeight="1" x14ac:dyDescent="0.15">
      <c r="B36" s="607" t="s">
        <v>315</v>
      </c>
      <c r="C36" s="608"/>
      <c r="D36" s="608"/>
      <c r="E36" s="608"/>
      <c r="F36" s="608"/>
      <c r="G36" s="608"/>
      <c r="H36" s="608"/>
      <c r="I36" s="608"/>
      <c r="J36" s="608"/>
      <c r="K36" s="608"/>
      <c r="L36" s="608"/>
      <c r="M36" s="608"/>
      <c r="N36" s="608"/>
      <c r="O36" s="608"/>
      <c r="P36" s="608"/>
      <c r="Q36" s="609"/>
      <c r="R36" s="610">
        <v>1663014</v>
      </c>
      <c r="S36" s="611"/>
      <c r="T36" s="611"/>
      <c r="U36" s="611"/>
      <c r="V36" s="611"/>
      <c r="W36" s="611"/>
      <c r="X36" s="611"/>
      <c r="Y36" s="612"/>
      <c r="Z36" s="613">
        <v>3.6</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5297495</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248524</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8043918</v>
      </c>
      <c r="CS36" s="611"/>
      <c r="CT36" s="611"/>
      <c r="CU36" s="611"/>
      <c r="CV36" s="611"/>
      <c r="CW36" s="611"/>
      <c r="CX36" s="611"/>
      <c r="CY36" s="612"/>
      <c r="CZ36" s="615">
        <v>17.899999999999999</v>
      </c>
      <c r="DA36" s="643"/>
      <c r="DB36" s="643"/>
      <c r="DC36" s="645"/>
      <c r="DD36" s="619">
        <v>5662149</v>
      </c>
      <c r="DE36" s="611"/>
      <c r="DF36" s="611"/>
      <c r="DG36" s="611"/>
      <c r="DH36" s="611"/>
      <c r="DI36" s="611"/>
      <c r="DJ36" s="611"/>
      <c r="DK36" s="612"/>
      <c r="DL36" s="619">
        <v>3763056</v>
      </c>
      <c r="DM36" s="611"/>
      <c r="DN36" s="611"/>
      <c r="DO36" s="611"/>
      <c r="DP36" s="611"/>
      <c r="DQ36" s="611"/>
      <c r="DR36" s="611"/>
      <c r="DS36" s="611"/>
      <c r="DT36" s="611"/>
      <c r="DU36" s="611"/>
      <c r="DV36" s="612"/>
      <c r="DW36" s="615">
        <v>17.7</v>
      </c>
      <c r="DX36" s="643"/>
      <c r="DY36" s="643"/>
      <c r="DZ36" s="643"/>
      <c r="EA36" s="643"/>
      <c r="EB36" s="643"/>
      <c r="EC36" s="644"/>
    </row>
    <row r="37" spans="2:133" ht="11.25" customHeight="1" x14ac:dyDescent="0.15">
      <c r="B37" s="607" t="s">
        <v>319</v>
      </c>
      <c r="C37" s="608"/>
      <c r="D37" s="608"/>
      <c r="E37" s="608"/>
      <c r="F37" s="608"/>
      <c r="G37" s="608"/>
      <c r="H37" s="608"/>
      <c r="I37" s="608"/>
      <c r="J37" s="608"/>
      <c r="K37" s="608"/>
      <c r="L37" s="608"/>
      <c r="M37" s="608"/>
      <c r="N37" s="608"/>
      <c r="O37" s="608"/>
      <c r="P37" s="608"/>
      <c r="Q37" s="609"/>
      <c r="R37" s="610">
        <v>2492296</v>
      </c>
      <c r="S37" s="611"/>
      <c r="T37" s="611"/>
      <c r="U37" s="611"/>
      <c r="V37" s="611"/>
      <c r="W37" s="611"/>
      <c r="X37" s="611"/>
      <c r="Y37" s="612"/>
      <c r="Z37" s="613">
        <v>5.3</v>
      </c>
      <c r="AA37" s="613"/>
      <c r="AB37" s="613"/>
      <c r="AC37" s="613"/>
      <c r="AD37" s="614">
        <v>10242</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1303480</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112752</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2383035</v>
      </c>
      <c r="CS37" s="631"/>
      <c r="CT37" s="631"/>
      <c r="CU37" s="631"/>
      <c r="CV37" s="631"/>
      <c r="CW37" s="631"/>
      <c r="CX37" s="631"/>
      <c r="CY37" s="632"/>
      <c r="CZ37" s="615">
        <v>5.3</v>
      </c>
      <c r="DA37" s="643"/>
      <c r="DB37" s="643"/>
      <c r="DC37" s="645"/>
      <c r="DD37" s="619">
        <v>2346518</v>
      </c>
      <c r="DE37" s="631"/>
      <c r="DF37" s="631"/>
      <c r="DG37" s="631"/>
      <c r="DH37" s="631"/>
      <c r="DI37" s="631"/>
      <c r="DJ37" s="631"/>
      <c r="DK37" s="632"/>
      <c r="DL37" s="619">
        <v>2028947</v>
      </c>
      <c r="DM37" s="631"/>
      <c r="DN37" s="631"/>
      <c r="DO37" s="631"/>
      <c r="DP37" s="631"/>
      <c r="DQ37" s="631"/>
      <c r="DR37" s="631"/>
      <c r="DS37" s="631"/>
      <c r="DT37" s="631"/>
      <c r="DU37" s="631"/>
      <c r="DV37" s="632"/>
      <c r="DW37" s="615">
        <v>9.6</v>
      </c>
      <c r="DX37" s="643"/>
      <c r="DY37" s="643"/>
      <c r="DZ37" s="643"/>
      <c r="EA37" s="643"/>
      <c r="EB37" s="643"/>
      <c r="EC37" s="644"/>
    </row>
    <row r="38" spans="2:133" ht="11.25" customHeight="1" x14ac:dyDescent="0.15">
      <c r="B38" s="607" t="s">
        <v>323</v>
      </c>
      <c r="C38" s="608"/>
      <c r="D38" s="608"/>
      <c r="E38" s="608"/>
      <c r="F38" s="608"/>
      <c r="G38" s="608"/>
      <c r="H38" s="608"/>
      <c r="I38" s="608"/>
      <c r="J38" s="608"/>
      <c r="K38" s="608"/>
      <c r="L38" s="608"/>
      <c r="M38" s="608"/>
      <c r="N38" s="608"/>
      <c r="O38" s="608"/>
      <c r="P38" s="608"/>
      <c r="Q38" s="609"/>
      <c r="R38" s="610">
        <v>2393500</v>
      </c>
      <c r="S38" s="611"/>
      <c r="T38" s="611"/>
      <c r="U38" s="611"/>
      <c r="V38" s="611"/>
      <c r="W38" s="611"/>
      <c r="X38" s="611"/>
      <c r="Y38" s="612"/>
      <c r="Z38" s="613">
        <v>5.0999999999999996</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483453</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8648</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3477510</v>
      </c>
      <c r="CS38" s="611"/>
      <c r="CT38" s="611"/>
      <c r="CU38" s="611"/>
      <c r="CV38" s="611"/>
      <c r="CW38" s="611"/>
      <c r="CX38" s="611"/>
      <c r="CY38" s="612"/>
      <c r="CZ38" s="615">
        <v>7.7</v>
      </c>
      <c r="DA38" s="643"/>
      <c r="DB38" s="643"/>
      <c r="DC38" s="645"/>
      <c r="DD38" s="619">
        <v>2808827</v>
      </c>
      <c r="DE38" s="611"/>
      <c r="DF38" s="611"/>
      <c r="DG38" s="611"/>
      <c r="DH38" s="611"/>
      <c r="DI38" s="611"/>
      <c r="DJ38" s="611"/>
      <c r="DK38" s="612"/>
      <c r="DL38" s="619">
        <v>2667004</v>
      </c>
      <c r="DM38" s="611"/>
      <c r="DN38" s="611"/>
      <c r="DO38" s="611"/>
      <c r="DP38" s="611"/>
      <c r="DQ38" s="611"/>
      <c r="DR38" s="611"/>
      <c r="DS38" s="611"/>
      <c r="DT38" s="611"/>
      <c r="DU38" s="611"/>
      <c r="DV38" s="612"/>
      <c r="DW38" s="615">
        <v>12.6</v>
      </c>
      <c r="DX38" s="643"/>
      <c r="DY38" s="643"/>
      <c r="DZ38" s="643"/>
      <c r="EA38" s="643"/>
      <c r="EB38" s="643"/>
      <c r="EC38" s="644"/>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137372</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12277</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1905106</v>
      </c>
      <c r="CS39" s="631"/>
      <c r="CT39" s="631"/>
      <c r="CU39" s="631"/>
      <c r="CV39" s="631"/>
      <c r="CW39" s="631"/>
      <c r="CX39" s="631"/>
      <c r="CY39" s="632"/>
      <c r="CZ39" s="615">
        <v>4.2</v>
      </c>
      <c r="DA39" s="643"/>
      <c r="DB39" s="643"/>
      <c r="DC39" s="645"/>
      <c r="DD39" s="619">
        <v>1071784</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331</v>
      </c>
      <c r="C40" s="608"/>
      <c r="D40" s="608"/>
      <c r="E40" s="608"/>
      <c r="F40" s="608"/>
      <c r="G40" s="608"/>
      <c r="H40" s="608"/>
      <c r="I40" s="608"/>
      <c r="J40" s="608"/>
      <c r="K40" s="608"/>
      <c r="L40" s="608"/>
      <c r="M40" s="608"/>
      <c r="N40" s="608"/>
      <c r="O40" s="608"/>
      <c r="P40" s="608"/>
      <c r="Q40" s="609"/>
      <c r="R40" s="610">
        <v>75100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v>33052</v>
      </c>
      <c r="BA40" s="611"/>
      <c r="BB40" s="611"/>
      <c r="BC40" s="611"/>
      <c r="BD40" s="631"/>
      <c r="BE40" s="631"/>
      <c r="BF40" s="656"/>
      <c r="BG40" s="660" t="s">
        <v>333</v>
      </c>
      <c r="BH40" s="661"/>
      <c r="BI40" s="661"/>
      <c r="BJ40" s="661"/>
      <c r="BK40" s="661"/>
      <c r="BL40" s="205"/>
      <c r="BM40" s="608" t="s">
        <v>334</v>
      </c>
      <c r="BN40" s="608"/>
      <c r="BO40" s="608"/>
      <c r="BP40" s="608"/>
      <c r="BQ40" s="608"/>
      <c r="BR40" s="608"/>
      <c r="BS40" s="608"/>
      <c r="BT40" s="608"/>
      <c r="BU40" s="609"/>
      <c r="BV40" s="610">
        <v>89</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1797552</v>
      </c>
      <c r="CS40" s="611"/>
      <c r="CT40" s="611"/>
      <c r="CU40" s="611"/>
      <c r="CV40" s="611"/>
      <c r="CW40" s="611"/>
      <c r="CX40" s="611"/>
      <c r="CY40" s="612"/>
      <c r="CZ40" s="615">
        <v>4</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336</v>
      </c>
      <c r="C41" s="634"/>
      <c r="D41" s="634"/>
      <c r="E41" s="634"/>
      <c r="F41" s="634"/>
      <c r="G41" s="634"/>
      <c r="H41" s="634"/>
      <c r="I41" s="634"/>
      <c r="J41" s="634"/>
      <c r="K41" s="634"/>
      <c r="L41" s="634"/>
      <c r="M41" s="634"/>
      <c r="N41" s="634"/>
      <c r="O41" s="634"/>
      <c r="P41" s="634"/>
      <c r="Q41" s="635"/>
      <c r="R41" s="682">
        <v>46609795</v>
      </c>
      <c r="S41" s="683"/>
      <c r="T41" s="683"/>
      <c r="U41" s="683"/>
      <c r="V41" s="683"/>
      <c r="W41" s="683"/>
      <c r="X41" s="683"/>
      <c r="Y41" s="687"/>
      <c r="Z41" s="688">
        <v>100</v>
      </c>
      <c r="AA41" s="688"/>
      <c r="AB41" s="688"/>
      <c r="AC41" s="688"/>
      <c r="AD41" s="689">
        <v>21134865</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670092</v>
      </c>
      <c r="BA41" s="611"/>
      <c r="BB41" s="611"/>
      <c r="BC41" s="611"/>
      <c r="BD41" s="631"/>
      <c r="BE41" s="631"/>
      <c r="BF41" s="656"/>
      <c r="BG41" s="660"/>
      <c r="BH41" s="661"/>
      <c r="BI41" s="661"/>
      <c r="BJ41" s="661"/>
      <c r="BK41" s="661"/>
      <c r="BL41" s="205"/>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2670046</v>
      </c>
      <c r="BA42" s="683"/>
      <c r="BB42" s="683"/>
      <c r="BC42" s="683"/>
      <c r="BD42" s="669"/>
      <c r="BE42" s="669"/>
      <c r="BF42" s="671"/>
      <c r="BG42" s="662"/>
      <c r="BH42" s="663"/>
      <c r="BI42" s="663"/>
      <c r="BJ42" s="663"/>
      <c r="BK42" s="663"/>
      <c r="BL42" s="206"/>
      <c r="BM42" s="634" t="s">
        <v>341</v>
      </c>
      <c r="BN42" s="634"/>
      <c r="BO42" s="634"/>
      <c r="BP42" s="634"/>
      <c r="BQ42" s="634"/>
      <c r="BR42" s="634"/>
      <c r="BS42" s="634"/>
      <c r="BT42" s="634"/>
      <c r="BU42" s="635"/>
      <c r="BV42" s="682">
        <v>440</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3450643</v>
      </c>
      <c r="CS42" s="631"/>
      <c r="CT42" s="631"/>
      <c r="CU42" s="631"/>
      <c r="CV42" s="631"/>
      <c r="CW42" s="631"/>
      <c r="CX42" s="631"/>
      <c r="CY42" s="632"/>
      <c r="CZ42" s="615">
        <v>7.7</v>
      </c>
      <c r="DA42" s="643"/>
      <c r="DB42" s="643"/>
      <c r="DC42" s="645"/>
      <c r="DD42" s="619">
        <v>701033</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90620</v>
      </c>
      <c r="CS43" s="631"/>
      <c r="CT43" s="631"/>
      <c r="CU43" s="631"/>
      <c r="CV43" s="631"/>
      <c r="CW43" s="631"/>
      <c r="CX43" s="631"/>
      <c r="CY43" s="632"/>
      <c r="CZ43" s="615">
        <v>0.2</v>
      </c>
      <c r="DA43" s="643"/>
      <c r="DB43" s="643"/>
      <c r="DC43" s="645"/>
      <c r="DD43" s="619">
        <v>85936</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3373050</v>
      </c>
      <c r="CS44" s="611"/>
      <c r="CT44" s="611"/>
      <c r="CU44" s="611"/>
      <c r="CV44" s="611"/>
      <c r="CW44" s="611"/>
      <c r="CX44" s="611"/>
      <c r="CY44" s="612"/>
      <c r="CZ44" s="615">
        <v>7.5</v>
      </c>
      <c r="DA44" s="616"/>
      <c r="DB44" s="616"/>
      <c r="DC44" s="622"/>
      <c r="DD44" s="619">
        <v>643772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1423059</v>
      </c>
      <c r="CS45" s="631"/>
      <c r="CT45" s="631"/>
      <c r="CU45" s="631"/>
      <c r="CV45" s="631"/>
      <c r="CW45" s="631"/>
      <c r="CX45" s="631"/>
      <c r="CY45" s="632"/>
      <c r="CZ45" s="615">
        <v>3.2</v>
      </c>
      <c r="DA45" s="643"/>
      <c r="DB45" s="643"/>
      <c r="DC45" s="645"/>
      <c r="DD45" s="619">
        <v>398854</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1872843</v>
      </c>
      <c r="CS46" s="611"/>
      <c r="CT46" s="611"/>
      <c r="CU46" s="611"/>
      <c r="CV46" s="611"/>
      <c r="CW46" s="611"/>
      <c r="CX46" s="611"/>
      <c r="CY46" s="612"/>
      <c r="CZ46" s="615">
        <v>4.2</v>
      </c>
      <c r="DA46" s="616"/>
      <c r="DB46" s="616"/>
      <c r="DC46" s="622"/>
      <c r="DD46" s="619">
        <v>243170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77593</v>
      </c>
      <c r="CS47" s="631"/>
      <c r="CT47" s="631"/>
      <c r="CU47" s="631"/>
      <c r="CV47" s="631"/>
      <c r="CW47" s="631"/>
      <c r="CX47" s="631"/>
      <c r="CY47" s="632"/>
      <c r="CZ47" s="615">
        <v>0.2</v>
      </c>
      <c r="DA47" s="643"/>
      <c r="DB47" s="643"/>
      <c r="DC47" s="645"/>
      <c r="DD47" s="619">
        <v>57261</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352</v>
      </c>
      <c r="CE49" s="634"/>
      <c r="CF49" s="634"/>
      <c r="CG49" s="634"/>
      <c r="CH49" s="634"/>
      <c r="CI49" s="634"/>
      <c r="CJ49" s="634"/>
      <c r="CK49" s="634"/>
      <c r="CL49" s="634"/>
      <c r="CM49" s="634"/>
      <c r="CN49" s="634"/>
      <c r="CO49" s="634"/>
      <c r="CP49" s="634"/>
      <c r="CQ49" s="635"/>
      <c r="CR49" s="682">
        <v>45032889</v>
      </c>
      <c r="CS49" s="669"/>
      <c r="CT49" s="669"/>
      <c r="CU49" s="669"/>
      <c r="CV49" s="669"/>
      <c r="CW49" s="669"/>
      <c r="CX49" s="669"/>
      <c r="CY49" s="698"/>
      <c r="CZ49" s="690">
        <v>100</v>
      </c>
      <c r="DA49" s="699"/>
      <c r="DB49" s="699"/>
      <c r="DC49" s="700"/>
      <c r="DD49" s="701">
        <v>26854982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dg+xEzVAMl3s8yYreqGeis+yKzijCDjPrcmEPNG5wv/brh0iXqMqZdHKrtmdLb9tuj2BVDHlHBo0EDVll3xuyw==" saltValue="XxJXeLPXusMumUi1g68zw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375</v>
      </c>
      <c r="C7" s="737"/>
      <c r="D7" s="737"/>
      <c r="E7" s="737"/>
      <c r="F7" s="737"/>
      <c r="G7" s="737"/>
      <c r="H7" s="737"/>
      <c r="I7" s="737"/>
      <c r="J7" s="737"/>
      <c r="K7" s="737"/>
      <c r="L7" s="737"/>
      <c r="M7" s="737"/>
      <c r="N7" s="737"/>
      <c r="O7" s="737"/>
      <c r="P7" s="738"/>
      <c r="Q7" s="739">
        <v>46635</v>
      </c>
      <c r="R7" s="740"/>
      <c r="S7" s="740"/>
      <c r="T7" s="740"/>
      <c r="U7" s="740"/>
      <c r="V7" s="740">
        <v>45061</v>
      </c>
      <c r="W7" s="740"/>
      <c r="X7" s="740"/>
      <c r="Y7" s="740"/>
      <c r="Z7" s="740"/>
      <c r="AA7" s="740">
        <v>1574</v>
      </c>
      <c r="AB7" s="740"/>
      <c r="AC7" s="740"/>
      <c r="AD7" s="740"/>
      <c r="AE7" s="741"/>
      <c r="AF7" s="742">
        <v>1348</v>
      </c>
      <c r="AG7" s="743"/>
      <c r="AH7" s="743"/>
      <c r="AI7" s="743"/>
      <c r="AJ7" s="744"/>
      <c r="AK7" s="745">
        <v>3177</v>
      </c>
      <c r="AL7" s="746"/>
      <c r="AM7" s="746"/>
      <c r="AN7" s="746"/>
      <c r="AO7" s="746"/>
      <c r="AP7" s="746">
        <v>35807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558</v>
      </c>
      <c r="BT7" s="734"/>
      <c r="BU7" s="734"/>
      <c r="BV7" s="734"/>
      <c r="BW7" s="734"/>
      <c r="BX7" s="734"/>
      <c r="BY7" s="734"/>
      <c r="BZ7" s="734"/>
      <c r="CA7" s="734"/>
      <c r="CB7" s="734"/>
      <c r="CC7" s="734"/>
      <c r="CD7" s="734"/>
      <c r="CE7" s="734"/>
      <c r="CF7" s="734"/>
      <c r="CG7" s="749"/>
      <c r="CH7" s="730">
        <v>-2</v>
      </c>
      <c r="CI7" s="731"/>
      <c r="CJ7" s="731"/>
      <c r="CK7" s="731"/>
      <c r="CL7" s="732"/>
      <c r="CM7" s="730">
        <v>193</v>
      </c>
      <c r="CN7" s="731"/>
      <c r="CO7" s="731"/>
      <c r="CP7" s="731"/>
      <c r="CQ7" s="732"/>
      <c r="CR7" s="730">
        <v>125</v>
      </c>
      <c r="CS7" s="731"/>
      <c r="CT7" s="731"/>
      <c r="CU7" s="731"/>
      <c r="CV7" s="732"/>
      <c r="CW7" s="730" t="s">
        <v>559</v>
      </c>
      <c r="CX7" s="731"/>
      <c r="CY7" s="731"/>
      <c r="CZ7" s="731"/>
      <c r="DA7" s="732"/>
      <c r="DB7" s="730" t="s">
        <v>559</v>
      </c>
      <c r="DC7" s="731"/>
      <c r="DD7" s="731"/>
      <c r="DE7" s="731"/>
      <c r="DF7" s="732"/>
      <c r="DG7" s="730" t="s">
        <v>559</v>
      </c>
      <c r="DH7" s="731"/>
      <c r="DI7" s="731"/>
      <c r="DJ7" s="731"/>
      <c r="DK7" s="732"/>
      <c r="DL7" s="730" t="s">
        <v>559</v>
      </c>
      <c r="DM7" s="731"/>
      <c r="DN7" s="731"/>
      <c r="DO7" s="731"/>
      <c r="DP7" s="732"/>
      <c r="DQ7" s="730" t="s">
        <v>559</v>
      </c>
      <c r="DR7" s="731"/>
      <c r="DS7" s="731"/>
      <c r="DT7" s="731"/>
      <c r="DU7" s="732"/>
      <c r="DV7" s="733"/>
      <c r="DW7" s="734"/>
      <c r="DX7" s="734"/>
      <c r="DY7" s="734"/>
      <c r="DZ7" s="735"/>
      <c r="EA7" s="216"/>
    </row>
    <row r="8" spans="1:131" s="217" customFormat="1" ht="26.25" customHeight="1" x14ac:dyDescent="0.15">
      <c r="A8" s="220">
        <v>2</v>
      </c>
      <c r="B8" s="767" t="s">
        <v>376</v>
      </c>
      <c r="C8" s="768"/>
      <c r="D8" s="768"/>
      <c r="E8" s="768"/>
      <c r="F8" s="768"/>
      <c r="G8" s="768"/>
      <c r="H8" s="768"/>
      <c r="I8" s="768"/>
      <c r="J8" s="768"/>
      <c r="K8" s="768"/>
      <c r="L8" s="768"/>
      <c r="M8" s="768"/>
      <c r="N8" s="768"/>
      <c r="O8" s="768"/>
      <c r="P8" s="769"/>
      <c r="Q8" s="770">
        <v>19</v>
      </c>
      <c r="R8" s="771"/>
      <c r="S8" s="771"/>
      <c r="T8" s="771"/>
      <c r="U8" s="771"/>
      <c r="V8" s="771">
        <v>16</v>
      </c>
      <c r="W8" s="771"/>
      <c r="X8" s="771"/>
      <c r="Y8" s="771"/>
      <c r="Z8" s="771"/>
      <c r="AA8" s="771">
        <v>3</v>
      </c>
      <c r="AB8" s="771"/>
      <c r="AC8" s="771"/>
      <c r="AD8" s="771"/>
      <c r="AE8" s="772"/>
      <c r="AF8" s="773">
        <v>3</v>
      </c>
      <c r="AG8" s="774"/>
      <c r="AH8" s="774"/>
      <c r="AI8" s="774"/>
      <c r="AJ8" s="775"/>
      <c r="AK8" s="756" t="s">
        <v>551</v>
      </c>
      <c r="AL8" s="757"/>
      <c r="AM8" s="757"/>
      <c r="AN8" s="757"/>
      <c r="AO8" s="757"/>
      <c r="AP8" s="757" t="s">
        <v>551</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560</v>
      </c>
      <c r="BT8" s="761"/>
      <c r="BU8" s="761"/>
      <c r="BV8" s="761"/>
      <c r="BW8" s="761"/>
      <c r="BX8" s="761"/>
      <c r="BY8" s="761"/>
      <c r="BZ8" s="761"/>
      <c r="CA8" s="761"/>
      <c r="CB8" s="761"/>
      <c r="CC8" s="761"/>
      <c r="CD8" s="761"/>
      <c r="CE8" s="761"/>
      <c r="CF8" s="761"/>
      <c r="CG8" s="762"/>
      <c r="CH8" s="763">
        <v>-4</v>
      </c>
      <c r="CI8" s="764"/>
      <c r="CJ8" s="764"/>
      <c r="CK8" s="764"/>
      <c r="CL8" s="765"/>
      <c r="CM8" s="763">
        <v>25</v>
      </c>
      <c r="CN8" s="764"/>
      <c r="CO8" s="764"/>
      <c r="CP8" s="764"/>
      <c r="CQ8" s="765"/>
      <c r="CR8" s="763">
        <v>3</v>
      </c>
      <c r="CS8" s="764"/>
      <c r="CT8" s="764"/>
      <c r="CU8" s="764"/>
      <c r="CV8" s="765"/>
      <c r="CW8" s="763">
        <v>24</v>
      </c>
      <c r="CX8" s="764"/>
      <c r="CY8" s="764"/>
      <c r="CZ8" s="764"/>
      <c r="DA8" s="765"/>
      <c r="DB8" s="763" t="s">
        <v>559</v>
      </c>
      <c r="DC8" s="764"/>
      <c r="DD8" s="764"/>
      <c r="DE8" s="764"/>
      <c r="DF8" s="765"/>
      <c r="DG8" s="763" t="s">
        <v>559</v>
      </c>
      <c r="DH8" s="764"/>
      <c r="DI8" s="764"/>
      <c r="DJ8" s="764"/>
      <c r="DK8" s="765"/>
      <c r="DL8" s="763" t="s">
        <v>559</v>
      </c>
      <c r="DM8" s="764"/>
      <c r="DN8" s="764"/>
      <c r="DO8" s="764"/>
      <c r="DP8" s="765"/>
      <c r="DQ8" s="763" t="s">
        <v>559</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t="s">
        <v>561</v>
      </c>
      <c r="BS9" s="760" t="s">
        <v>562</v>
      </c>
      <c r="BT9" s="761"/>
      <c r="BU9" s="761"/>
      <c r="BV9" s="761"/>
      <c r="BW9" s="761"/>
      <c r="BX9" s="761"/>
      <c r="BY9" s="761"/>
      <c r="BZ9" s="761"/>
      <c r="CA9" s="761"/>
      <c r="CB9" s="761"/>
      <c r="CC9" s="761"/>
      <c r="CD9" s="761"/>
      <c r="CE9" s="761"/>
      <c r="CF9" s="761"/>
      <c r="CG9" s="762"/>
      <c r="CH9" s="763">
        <v>-4</v>
      </c>
      <c r="CI9" s="764"/>
      <c r="CJ9" s="764"/>
      <c r="CK9" s="764"/>
      <c r="CL9" s="765"/>
      <c r="CM9" s="763">
        <v>97</v>
      </c>
      <c r="CN9" s="764"/>
      <c r="CO9" s="764"/>
      <c r="CP9" s="764"/>
      <c r="CQ9" s="765"/>
      <c r="CR9" s="763">
        <v>5</v>
      </c>
      <c r="CS9" s="764"/>
      <c r="CT9" s="764"/>
      <c r="CU9" s="764"/>
      <c r="CV9" s="765"/>
      <c r="CW9" s="763" t="s">
        <v>559</v>
      </c>
      <c r="CX9" s="764"/>
      <c r="CY9" s="764"/>
      <c r="CZ9" s="764"/>
      <c r="DA9" s="765"/>
      <c r="DB9" s="763" t="s">
        <v>559</v>
      </c>
      <c r="DC9" s="764"/>
      <c r="DD9" s="764"/>
      <c r="DE9" s="764"/>
      <c r="DF9" s="765"/>
      <c r="DG9" s="763" t="s">
        <v>559</v>
      </c>
      <c r="DH9" s="764"/>
      <c r="DI9" s="764"/>
      <c r="DJ9" s="764"/>
      <c r="DK9" s="765"/>
      <c r="DL9" s="763">
        <v>540</v>
      </c>
      <c r="DM9" s="764"/>
      <c r="DN9" s="764"/>
      <c r="DO9" s="764"/>
      <c r="DP9" s="765"/>
      <c r="DQ9" s="763" t="s">
        <v>559</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563</v>
      </c>
      <c r="BT10" s="761"/>
      <c r="BU10" s="761"/>
      <c r="BV10" s="761"/>
      <c r="BW10" s="761"/>
      <c r="BX10" s="761"/>
      <c r="BY10" s="761"/>
      <c r="BZ10" s="761"/>
      <c r="CA10" s="761"/>
      <c r="CB10" s="761"/>
      <c r="CC10" s="761"/>
      <c r="CD10" s="761"/>
      <c r="CE10" s="761"/>
      <c r="CF10" s="761"/>
      <c r="CG10" s="762"/>
      <c r="CH10" s="763">
        <v>12</v>
      </c>
      <c r="CI10" s="764"/>
      <c r="CJ10" s="764"/>
      <c r="CK10" s="764"/>
      <c r="CL10" s="765"/>
      <c r="CM10" s="763">
        <v>155</v>
      </c>
      <c r="CN10" s="764"/>
      <c r="CO10" s="764"/>
      <c r="CP10" s="764"/>
      <c r="CQ10" s="765"/>
      <c r="CR10" s="763">
        <v>49</v>
      </c>
      <c r="CS10" s="764"/>
      <c r="CT10" s="764"/>
      <c r="CU10" s="764"/>
      <c r="CV10" s="765"/>
      <c r="CW10" s="763">
        <v>4</v>
      </c>
      <c r="CX10" s="764"/>
      <c r="CY10" s="764"/>
      <c r="CZ10" s="764"/>
      <c r="DA10" s="765"/>
      <c r="DB10" s="763" t="s">
        <v>559</v>
      </c>
      <c r="DC10" s="764"/>
      <c r="DD10" s="764"/>
      <c r="DE10" s="764"/>
      <c r="DF10" s="765"/>
      <c r="DG10" s="763" t="s">
        <v>559</v>
      </c>
      <c r="DH10" s="764"/>
      <c r="DI10" s="764"/>
      <c r="DJ10" s="764"/>
      <c r="DK10" s="765"/>
      <c r="DL10" s="763" t="s">
        <v>559</v>
      </c>
      <c r="DM10" s="764"/>
      <c r="DN10" s="764"/>
      <c r="DO10" s="764"/>
      <c r="DP10" s="765"/>
      <c r="DQ10" s="763" t="s">
        <v>559</v>
      </c>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564</v>
      </c>
      <c r="BT11" s="761"/>
      <c r="BU11" s="761"/>
      <c r="BV11" s="761"/>
      <c r="BW11" s="761"/>
      <c r="BX11" s="761"/>
      <c r="BY11" s="761"/>
      <c r="BZ11" s="761"/>
      <c r="CA11" s="761"/>
      <c r="CB11" s="761"/>
      <c r="CC11" s="761"/>
      <c r="CD11" s="761"/>
      <c r="CE11" s="761"/>
      <c r="CF11" s="761"/>
      <c r="CG11" s="762"/>
      <c r="CH11" s="763">
        <v>0</v>
      </c>
      <c r="CI11" s="764"/>
      <c r="CJ11" s="764"/>
      <c r="CK11" s="764"/>
      <c r="CL11" s="765"/>
      <c r="CM11" s="763">
        <v>5</v>
      </c>
      <c r="CN11" s="764"/>
      <c r="CO11" s="764"/>
      <c r="CP11" s="764"/>
      <c r="CQ11" s="765"/>
      <c r="CR11" s="763">
        <v>3</v>
      </c>
      <c r="CS11" s="764"/>
      <c r="CT11" s="764"/>
      <c r="CU11" s="764"/>
      <c r="CV11" s="765"/>
      <c r="CW11" s="763">
        <v>17</v>
      </c>
      <c r="CX11" s="764"/>
      <c r="CY11" s="764"/>
      <c r="CZ11" s="764"/>
      <c r="DA11" s="765"/>
      <c r="DB11" s="763" t="s">
        <v>559</v>
      </c>
      <c r="DC11" s="764"/>
      <c r="DD11" s="764"/>
      <c r="DE11" s="764"/>
      <c r="DF11" s="765"/>
      <c r="DG11" s="763" t="s">
        <v>559</v>
      </c>
      <c r="DH11" s="764"/>
      <c r="DI11" s="764"/>
      <c r="DJ11" s="764"/>
      <c r="DK11" s="765"/>
      <c r="DL11" s="763" t="s">
        <v>559</v>
      </c>
      <c r="DM11" s="764"/>
      <c r="DN11" s="764"/>
      <c r="DO11" s="764"/>
      <c r="DP11" s="765"/>
      <c r="DQ11" s="763" t="s">
        <v>559</v>
      </c>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t="s">
        <v>565</v>
      </c>
      <c r="BT12" s="761"/>
      <c r="BU12" s="761"/>
      <c r="BV12" s="761"/>
      <c r="BW12" s="761"/>
      <c r="BX12" s="761"/>
      <c r="BY12" s="761"/>
      <c r="BZ12" s="761"/>
      <c r="CA12" s="761"/>
      <c r="CB12" s="761"/>
      <c r="CC12" s="761"/>
      <c r="CD12" s="761"/>
      <c r="CE12" s="761"/>
      <c r="CF12" s="761"/>
      <c r="CG12" s="762"/>
      <c r="CH12" s="763">
        <v>22</v>
      </c>
      <c r="CI12" s="764"/>
      <c r="CJ12" s="764"/>
      <c r="CK12" s="764"/>
      <c r="CL12" s="765"/>
      <c r="CM12" s="763">
        <v>0</v>
      </c>
      <c r="CN12" s="764"/>
      <c r="CO12" s="764"/>
      <c r="CP12" s="764"/>
      <c r="CQ12" s="765"/>
      <c r="CR12" s="763">
        <v>10</v>
      </c>
      <c r="CS12" s="764"/>
      <c r="CT12" s="764"/>
      <c r="CU12" s="764"/>
      <c r="CV12" s="765"/>
      <c r="CW12" s="763">
        <v>26</v>
      </c>
      <c r="CX12" s="764"/>
      <c r="CY12" s="764"/>
      <c r="CZ12" s="764"/>
      <c r="DA12" s="765"/>
      <c r="DB12" s="763" t="s">
        <v>559</v>
      </c>
      <c r="DC12" s="764"/>
      <c r="DD12" s="764"/>
      <c r="DE12" s="764"/>
      <c r="DF12" s="765"/>
      <c r="DG12" s="763" t="s">
        <v>559</v>
      </c>
      <c r="DH12" s="764"/>
      <c r="DI12" s="764"/>
      <c r="DJ12" s="764"/>
      <c r="DK12" s="765"/>
      <c r="DL12" s="763" t="s">
        <v>559</v>
      </c>
      <c r="DM12" s="764"/>
      <c r="DN12" s="764"/>
      <c r="DO12" s="764"/>
      <c r="DP12" s="765"/>
      <c r="DQ12" s="763" t="s">
        <v>559</v>
      </c>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378</v>
      </c>
      <c r="B23" s="776" t="s">
        <v>379</v>
      </c>
      <c r="C23" s="777"/>
      <c r="D23" s="777"/>
      <c r="E23" s="777"/>
      <c r="F23" s="777"/>
      <c r="G23" s="777"/>
      <c r="H23" s="777"/>
      <c r="I23" s="777"/>
      <c r="J23" s="777"/>
      <c r="K23" s="777"/>
      <c r="L23" s="777"/>
      <c r="M23" s="777"/>
      <c r="N23" s="777"/>
      <c r="O23" s="777"/>
      <c r="P23" s="778"/>
      <c r="Q23" s="779">
        <f>SUM(Q7:U8)</f>
        <v>46654</v>
      </c>
      <c r="R23" s="780"/>
      <c r="S23" s="780"/>
      <c r="T23" s="780"/>
      <c r="U23" s="780"/>
      <c r="V23" s="780">
        <f>SUM(V7:Z8)</f>
        <v>45077</v>
      </c>
      <c r="W23" s="780"/>
      <c r="X23" s="780"/>
      <c r="Y23" s="780"/>
      <c r="Z23" s="780"/>
      <c r="AA23" s="780">
        <f>SUM(AA7:AE8)</f>
        <v>1577</v>
      </c>
      <c r="AB23" s="780"/>
      <c r="AC23" s="780"/>
      <c r="AD23" s="780"/>
      <c r="AE23" s="781"/>
      <c r="AF23" s="782">
        <v>1350</v>
      </c>
      <c r="AG23" s="780"/>
      <c r="AH23" s="780"/>
      <c r="AI23" s="780"/>
      <c r="AJ23" s="783"/>
      <c r="AK23" s="784"/>
      <c r="AL23" s="785"/>
      <c r="AM23" s="785"/>
      <c r="AN23" s="785"/>
      <c r="AO23" s="785"/>
      <c r="AP23" s="780">
        <f>AP7</f>
        <v>35807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390</v>
      </c>
      <c r="C28" s="737"/>
      <c r="D28" s="737"/>
      <c r="E28" s="737"/>
      <c r="F28" s="737"/>
      <c r="G28" s="737"/>
      <c r="H28" s="737"/>
      <c r="I28" s="737"/>
      <c r="J28" s="737"/>
      <c r="K28" s="737"/>
      <c r="L28" s="737"/>
      <c r="M28" s="737"/>
      <c r="N28" s="737"/>
      <c r="O28" s="737"/>
      <c r="P28" s="738"/>
      <c r="Q28" s="809">
        <v>7722</v>
      </c>
      <c r="R28" s="810"/>
      <c r="S28" s="810"/>
      <c r="T28" s="810"/>
      <c r="U28" s="810"/>
      <c r="V28" s="810">
        <v>7473</v>
      </c>
      <c r="W28" s="810"/>
      <c r="X28" s="810"/>
      <c r="Y28" s="810"/>
      <c r="Z28" s="810"/>
      <c r="AA28" s="810">
        <v>249</v>
      </c>
      <c r="AB28" s="810"/>
      <c r="AC28" s="810"/>
      <c r="AD28" s="810"/>
      <c r="AE28" s="811"/>
      <c r="AF28" s="812">
        <v>249</v>
      </c>
      <c r="AG28" s="810"/>
      <c r="AH28" s="810"/>
      <c r="AI28" s="810"/>
      <c r="AJ28" s="813"/>
      <c r="AK28" s="814">
        <v>670</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391</v>
      </c>
      <c r="C29" s="768"/>
      <c r="D29" s="768"/>
      <c r="E29" s="768"/>
      <c r="F29" s="768"/>
      <c r="G29" s="768"/>
      <c r="H29" s="768"/>
      <c r="I29" s="768"/>
      <c r="J29" s="768"/>
      <c r="K29" s="768"/>
      <c r="L29" s="768"/>
      <c r="M29" s="768"/>
      <c r="N29" s="768"/>
      <c r="O29" s="768"/>
      <c r="P29" s="769"/>
      <c r="Q29" s="770">
        <v>9005</v>
      </c>
      <c r="R29" s="771"/>
      <c r="S29" s="771"/>
      <c r="T29" s="771"/>
      <c r="U29" s="771"/>
      <c r="V29" s="771">
        <v>8701</v>
      </c>
      <c r="W29" s="771"/>
      <c r="X29" s="771"/>
      <c r="Y29" s="771"/>
      <c r="Z29" s="771"/>
      <c r="AA29" s="771">
        <v>304</v>
      </c>
      <c r="AB29" s="771"/>
      <c r="AC29" s="771"/>
      <c r="AD29" s="771"/>
      <c r="AE29" s="772"/>
      <c r="AF29" s="773">
        <v>304</v>
      </c>
      <c r="AG29" s="774"/>
      <c r="AH29" s="774"/>
      <c r="AI29" s="774"/>
      <c r="AJ29" s="775"/>
      <c r="AK29" s="821">
        <v>1274</v>
      </c>
      <c r="AL29" s="817"/>
      <c r="AM29" s="817"/>
      <c r="AN29" s="817"/>
      <c r="AO29" s="817"/>
      <c r="AP29" s="817" t="s">
        <v>551</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392</v>
      </c>
      <c r="C30" s="768"/>
      <c r="D30" s="768"/>
      <c r="E30" s="768"/>
      <c r="F30" s="768"/>
      <c r="G30" s="768"/>
      <c r="H30" s="768"/>
      <c r="I30" s="768"/>
      <c r="J30" s="768"/>
      <c r="K30" s="768"/>
      <c r="L30" s="768"/>
      <c r="M30" s="768"/>
      <c r="N30" s="768"/>
      <c r="O30" s="768"/>
      <c r="P30" s="769"/>
      <c r="Q30" s="770">
        <v>1173</v>
      </c>
      <c r="R30" s="771"/>
      <c r="S30" s="771"/>
      <c r="T30" s="771"/>
      <c r="U30" s="771"/>
      <c r="V30" s="771">
        <v>1146</v>
      </c>
      <c r="W30" s="771"/>
      <c r="X30" s="771"/>
      <c r="Y30" s="771"/>
      <c r="Z30" s="771"/>
      <c r="AA30" s="771">
        <v>27</v>
      </c>
      <c r="AB30" s="771"/>
      <c r="AC30" s="771"/>
      <c r="AD30" s="771"/>
      <c r="AE30" s="772"/>
      <c r="AF30" s="773">
        <v>27</v>
      </c>
      <c r="AG30" s="774"/>
      <c r="AH30" s="774"/>
      <c r="AI30" s="774"/>
      <c r="AJ30" s="775"/>
      <c r="AK30" s="821">
        <v>309</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393</v>
      </c>
      <c r="C31" s="768"/>
      <c r="D31" s="768"/>
      <c r="E31" s="768"/>
      <c r="F31" s="768"/>
      <c r="G31" s="768"/>
      <c r="H31" s="768"/>
      <c r="I31" s="768"/>
      <c r="J31" s="768"/>
      <c r="K31" s="768"/>
      <c r="L31" s="768"/>
      <c r="M31" s="768"/>
      <c r="N31" s="768"/>
      <c r="O31" s="768"/>
      <c r="P31" s="769"/>
      <c r="Q31" s="770">
        <v>1854</v>
      </c>
      <c r="R31" s="771"/>
      <c r="S31" s="771"/>
      <c r="T31" s="771"/>
      <c r="U31" s="771"/>
      <c r="V31" s="771">
        <v>1579</v>
      </c>
      <c r="W31" s="771"/>
      <c r="X31" s="771"/>
      <c r="Y31" s="771"/>
      <c r="Z31" s="771"/>
      <c r="AA31" s="771">
        <v>275</v>
      </c>
      <c r="AB31" s="771"/>
      <c r="AC31" s="771"/>
      <c r="AD31" s="771"/>
      <c r="AE31" s="772"/>
      <c r="AF31" s="773">
        <v>4116</v>
      </c>
      <c r="AG31" s="774"/>
      <c r="AH31" s="774"/>
      <c r="AI31" s="774"/>
      <c r="AJ31" s="775"/>
      <c r="AK31" s="821">
        <v>101</v>
      </c>
      <c r="AL31" s="817"/>
      <c r="AM31" s="817"/>
      <c r="AN31" s="817"/>
      <c r="AO31" s="817"/>
      <c r="AP31" s="817">
        <v>548</v>
      </c>
      <c r="AQ31" s="817"/>
      <c r="AR31" s="817"/>
      <c r="AS31" s="817"/>
      <c r="AT31" s="817"/>
      <c r="AU31" s="817">
        <v>58</v>
      </c>
      <c r="AV31" s="817"/>
      <c r="AW31" s="817"/>
      <c r="AX31" s="817"/>
      <c r="AY31" s="817"/>
      <c r="AZ31" s="818" t="s">
        <v>551</v>
      </c>
      <c r="BA31" s="818"/>
      <c r="BB31" s="818"/>
      <c r="BC31" s="818"/>
      <c r="BD31" s="818"/>
      <c r="BE31" s="819" t="s">
        <v>394</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395</v>
      </c>
      <c r="C32" s="768"/>
      <c r="D32" s="768"/>
      <c r="E32" s="768"/>
      <c r="F32" s="768"/>
      <c r="G32" s="768"/>
      <c r="H32" s="768"/>
      <c r="I32" s="768"/>
      <c r="J32" s="768"/>
      <c r="K32" s="768"/>
      <c r="L32" s="768"/>
      <c r="M32" s="768"/>
      <c r="N32" s="768"/>
      <c r="O32" s="768"/>
      <c r="P32" s="769"/>
      <c r="Q32" s="770">
        <v>2256</v>
      </c>
      <c r="R32" s="771"/>
      <c r="S32" s="771"/>
      <c r="T32" s="771"/>
      <c r="U32" s="771"/>
      <c r="V32" s="771">
        <v>2377</v>
      </c>
      <c r="W32" s="771"/>
      <c r="X32" s="771"/>
      <c r="Y32" s="771"/>
      <c r="Z32" s="771"/>
      <c r="AA32" s="771">
        <v>-120</v>
      </c>
      <c r="AB32" s="771"/>
      <c r="AC32" s="771"/>
      <c r="AD32" s="771"/>
      <c r="AE32" s="772"/>
      <c r="AF32" s="773">
        <v>271</v>
      </c>
      <c r="AG32" s="774"/>
      <c r="AH32" s="774"/>
      <c r="AI32" s="774"/>
      <c r="AJ32" s="775"/>
      <c r="AK32" s="821">
        <v>480</v>
      </c>
      <c r="AL32" s="817"/>
      <c r="AM32" s="817"/>
      <c r="AN32" s="817"/>
      <c r="AO32" s="817"/>
      <c r="AP32" s="817">
        <v>14281</v>
      </c>
      <c r="AQ32" s="817"/>
      <c r="AR32" s="817"/>
      <c r="AS32" s="817"/>
      <c r="AT32" s="817"/>
      <c r="AU32" s="817">
        <v>6269</v>
      </c>
      <c r="AV32" s="817"/>
      <c r="AW32" s="817"/>
      <c r="AX32" s="817"/>
      <c r="AY32" s="817"/>
      <c r="AZ32" s="818" t="s">
        <v>551</v>
      </c>
      <c r="BA32" s="818"/>
      <c r="BB32" s="818"/>
      <c r="BC32" s="818"/>
      <c r="BD32" s="818"/>
      <c r="BE32" s="819" t="s">
        <v>394</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143</v>
      </c>
      <c r="C33" s="768"/>
      <c r="D33" s="768"/>
      <c r="E33" s="768"/>
      <c r="F33" s="768"/>
      <c r="G33" s="768"/>
      <c r="H33" s="768"/>
      <c r="I33" s="768"/>
      <c r="J33" s="768"/>
      <c r="K33" s="768"/>
      <c r="L33" s="768"/>
      <c r="M33" s="768"/>
      <c r="N33" s="768"/>
      <c r="O33" s="768"/>
      <c r="P33" s="769"/>
      <c r="Q33" s="770">
        <v>9037</v>
      </c>
      <c r="R33" s="771"/>
      <c r="S33" s="771"/>
      <c r="T33" s="771"/>
      <c r="U33" s="771"/>
      <c r="V33" s="771">
        <v>10586</v>
      </c>
      <c r="W33" s="771"/>
      <c r="X33" s="771"/>
      <c r="Y33" s="771"/>
      <c r="Z33" s="771"/>
      <c r="AA33" s="771">
        <v>-1549</v>
      </c>
      <c r="AB33" s="771"/>
      <c r="AC33" s="771"/>
      <c r="AD33" s="771"/>
      <c r="AE33" s="772"/>
      <c r="AF33" s="773">
        <v>-92</v>
      </c>
      <c r="AG33" s="774"/>
      <c r="AH33" s="774"/>
      <c r="AI33" s="774"/>
      <c r="AJ33" s="775"/>
      <c r="AK33" s="821">
        <v>1303</v>
      </c>
      <c r="AL33" s="817"/>
      <c r="AM33" s="817"/>
      <c r="AN33" s="817"/>
      <c r="AO33" s="817"/>
      <c r="AP33" s="817">
        <v>14057</v>
      </c>
      <c r="AQ33" s="817"/>
      <c r="AR33" s="817"/>
      <c r="AS33" s="817"/>
      <c r="AT33" s="817"/>
      <c r="AU33" s="817">
        <v>8955</v>
      </c>
      <c r="AV33" s="817"/>
      <c r="AW33" s="817"/>
      <c r="AX33" s="817"/>
      <c r="AY33" s="817"/>
      <c r="AZ33" s="818">
        <v>1</v>
      </c>
      <c r="BA33" s="818"/>
      <c r="BB33" s="818"/>
      <c r="BC33" s="818"/>
      <c r="BD33" s="818"/>
      <c r="BE33" s="819" t="s">
        <v>394</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396</v>
      </c>
      <c r="C34" s="768"/>
      <c r="D34" s="768"/>
      <c r="E34" s="768"/>
      <c r="F34" s="768"/>
      <c r="G34" s="768"/>
      <c r="H34" s="768"/>
      <c r="I34" s="768"/>
      <c r="J34" s="768"/>
      <c r="K34" s="768"/>
      <c r="L34" s="768"/>
      <c r="M34" s="768"/>
      <c r="N34" s="768"/>
      <c r="O34" s="768"/>
      <c r="P34" s="769"/>
      <c r="Q34" s="770">
        <v>213</v>
      </c>
      <c r="R34" s="771"/>
      <c r="S34" s="771"/>
      <c r="T34" s="771"/>
      <c r="U34" s="771"/>
      <c r="V34" s="771">
        <v>213</v>
      </c>
      <c r="W34" s="771"/>
      <c r="X34" s="771"/>
      <c r="Y34" s="771"/>
      <c r="Z34" s="771"/>
      <c r="AA34" s="771" t="s">
        <v>491</v>
      </c>
      <c r="AB34" s="771"/>
      <c r="AC34" s="771"/>
      <c r="AD34" s="771"/>
      <c r="AE34" s="772"/>
      <c r="AF34" s="773" t="s">
        <v>122</v>
      </c>
      <c r="AG34" s="774"/>
      <c r="AH34" s="774"/>
      <c r="AI34" s="774"/>
      <c r="AJ34" s="775"/>
      <c r="AK34" s="821">
        <v>137</v>
      </c>
      <c r="AL34" s="817"/>
      <c r="AM34" s="817"/>
      <c r="AN34" s="817"/>
      <c r="AO34" s="817"/>
      <c r="AP34" s="817">
        <v>250</v>
      </c>
      <c r="AQ34" s="817"/>
      <c r="AR34" s="817"/>
      <c r="AS34" s="817"/>
      <c r="AT34" s="817"/>
      <c r="AU34" s="817">
        <v>188</v>
      </c>
      <c r="AV34" s="817"/>
      <c r="AW34" s="817"/>
      <c r="AX34" s="817"/>
      <c r="AY34" s="817"/>
      <c r="AZ34" s="818" t="s">
        <v>551</v>
      </c>
      <c r="BA34" s="818"/>
      <c r="BB34" s="818"/>
      <c r="BC34" s="818"/>
      <c r="BD34" s="818"/>
      <c r="BE34" s="819" t="s">
        <v>397</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t="s">
        <v>398</v>
      </c>
      <c r="C35" s="768"/>
      <c r="D35" s="768"/>
      <c r="E35" s="768"/>
      <c r="F35" s="768"/>
      <c r="G35" s="768"/>
      <c r="H35" s="768"/>
      <c r="I35" s="768"/>
      <c r="J35" s="768"/>
      <c r="K35" s="768"/>
      <c r="L35" s="768"/>
      <c r="M35" s="768"/>
      <c r="N35" s="768"/>
      <c r="O35" s="768"/>
      <c r="P35" s="769"/>
      <c r="Q35" s="770">
        <v>27</v>
      </c>
      <c r="R35" s="771"/>
      <c r="S35" s="771"/>
      <c r="T35" s="771"/>
      <c r="U35" s="771"/>
      <c r="V35" s="771">
        <v>27</v>
      </c>
      <c r="W35" s="771"/>
      <c r="X35" s="771"/>
      <c r="Y35" s="771"/>
      <c r="Z35" s="771"/>
      <c r="AA35" s="771">
        <v>1</v>
      </c>
      <c r="AB35" s="771"/>
      <c r="AC35" s="771"/>
      <c r="AD35" s="771"/>
      <c r="AE35" s="772"/>
      <c r="AF35" s="773">
        <v>1</v>
      </c>
      <c r="AG35" s="774"/>
      <c r="AH35" s="774"/>
      <c r="AI35" s="774"/>
      <c r="AJ35" s="775"/>
      <c r="AK35" s="821" t="s">
        <v>551</v>
      </c>
      <c r="AL35" s="817"/>
      <c r="AM35" s="817"/>
      <c r="AN35" s="817"/>
      <c r="AO35" s="817"/>
      <c r="AP35" s="817" t="s">
        <v>551</v>
      </c>
      <c r="AQ35" s="817"/>
      <c r="AR35" s="817"/>
      <c r="AS35" s="817"/>
      <c r="AT35" s="817"/>
      <c r="AU35" s="817" t="s">
        <v>551</v>
      </c>
      <c r="AV35" s="817"/>
      <c r="AW35" s="817"/>
      <c r="AX35" s="817"/>
      <c r="AY35" s="817"/>
      <c r="AZ35" s="818" t="s">
        <v>551</v>
      </c>
      <c r="BA35" s="818"/>
      <c r="BB35" s="818"/>
      <c r="BC35" s="818"/>
      <c r="BD35" s="818"/>
      <c r="BE35" s="819" t="s">
        <v>397</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378</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4874</v>
      </c>
      <c r="AG63" s="831"/>
      <c r="AH63" s="831"/>
      <c r="AI63" s="831"/>
      <c r="AJ63" s="832"/>
      <c r="AK63" s="833"/>
      <c r="AL63" s="828"/>
      <c r="AM63" s="828"/>
      <c r="AN63" s="828"/>
      <c r="AO63" s="828"/>
      <c r="AP63" s="831">
        <f>SUM(AP28:AT35)</f>
        <v>29136</v>
      </c>
      <c r="AQ63" s="831"/>
      <c r="AR63" s="831"/>
      <c r="AS63" s="831"/>
      <c r="AT63" s="831"/>
      <c r="AU63" s="831">
        <f>SUM(AU28:AY35)</f>
        <v>15470</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402</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403</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552</v>
      </c>
      <c r="C68" s="857"/>
      <c r="D68" s="857"/>
      <c r="E68" s="857"/>
      <c r="F68" s="857"/>
      <c r="G68" s="857"/>
      <c r="H68" s="857"/>
      <c r="I68" s="857"/>
      <c r="J68" s="857"/>
      <c r="K68" s="857"/>
      <c r="L68" s="857"/>
      <c r="M68" s="857"/>
      <c r="N68" s="857"/>
      <c r="O68" s="857"/>
      <c r="P68" s="858"/>
      <c r="Q68" s="859">
        <v>7671</v>
      </c>
      <c r="R68" s="853"/>
      <c r="S68" s="853"/>
      <c r="T68" s="853"/>
      <c r="U68" s="853"/>
      <c r="V68" s="853">
        <v>7513</v>
      </c>
      <c r="W68" s="853"/>
      <c r="X68" s="853"/>
      <c r="Y68" s="853"/>
      <c r="Z68" s="853"/>
      <c r="AA68" s="853">
        <v>158</v>
      </c>
      <c r="AB68" s="853"/>
      <c r="AC68" s="853"/>
      <c r="AD68" s="853"/>
      <c r="AE68" s="853"/>
      <c r="AF68" s="853">
        <v>158</v>
      </c>
      <c r="AG68" s="853"/>
      <c r="AH68" s="853"/>
      <c r="AI68" s="853"/>
      <c r="AJ68" s="853"/>
      <c r="AK68" s="853">
        <v>80</v>
      </c>
      <c r="AL68" s="853"/>
      <c r="AM68" s="853"/>
      <c r="AN68" s="853"/>
      <c r="AO68" s="853"/>
      <c r="AP68" s="853">
        <v>5622</v>
      </c>
      <c r="AQ68" s="853"/>
      <c r="AR68" s="853"/>
      <c r="AS68" s="853"/>
      <c r="AT68" s="853"/>
      <c r="AU68" s="853">
        <v>3825</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553</v>
      </c>
      <c r="C69" s="861"/>
      <c r="D69" s="861"/>
      <c r="E69" s="861"/>
      <c r="F69" s="861"/>
      <c r="G69" s="861"/>
      <c r="H69" s="861"/>
      <c r="I69" s="861"/>
      <c r="J69" s="861"/>
      <c r="K69" s="861"/>
      <c r="L69" s="861"/>
      <c r="M69" s="861"/>
      <c r="N69" s="861"/>
      <c r="O69" s="861"/>
      <c r="P69" s="862"/>
      <c r="Q69" s="863">
        <v>335</v>
      </c>
      <c r="R69" s="817"/>
      <c r="S69" s="817"/>
      <c r="T69" s="817"/>
      <c r="U69" s="817"/>
      <c r="V69" s="817">
        <v>181</v>
      </c>
      <c r="W69" s="817"/>
      <c r="X69" s="817"/>
      <c r="Y69" s="817"/>
      <c r="Z69" s="817"/>
      <c r="AA69" s="817">
        <v>154</v>
      </c>
      <c r="AB69" s="817"/>
      <c r="AC69" s="817"/>
      <c r="AD69" s="817"/>
      <c r="AE69" s="817"/>
      <c r="AF69" s="817">
        <v>154</v>
      </c>
      <c r="AG69" s="817"/>
      <c r="AH69" s="817"/>
      <c r="AI69" s="817"/>
      <c r="AJ69" s="817"/>
      <c r="AK69" s="817">
        <v>162</v>
      </c>
      <c r="AL69" s="817"/>
      <c r="AM69" s="817"/>
      <c r="AN69" s="817"/>
      <c r="AO69" s="817"/>
      <c r="AP69" s="817" t="s">
        <v>551</v>
      </c>
      <c r="AQ69" s="817"/>
      <c r="AR69" s="817"/>
      <c r="AS69" s="817"/>
      <c r="AT69" s="817"/>
      <c r="AU69" s="817" t="s">
        <v>551</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554</v>
      </c>
      <c r="C70" s="861"/>
      <c r="D70" s="861"/>
      <c r="E70" s="861"/>
      <c r="F70" s="861"/>
      <c r="G70" s="861"/>
      <c r="H70" s="861"/>
      <c r="I70" s="861"/>
      <c r="J70" s="861"/>
      <c r="K70" s="861"/>
      <c r="L70" s="861"/>
      <c r="M70" s="861"/>
      <c r="N70" s="861"/>
      <c r="O70" s="861"/>
      <c r="P70" s="862"/>
      <c r="Q70" s="863">
        <v>166278</v>
      </c>
      <c r="R70" s="817"/>
      <c r="S70" s="817"/>
      <c r="T70" s="817"/>
      <c r="U70" s="817"/>
      <c r="V70" s="817">
        <v>162373</v>
      </c>
      <c r="W70" s="817"/>
      <c r="X70" s="817"/>
      <c r="Y70" s="817"/>
      <c r="Z70" s="817"/>
      <c r="AA70" s="817">
        <v>3905</v>
      </c>
      <c r="AB70" s="817"/>
      <c r="AC70" s="817"/>
      <c r="AD70" s="817"/>
      <c r="AE70" s="817"/>
      <c r="AF70" s="817">
        <v>3905</v>
      </c>
      <c r="AG70" s="817"/>
      <c r="AH70" s="817"/>
      <c r="AI70" s="817"/>
      <c r="AJ70" s="817"/>
      <c r="AK70" s="817">
        <v>1502</v>
      </c>
      <c r="AL70" s="817"/>
      <c r="AM70" s="817"/>
      <c r="AN70" s="817"/>
      <c r="AO70" s="817"/>
      <c r="AP70" s="817" t="s">
        <v>551</v>
      </c>
      <c r="AQ70" s="817"/>
      <c r="AR70" s="817"/>
      <c r="AS70" s="817"/>
      <c r="AT70" s="817"/>
      <c r="AU70" s="817" t="s">
        <v>551</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555</v>
      </c>
      <c r="C71" s="861"/>
      <c r="D71" s="861"/>
      <c r="E71" s="861"/>
      <c r="F71" s="861"/>
      <c r="G71" s="861"/>
      <c r="H71" s="861"/>
      <c r="I71" s="861"/>
      <c r="J71" s="861"/>
      <c r="K71" s="861"/>
      <c r="L71" s="861"/>
      <c r="M71" s="861"/>
      <c r="N71" s="861"/>
      <c r="O71" s="861"/>
      <c r="P71" s="862"/>
      <c r="Q71" s="863">
        <v>127</v>
      </c>
      <c r="R71" s="817"/>
      <c r="S71" s="817"/>
      <c r="T71" s="817"/>
      <c r="U71" s="817"/>
      <c r="V71" s="817">
        <v>112</v>
      </c>
      <c r="W71" s="817"/>
      <c r="X71" s="817"/>
      <c r="Y71" s="817"/>
      <c r="Z71" s="817"/>
      <c r="AA71" s="817">
        <v>15</v>
      </c>
      <c r="AB71" s="817"/>
      <c r="AC71" s="817"/>
      <c r="AD71" s="817"/>
      <c r="AE71" s="817"/>
      <c r="AF71" s="817">
        <v>15</v>
      </c>
      <c r="AG71" s="817"/>
      <c r="AH71" s="817"/>
      <c r="AI71" s="817"/>
      <c r="AJ71" s="817"/>
      <c r="AK71" s="817">
        <v>48</v>
      </c>
      <c r="AL71" s="817"/>
      <c r="AM71" s="817"/>
      <c r="AN71" s="817"/>
      <c r="AO71" s="817"/>
      <c r="AP71" s="817" t="s">
        <v>551</v>
      </c>
      <c r="AQ71" s="817"/>
      <c r="AR71" s="817"/>
      <c r="AS71" s="817"/>
      <c r="AT71" s="817"/>
      <c r="AU71" s="817" t="s">
        <v>551</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556</v>
      </c>
      <c r="C72" s="861"/>
      <c r="D72" s="861"/>
      <c r="E72" s="861"/>
      <c r="F72" s="861"/>
      <c r="G72" s="861"/>
      <c r="H72" s="861"/>
      <c r="I72" s="861"/>
      <c r="J72" s="861"/>
      <c r="K72" s="861"/>
      <c r="L72" s="861"/>
      <c r="M72" s="861"/>
      <c r="N72" s="861"/>
      <c r="O72" s="861"/>
      <c r="P72" s="862"/>
      <c r="Q72" s="863">
        <v>1046</v>
      </c>
      <c r="R72" s="817"/>
      <c r="S72" s="817"/>
      <c r="T72" s="817"/>
      <c r="U72" s="817"/>
      <c r="V72" s="817">
        <v>1043</v>
      </c>
      <c r="W72" s="817"/>
      <c r="X72" s="817"/>
      <c r="Y72" s="817"/>
      <c r="Z72" s="817"/>
      <c r="AA72" s="817">
        <v>3</v>
      </c>
      <c r="AB72" s="817"/>
      <c r="AC72" s="817"/>
      <c r="AD72" s="817"/>
      <c r="AE72" s="817"/>
      <c r="AF72" s="817">
        <v>3</v>
      </c>
      <c r="AG72" s="817"/>
      <c r="AH72" s="817"/>
      <c r="AI72" s="817"/>
      <c r="AJ72" s="817"/>
      <c r="AK72" s="817" t="s">
        <v>551</v>
      </c>
      <c r="AL72" s="817"/>
      <c r="AM72" s="817"/>
      <c r="AN72" s="817"/>
      <c r="AO72" s="817"/>
      <c r="AP72" s="817" t="s">
        <v>551</v>
      </c>
      <c r="AQ72" s="817"/>
      <c r="AR72" s="817"/>
      <c r="AS72" s="817"/>
      <c r="AT72" s="817"/>
      <c r="AU72" s="817" t="s">
        <v>551</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557</v>
      </c>
      <c r="C73" s="861"/>
      <c r="D73" s="861"/>
      <c r="E73" s="861"/>
      <c r="F73" s="861"/>
      <c r="G73" s="861"/>
      <c r="H73" s="861"/>
      <c r="I73" s="861"/>
      <c r="J73" s="861"/>
      <c r="K73" s="861"/>
      <c r="L73" s="861"/>
      <c r="M73" s="861"/>
      <c r="N73" s="861"/>
      <c r="O73" s="861"/>
      <c r="P73" s="862"/>
      <c r="Q73" s="863">
        <v>13</v>
      </c>
      <c r="R73" s="817"/>
      <c r="S73" s="817"/>
      <c r="T73" s="817"/>
      <c r="U73" s="817"/>
      <c r="V73" s="817">
        <v>12</v>
      </c>
      <c r="W73" s="817"/>
      <c r="X73" s="817"/>
      <c r="Y73" s="817"/>
      <c r="Z73" s="817"/>
      <c r="AA73" s="817">
        <v>1</v>
      </c>
      <c r="AB73" s="817"/>
      <c r="AC73" s="817"/>
      <c r="AD73" s="817"/>
      <c r="AE73" s="817"/>
      <c r="AF73" s="817">
        <v>1</v>
      </c>
      <c r="AG73" s="817"/>
      <c r="AH73" s="817"/>
      <c r="AI73" s="817"/>
      <c r="AJ73" s="817"/>
      <c r="AK73" s="817" t="s">
        <v>551</v>
      </c>
      <c r="AL73" s="817"/>
      <c r="AM73" s="817"/>
      <c r="AN73" s="817"/>
      <c r="AO73" s="817"/>
      <c r="AP73" s="817" t="s">
        <v>551</v>
      </c>
      <c r="AQ73" s="817"/>
      <c r="AR73" s="817"/>
      <c r="AS73" s="817"/>
      <c r="AT73" s="817"/>
      <c r="AU73" s="817" t="s">
        <v>551</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378</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SUM(AF68:AJ73)</f>
        <v>4236</v>
      </c>
      <c r="AG88" s="831"/>
      <c r="AH88" s="831"/>
      <c r="AI88" s="831"/>
      <c r="AJ88" s="831"/>
      <c r="AK88" s="828"/>
      <c r="AL88" s="828"/>
      <c r="AM88" s="828"/>
      <c r="AN88" s="828"/>
      <c r="AO88" s="828"/>
      <c r="AP88" s="831">
        <f t="shared" ref="AP88" si="0">SUM(AP68:AT73)</f>
        <v>5622</v>
      </c>
      <c r="AQ88" s="831"/>
      <c r="AR88" s="831"/>
      <c r="AS88" s="831"/>
      <c r="AT88" s="831"/>
      <c r="AU88" s="831">
        <f t="shared" ref="AU88" si="1">SUM(AU68:AY73)</f>
        <v>3825</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194</v>
      </c>
      <c r="CS102" s="839"/>
      <c r="CT102" s="839"/>
      <c r="CU102" s="839"/>
      <c r="CV102" s="878"/>
      <c r="CW102" s="877">
        <v>69</v>
      </c>
      <c r="CX102" s="839"/>
      <c r="CY102" s="839"/>
      <c r="CZ102" s="839"/>
      <c r="DA102" s="878"/>
      <c r="DB102" s="877" t="s">
        <v>551</v>
      </c>
      <c r="DC102" s="839"/>
      <c r="DD102" s="839"/>
      <c r="DE102" s="839"/>
      <c r="DF102" s="878"/>
      <c r="DG102" s="877" t="s">
        <v>551</v>
      </c>
      <c r="DH102" s="839"/>
      <c r="DI102" s="839"/>
      <c r="DJ102" s="839"/>
      <c r="DK102" s="878"/>
      <c r="DL102" s="877">
        <v>540</v>
      </c>
      <c r="DM102" s="839"/>
      <c r="DN102" s="839"/>
      <c r="DO102" s="839"/>
      <c r="DP102" s="878"/>
      <c r="DQ102" s="877" t="s">
        <v>551</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295</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295</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295</v>
      </c>
      <c r="DR109" s="880"/>
      <c r="DS109" s="880"/>
      <c r="DT109" s="880"/>
      <c r="DU109" s="881"/>
      <c r="DV109" s="879" t="s">
        <v>415</v>
      </c>
      <c r="DW109" s="880"/>
      <c r="DX109" s="880"/>
      <c r="DY109" s="880"/>
      <c r="DZ109" s="882"/>
    </row>
    <row r="110" spans="1:131" s="212" customFormat="1" ht="26.25" customHeight="1" x14ac:dyDescent="0.15">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3542301</v>
      </c>
      <c r="AB110" s="887"/>
      <c r="AC110" s="887"/>
      <c r="AD110" s="887"/>
      <c r="AE110" s="888"/>
      <c r="AF110" s="889">
        <v>3573386</v>
      </c>
      <c r="AG110" s="887"/>
      <c r="AH110" s="887"/>
      <c r="AI110" s="887"/>
      <c r="AJ110" s="888"/>
      <c r="AK110" s="889">
        <v>3682209</v>
      </c>
      <c r="AL110" s="887"/>
      <c r="AM110" s="887"/>
      <c r="AN110" s="887"/>
      <c r="AO110" s="888"/>
      <c r="AP110" s="890">
        <v>20.100000000000001</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38531443</v>
      </c>
      <c r="BR110" s="918"/>
      <c r="BS110" s="918"/>
      <c r="BT110" s="918"/>
      <c r="BU110" s="918"/>
      <c r="BV110" s="918">
        <v>36920274</v>
      </c>
      <c r="BW110" s="918"/>
      <c r="BX110" s="918"/>
      <c r="BY110" s="918"/>
      <c r="BZ110" s="918"/>
      <c r="CA110" s="918">
        <v>35806719</v>
      </c>
      <c r="CB110" s="918"/>
      <c r="CC110" s="918"/>
      <c r="CD110" s="918"/>
      <c r="CE110" s="918"/>
      <c r="CF110" s="931">
        <v>195.9</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491857</v>
      </c>
      <c r="DH110" s="918"/>
      <c r="DI110" s="918"/>
      <c r="DJ110" s="918"/>
      <c r="DK110" s="918"/>
      <c r="DL110" s="918">
        <v>434983</v>
      </c>
      <c r="DM110" s="918"/>
      <c r="DN110" s="918"/>
      <c r="DO110" s="918"/>
      <c r="DP110" s="918"/>
      <c r="DQ110" s="918">
        <v>378108</v>
      </c>
      <c r="DR110" s="918"/>
      <c r="DS110" s="918"/>
      <c r="DT110" s="918"/>
      <c r="DU110" s="918"/>
      <c r="DV110" s="919">
        <v>2.1</v>
      </c>
      <c r="DW110" s="919"/>
      <c r="DX110" s="919"/>
      <c r="DY110" s="919"/>
      <c r="DZ110" s="920"/>
    </row>
    <row r="111" spans="1:131" s="212" customFormat="1" ht="26.25" customHeight="1" x14ac:dyDescent="0.15">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v>583917</v>
      </c>
      <c r="BR111" s="913"/>
      <c r="BS111" s="913"/>
      <c r="BT111" s="913"/>
      <c r="BU111" s="913"/>
      <c r="BV111" s="913">
        <v>489293</v>
      </c>
      <c r="BW111" s="913"/>
      <c r="BX111" s="913"/>
      <c r="BY111" s="913"/>
      <c r="BZ111" s="913"/>
      <c r="CA111" s="913">
        <v>422448</v>
      </c>
      <c r="CB111" s="913"/>
      <c r="CC111" s="913"/>
      <c r="CD111" s="913"/>
      <c r="CE111" s="913"/>
      <c r="CF111" s="907">
        <v>2.2999999999999998</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6667</v>
      </c>
      <c r="AB112" s="946"/>
      <c r="AC112" s="946"/>
      <c r="AD112" s="946"/>
      <c r="AE112" s="947"/>
      <c r="AF112" s="948">
        <v>3207</v>
      </c>
      <c r="AG112" s="946"/>
      <c r="AH112" s="946"/>
      <c r="AI112" s="946"/>
      <c r="AJ112" s="947"/>
      <c r="AK112" s="948">
        <v>3200</v>
      </c>
      <c r="AL112" s="946"/>
      <c r="AM112" s="946"/>
      <c r="AN112" s="946"/>
      <c r="AO112" s="947"/>
      <c r="AP112" s="949">
        <v>0</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11555528</v>
      </c>
      <c r="BR112" s="913"/>
      <c r="BS112" s="913"/>
      <c r="BT112" s="913"/>
      <c r="BU112" s="913"/>
      <c r="BV112" s="913">
        <v>15958985</v>
      </c>
      <c r="BW112" s="913"/>
      <c r="BX112" s="913"/>
      <c r="BY112" s="913"/>
      <c r="BZ112" s="913"/>
      <c r="CA112" s="913">
        <v>15470482</v>
      </c>
      <c r="CB112" s="913"/>
      <c r="CC112" s="913"/>
      <c r="CD112" s="913"/>
      <c r="CE112" s="913"/>
      <c r="CF112" s="907">
        <v>84.6</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527765</v>
      </c>
      <c r="AB113" s="925"/>
      <c r="AC113" s="925"/>
      <c r="AD113" s="925"/>
      <c r="AE113" s="926"/>
      <c r="AF113" s="927">
        <v>680133</v>
      </c>
      <c r="AG113" s="925"/>
      <c r="AH113" s="925"/>
      <c r="AI113" s="925"/>
      <c r="AJ113" s="926"/>
      <c r="AK113" s="927">
        <v>861035</v>
      </c>
      <c r="AL113" s="925"/>
      <c r="AM113" s="925"/>
      <c r="AN113" s="925"/>
      <c r="AO113" s="926"/>
      <c r="AP113" s="928">
        <v>4.7</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3806081</v>
      </c>
      <c r="BR113" s="913"/>
      <c r="BS113" s="913"/>
      <c r="BT113" s="913"/>
      <c r="BU113" s="913"/>
      <c r="BV113" s="913">
        <v>3993092</v>
      </c>
      <c r="BW113" s="913"/>
      <c r="BX113" s="913"/>
      <c r="BY113" s="913"/>
      <c r="BZ113" s="913"/>
      <c r="CA113" s="913">
        <v>3824639</v>
      </c>
      <c r="CB113" s="913"/>
      <c r="CC113" s="913"/>
      <c r="CD113" s="913"/>
      <c r="CE113" s="913"/>
      <c r="CF113" s="907">
        <v>20.9</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511352</v>
      </c>
      <c r="AB114" s="946"/>
      <c r="AC114" s="946"/>
      <c r="AD114" s="946"/>
      <c r="AE114" s="947"/>
      <c r="AF114" s="948">
        <v>484904</v>
      </c>
      <c r="AG114" s="946"/>
      <c r="AH114" s="946"/>
      <c r="AI114" s="946"/>
      <c r="AJ114" s="947"/>
      <c r="AK114" s="948">
        <v>447215</v>
      </c>
      <c r="AL114" s="946"/>
      <c r="AM114" s="946"/>
      <c r="AN114" s="946"/>
      <c r="AO114" s="947"/>
      <c r="AP114" s="949">
        <v>2.4</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3922901</v>
      </c>
      <c r="BR114" s="913"/>
      <c r="BS114" s="913"/>
      <c r="BT114" s="913"/>
      <c r="BU114" s="913"/>
      <c r="BV114" s="913">
        <v>4044374</v>
      </c>
      <c r="BW114" s="913"/>
      <c r="BX114" s="913"/>
      <c r="BY114" s="913"/>
      <c r="BZ114" s="913"/>
      <c r="CA114" s="913">
        <v>3931037</v>
      </c>
      <c r="CB114" s="913"/>
      <c r="CC114" s="913"/>
      <c r="CD114" s="913"/>
      <c r="CE114" s="913"/>
      <c r="CF114" s="907">
        <v>21.5</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78436</v>
      </c>
      <c r="AB115" s="925"/>
      <c r="AC115" s="925"/>
      <c r="AD115" s="925"/>
      <c r="AE115" s="926"/>
      <c r="AF115" s="927">
        <v>105621</v>
      </c>
      <c r="AG115" s="925"/>
      <c r="AH115" s="925"/>
      <c r="AI115" s="925"/>
      <c r="AJ115" s="926"/>
      <c r="AK115" s="927">
        <v>77027</v>
      </c>
      <c r="AL115" s="925"/>
      <c r="AM115" s="925"/>
      <c r="AN115" s="925"/>
      <c r="AO115" s="926"/>
      <c r="AP115" s="928">
        <v>0.4</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18620</v>
      </c>
      <c r="DH116" s="946"/>
      <c r="DI116" s="946"/>
      <c r="DJ116" s="946"/>
      <c r="DK116" s="947"/>
      <c r="DL116" s="948">
        <v>12310</v>
      </c>
      <c r="DM116" s="946"/>
      <c r="DN116" s="946"/>
      <c r="DO116" s="946"/>
      <c r="DP116" s="947"/>
      <c r="DQ116" s="948">
        <v>7940</v>
      </c>
      <c r="DR116" s="946"/>
      <c r="DS116" s="946"/>
      <c r="DT116" s="946"/>
      <c r="DU116" s="947"/>
      <c r="DV116" s="949">
        <v>0</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4666521</v>
      </c>
      <c r="AB117" s="966"/>
      <c r="AC117" s="966"/>
      <c r="AD117" s="966"/>
      <c r="AE117" s="967"/>
      <c r="AF117" s="968">
        <v>4847251</v>
      </c>
      <c r="AG117" s="966"/>
      <c r="AH117" s="966"/>
      <c r="AI117" s="966"/>
      <c r="AJ117" s="967"/>
      <c r="AK117" s="968">
        <v>5070686</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295</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63010</v>
      </c>
      <c r="AB119" s="887"/>
      <c r="AC119" s="887"/>
      <c r="AD119" s="887"/>
      <c r="AE119" s="888"/>
      <c r="AF119" s="889">
        <v>62416</v>
      </c>
      <c r="AG119" s="887"/>
      <c r="AH119" s="887"/>
      <c r="AI119" s="887"/>
      <c r="AJ119" s="888"/>
      <c r="AK119" s="889">
        <v>61967</v>
      </c>
      <c r="AL119" s="887"/>
      <c r="AM119" s="887"/>
      <c r="AN119" s="887"/>
      <c r="AO119" s="888"/>
      <c r="AP119" s="890">
        <v>0.3</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445</v>
      </c>
      <c r="BP119" s="992"/>
      <c r="BQ119" s="986">
        <v>58399870</v>
      </c>
      <c r="BR119" s="987"/>
      <c r="BS119" s="987"/>
      <c r="BT119" s="987"/>
      <c r="BU119" s="987"/>
      <c r="BV119" s="987">
        <v>61406018</v>
      </c>
      <c r="BW119" s="987"/>
      <c r="BX119" s="987"/>
      <c r="BY119" s="987"/>
      <c r="BZ119" s="987"/>
      <c r="CA119" s="987">
        <v>59455325</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73440</v>
      </c>
      <c r="DH119" s="973"/>
      <c r="DI119" s="973"/>
      <c r="DJ119" s="973"/>
      <c r="DK119" s="974"/>
      <c r="DL119" s="972">
        <v>42000</v>
      </c>
      <c r="DM119" s="973"/>
      <c r="DN119" s="973"/>
      <c r="DO119" s="973"/>
      <c r="DP119" s="974"/>
      <c r="DQ119" s="972">
        <v>36400</v>
      </c>
      <c r="DR119" s="973"/>
      <c r="DS119" s="973"/>
      <c r="DT119" s="973"/>
      <c r="DU119" s="974"/>
      <c r="DV119" s="975">
        <v>0.2</v>
      </c>
      <c r="DW119" s="976"/>
      <c r="DX119" s="976"/>
      <c r="DY119" s="976"/>
      <c r="DZ119" s="977"/>
    </row>
    <row r="120" spans="1:130" s="212" customFormat="1" ht="26.25" customHeight="1" x14ac:dyDescent="0.15">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9997116</v>
      </c>
      <c r="BR120" s="918"/>
      <c r="BS120" s="918"/>
      <c r="BT120" s="918"/>
      <c r="BU120" s="918"/>
      <c r="BV120" s="918">
        <v>11270698</v>
      </c>
      <c r="BW120" s="918"/>
      <c r="BX120" s="918"/>
      <c r="BY120" s="918"/>
      <c r="BZ120" s="918"/>
      <c r="CA120" s="918">
        <v>10138304</v>
      </c>
      <c r="CB120" s="918"/>
      <c r="CC120" s="918"/>
      <c r="CD120" s="918"/>
      <c r="CE120" s="918"/>
      <c r="CF120" s="931">
        <v>55.5</v>
      </c>
      <c r="CG120" s="932"/>
      <c r="CH120" s="932"/>
      <c r="CI120" s="932"/>
      <c r="CJ120" s="932"/>
      <c r="CK120" s="993" t="s">
        <v>449</v>
      </c>
      <c r="CL120" s="994"/>
      <c r="CM120" s="994"/>
      <c r="CN120" s="994"/>
      <c r="CO120" s="995"/>
      <c r="CP120" s="1001" t="s">
        <v>143</v>
      </c>
      <c r="CQ120" s="1002"/>
      <c r="CR120" s="1002"/>
      <c r="CS120" s="1002"/>
      <c r="CT120" s="1002"/>
      <c r="CU120" s="1002"/>
      <c r="CV120" s="1002"/>
      <c r="CW120" s="1002"/>
      <c r="CX120" s="1002"/>
      <c r="CY120" s="1002"/>
      <c r="CZ120" s="1002"/>
      <c r="DA120" s="1002"/>
      <c r="DB120" s="1002"/>
      <c r="DC120" s="1002"/>
      <c r="DD120" s="1002"/>
      <c r="DE120" s="1002"/>
      <c r="DF120" s="1003"/>
      <c r="DG120" s="917">
        <v>4550068</v>
      </c>
      <c r="DH120" s="918"/>
      <c r="DI120" s="918"/>
      <c r="DJ120" s="918"/>
      <c r="DK120" s="918"/>
      <c r="DL120" s="918">
        <v>9878291</v>
      </c>
      <c r="DM120" s="918"/>
      <c r="DN120" s="918"/>
      <c r="DO120" s="918"/>
      <c r="DP120" s="918"/>
      <c r="DQ120" s="918">
        <v>8954562</v>
      </c>
      <c r="DR120" s="918"/>
      <c r="DS120" s="918"/>
      <c r="DT120" s="918"/>
      <c r="DU120" s="918"/>
      <c r="DV120" s="919">
        <v>49</v>
      </c>
      <c r="DW120" s="919"/>
      <c r="DX120" s="919"/>
      <c r="DY120" s="919"/>
      <c r="DZ120" s="920"/>
    </row>
    <row r="121" spans="1:130" s="212" customFormat="1" ht="26.25" customHeight="1" x14ac:dyDescent="0.15">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7810488</v>
      </c>
      <c r="BR121" s="913"/>
      <c r="BS121" s="913"/>
      <c r="BT121" s="913"/>
      <c r="BU121" s="913"/>
      <c r="BV121" s="913">
        <v>7503877</v>
      </c>
      <c r="BW121" s="913"/>
      <c r="BX121" s="913"/>
      <c r="BY121" s="913"/>
      <c r="BZ121" s="913"/>
      <c r="CA121" s="913">
        <v>7819206</v>
      </c>
      <c r="CB121" s="913"/>
      <c r="CC121" s="913"/>
      <c r="CD121" s="913"/>
      <c r="CE121" s="913"/>
      <c r="CF121" s="907">
        <v>42.8</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6757152</v>
      </c>
      <c r="DH121" s="913"/>
      <c r="DI121" s="913"/>
      <c r="DJ121" s="913"/>
      <c r="DK121" s="913"/>
      <c r="DL121" s="913">
        <v>5824416</v>
      </c>
      <c r="DM121" s="913"/>
      <c r="DN121" s="913"/>
      <c r="DO121" s="913"/>
      <c r="DP121" s="913"/>
      <c r="DQ121" s="913">
        <v>6269344</v>
      </c>
      <c r="DR121" s="913"/>
      <c r="DS121" s="913"/>
      <c r="DT121" s="913"/>
      <c r="DU121" s="913"/>
      <c r="DV121" s="914">
        <v>34.299999999999997</v>
      </c>
      <c r="DW121" s="914"/>
      <c r="DX121" s="914"/>
      <c r="DY121" s="914"/>
      <c r="DZ121" s="915"/>
    </row>
    <row r="122" spans="1:130" s="212" customFormat="1" ht="26.25" customHeight="1" x14ac:dyDescent="0.15">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33287716</v>
      </c>
      <c r="BR122" s="987"/>
      <c r="BS122" s="987"/>
      <c r="BT122" s="987"/>
      <c r="BU122" s="987"/>
      <c r="BV122" s="987">
        <v>34578455</v>
      </c>
      <c r="BW122" s="987"/>
      <c r="BX122" s="987"/>
      <c r="BY122" s="987"/>
      <c r="BZ122" s="987"/>
      <c r="CA122" s="987">
        <v>33480626</v>
      </c>
      <c r="CB122" s="987"/>
      <c r="CC122" s="987"/>
      <c r="CD122" s="987"/>
      <c r="CE122" s="987"/>
      <c r="CF122" s="1004">
        <v>183.2</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v>198329</v>
      </c>
      <c r="DH122" s="913"/>
      <c r="DI122" s="913"/>
      <c r="DJ122" s="913"/>
      <c r="DK122" s="913"/>
      <c r="DL122" s="913">
        <v>190849</v>
      </c>
      <c r="DM122" s="913"/>
      <c r="DN122" s="913"/>
      <c r="DO122" s="913"/>
      <c r="DP122" s="913"/>
      <c r="DQ122" s="913">
        <v>188477</v>
      </c>
      <c r="DR122" s="913"/>
      <c r="DS122" s="913"/>
      <c r="DT122" s="913"/>
      <c r="DU122" s="913"/>
      <c r="DV122" s="914">
        <v>1</v>
      </c>
      <c r="DW122" s="914"/>
      <c r="DX122" s="914"/>
      <c r="DY122" s="914"/>
      <c r="DZ122" s="915"/>
    </row>
    <row r="123" spans="1:130" s="212" customFormat="1" ht="26.25" customHeight="1" x14ac:dyDescent="0.15">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6337</v>
      </c>
      <c r="AB123" s="946"/>
      <c r="AC123" s="946"/>
      <c r="AD123" s="946"/>
      <c r="AE123" s="947"/>
      <c r="AF123" s="948">
        <v>11149</v>
      </c>
      <c r="AG123" s="946"/>
      <c r="AH123" s="946"/>
      <c r="AI123" s="946"/>
      <c r="AJ123" s="947"/>
      <c r="AK123" s="948">
        <v>9054</v>
      </c>
      <c r="AL123" s="946"/>
      <c r="AM123" s="946"/>
      <c r="AN123" s="946"/>
      <c r="AO123" s="947"/>
      <c r="AP123" s="949">
        <v>0</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453</v>
      </c>
      <c r="BP123" s="992"/>
      <c r="BQ123" s="1050">
        <v>51095320</v>
      </c>
      <c r="BR123" s="1051"/>
      <c r="BS123" s="1051"/>
      <c r="BT123" s="1051"/>
      <c r="BU123" s="1051"/>
      <c r="BV123" s="1051">
        <v>53353030</v>
      </c>
      <c r="BW123" s="1051"/>
      <c r="BX123" s="1051"/>
      <c r="BY123" s="1051"/>
      <c r="BZ123" s="1051"/>
      <c r="CA123" s="1051">
        <v>51438136</v>
      </c>
      <c r="CB123" s="1051"/>
      <c r="CC123" s="1051"/>
      <c r="CD123" s="1051"/>
      <c r="CE123" s="1051"/>
      <c r="CF123" s="988"/>
      <c r="CG123" s="989"/>
      <c r="CH123" s="989"/>
      <c r="CI123" s="989"/>
      <c r="CJ123" s="990"/>
      <c r="CK123" s="996"/>
      <c r="CL123" s="997"/>
      <c r="CM123" s="997"/>
      <c r="CN123" s="997"/>
      <c r="CO123" s="998"/>
      <c r="CP123" s="1006" t="s">
        <v>393</v>
      </c>
      <c r="CQ123" s="1007"/>
      <c r="CR123" s="1007"/>
      <c r="CS123" s="1007"/>
      <c r="CT123" s="1007"/>
      <c r="CU123" s="1007"/>
      <c r="CV123" s="1007"/>
      <c r="CW123" s="1007"/>
      <c r="CX123" s="1007"/>
      <c r="CY123" s="1007"/>
      <c r="CZ123" s="1007"/>
      <c r="DA123" s="1007"/>
      <c r="DB123" s="1007"/>
      <c r="DC123" s="1007"/>
      <c r="DD123" s="1007"/>
      <c r="DE123" s="1007"/>
      <c r="DF123" s="1008"/>
      <c r="DG123" s="945">
        <v>49979</v>
      </c>
      <c r="DH123" s="946"/>
      <c r="DI123" s="946"/>
      <c r="DJ123" s="946"/>
      <c r="DK123" s="947"/>
      <c r="DL123" s="948">
        <v>65429</v>
      </c>
      <c r="DM123" s="946"/>
      <c r="DN123" s="946"/>
      <c r="DO123" s="946"/>
      <c r="DP123" s="947"/>
      <c r="DQ123" s="948">
        <v>58099</v>
      </c>
      <c r="DR123" s="946"/>
      <c r="DS123" s="946"/>
      <c r="DT123" s="946"/>
      <c r="DU123" s="947"/>
      <c r="DV123" s="949">
        <v>0.3</v>
      </c>
      <c r="DW123" s="950"/>
      <c r="DX123" s="950"/>
      <c r="DY123" s="950"/>
      <c r="DZ123" s="951"/>
    </row>
    <row r="124" spans="1:130" s="212" customFormat="1" ht="26.25" customHeight="1" thickBot="1" x14ac:dyDescent="0.2">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41.2</v>
      </c>
      <c r="BR124" s="1014"/>
      <c r="BS124" s="1014"/>
      <c r="BT124" s="1014"/>
      <c r="BU124" s="1014"/>
      <c r="BV124" s="1014">
        <v>45.1</v>
      </c>
      <c r="BW124" s="1014"/>
      <c r="BX124" s="1014"/>
      <c r="BY124" s="1014"/>
      <c r="BZ124" s="1014"/>
      <c r="CA124" s="1014">
        <v>43.8</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9089</v>
      </c>
      <c r="AB126" s="946"/>
      <c r="AC126" s="946"/>
      <c r="AD126" s="946"/>
      <c r="AE126" s="947"/>
      <c r="AF126" s="948">
        <v>32056</v>
      </c>
      <c r="AG126" s="946"/>
      <c r="AH126" s="946"/>
      <c r="AI126" s="946"/>
      <c r="AJ126" s="947"/>
      <c r="AK126" s="948">
        <v>6006</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598129</v>
      </c>
      <c r="AB128" s="1033"/>
      <c r="AC128" s="1033"/>
      <c r="AD128" s="1033"/>
      <c r="AE128" s="1034"/>
      <c r="AF128" s="1035">
        <v>633757</v>
      </c>
      <c r="AG128" s="1033"/>
      <c r="AH128" s="1033"/>
      <c r="AI128" s="1033"/>
      <c r="AJ128" s="1034"/>
      <c r="AK128" s="1035">
        <v>637821</v>
      </c>
      <c r="AL128" s="1033"/>
      <c r="AM128" s="1033"/>
      <c r="AN128" s="1033"/>
      <c r="AO128" s="1034"/>
      <c r="AP128" s="1036"/>
      <c r="AQ128" s="1037"/>
      <c r="AR128" s="1037"/>
      <c r="AS128" s="1037"/>
      <c r="AT128" s="1038"/>
      <c r="AU128" s="214"/>
      <c r="AV128" s="214"/>
      <c r="AW128" s="214"/>
      <c r="AX128" s="883" t="s">
        <v>467</v>
      </c>
      <c r="AY128" s="884"/>
      <c r="AZ128" s="884"/>
      <c r="BA128" s="884"/>
      <c r="BB128" s="884"/>
      <c r="BC128" s="884"/>
      <c r="BD128" s="884"/>
      <c r="BE128" s="885"/>
      <c r="BF128" s="1039" t="s">
        <v>122</v>
      </c>
      <c r="BG128" s="1040"/>
      <c r="BH128" s="1040"/>
      <c r="BI128" s="1040"/>
      <c r="BJ128" s="1040"/>
      <c r="BK128" s="1040"/>
      <c r="BL128" s="1041"/>
      <c r="BM128" s="1039">
        <v>12.43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20305619</v>
      </c>
      <c r="AB129" s="946"/>
      <c r="AC129" s="946"/>
      <c r="AD129" s="946"/>
      <c r="AE129" s="947"/>
      <c r="AF129" s="948">
        <v>20406238</v>
      </c>
      <c r="AG129" s="946"/>
      <c r="AH129" s="946"/>
      <c r="AI129" s="946"/>
      <c r="AJ129" s="947"/>
      <c r="AK129" s="948">
        <v>20704758</v>
      </c>
      <c r="AL129" s="946"/>
      <c r="AM129" s="946"/>
      <c r="AN129" s="946"/>
      <c r="AO129" s="947"/>
      <c r="AP129" s="1060"/>
      <c r="AQ129" s="1061"/>
      <c r="AR129" s="1061"/>
      <c r="AS129" s="1061"/>
      <c r="AT129" s="1062"/>
      <c r="AU129" s="215"/>
      <c r="AV129" s="215"/>
      <c r="AW129" s="215"/>
      <c r="AX129" s="1052" t="s">
        <v>470</v>
      </c>
      <c r="AY129" s="910"/>
      <c r="AZ129" s="910"/>
      <c r="BA129" s="910"/>
      <c r="BB129" s="910"/>
      <c r="BC129" s="910"/>
      <c r="BD129" s="910"/>
      <c r="BE129" s="911"/>
      <c r="BF129" s="1053" t="s">
        <v>122</v>
      </c>
      <c r="BG129" s="1054"/>
      <c r="BH129" s="1054"/>
      <c r="BI129" s="1054"/>
      <c r="BJ129" s="1054"/>
      <c r="BK129" s="1054"/>
      <c r="BL129" s="1055"/>
      <c r="BM129" s="1053">
        <v>17.43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2599907</v>
      </c>
      <c r="AB130" s="946"/>
      <c r="AC130" s="946"/>
      <c r="AD130" s="946"/>
      <c r="AE130" s="947"/>
      <c r="AF130" s="948">
        <v>2563513</v>
      </c>
      <c r="AG130" s="946"/>
      <c r="AH130" s="946"/>
      <c r="AI130" s="946"/>
      <c r="AJ130" s="947"/>
      <c r="AK130" s="948">
        <v>2426507</v>
      </c>
      <c r="AL130" s="946"/>
      <c r="AM130" s="946"/>
      <c r="AN130" s="946"/>
      <c r="AO130" s="947"/>
      <c r="AP130" s="1060"/>
      <c r="AQ130" s="1061"/>
      <c r="AR130" s="1061"/>
      <c r="AS130" s="1061"/>
      <c r="AT130" s="1062"/>
      <c r="AU130" s="215"/>
      <c r="AV130" s="215"/>
      <c r="AW130" s="215"/>
      <c r="AX130" s="1052" t="s">
        <v>473</v>
      </c>
      <c r="AY130" s="910"/>
      <c r="AZ130" s="910"/>
      <c r="BA130" s="910"/>
      <c r="BB130" s="910"/>
      <c r="BC130" s="910"/>
      <c r="BD130" s="910"/>
      <c r="BE130" s="911"/>
      <c r="BF130" s="1088">
        <v>9.5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17705712</v>
      </c>
      <c r="AB131" s="973"/>
      <c r="AC131" s="973"/>
      <c r="AD131" s="973"/>
      <c r="AE131" s="974"/>
      <c r="AF131" s="972">
        <v>17842725</v>
      </c>
      <c r="AG131" s="973"/>
      <c r="AH131" s="973"/>
      <c r="AI131" s="973"/>
      <c r="AJ131" s="974"/>
      <c r="AK131" s="972">
        <v>18278251</v>
      </c>
      <c r="AL131" s="973"/>
      <c r="AM131" s="973"/>
      <c r="AN131" s="973"/>
      <c r="AO131" s="974"/>
      <c r="AP131" s="1097"/>
      <c r="AQ131" s="1098"/>
      <c r="AR131" s="1098"/>
      <c r="AS131" s="1098"/>
      <c r="AT131" s="1099"/>
      <c r="AU131" s="215"/>
      <c r="AV131" s="215"/>
      <c r="AW131" s="215"/>
      <c r="AX131" s="1070" t="s">
        <v>475</v>
      </c>
      <c r="AY131" s="713"/>
      <c r="AZ131" s="713"/>
      <c r="BA131" s="713"/>
      <c r="BB131" s="713"/>
      <c r="BC131" s="713"/>
      <c r="BD131" s="713"/>
      <c r="BE131" s="1023"/>
      <c r="BF131" s="1071">
        <v>43.8</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8.2938484989999992</v>
      </c>
      <c r="AB132" s="1084"/>
      <c r="AC132" s="1084"/>
      <c r="AD132" s="1084"/>
      <c r="AE132" s="1085"/>
      <c r="AF132" s="1086">
        <v>9.2473573519999999</v>
      </c>
      <c r="AG132" s="1084"/>
      <c r="AH132" s="1084"/>
      <c r="AI132" s="1084"/>
      <c r="AJ132" s="1085"/>
      <c r="AK132" s="1086">
        <v>10.97675046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7.8</v>
      </c>
      <c r="AB133" s="1067"/>
      <c r="AC133" s="1067"/>
      <c r="AD133" s="1067"/>
      <c r="AE133" s="1068"/>
      <c r="AF133" s="1066">
        <v>8.1999999999999993</v>
      </c>
      <c r="AG133" s="1067"/>
      <c r="AH133" s="1067"/>
      <c r="AI133" s="1067"/>
      <c r="AJ133" s="1068"/>
      <c r="AK133" s="1066">
        <v>9.5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3CNEothCJa1p2ftBCArBo65bu0qh5pOJNez3dJPKiY5BPEvyq9l6n/7iq+fhxlmhEcqydvVo90vlbF7ZCnb8A==" saltValue="SzB35tmiVqurqG2sApho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QoSFViLGLsq5JjWpTt4mJ+dIibWAw4avJUGUqT1vtViIsZgHQZn6LSTtW1j0znEP4d91Gz8wbUixkWXFxwSBiQ==" saltValue="lEee+ZKtEIQzVkoNJNkr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1KeG813ARCYxqSB+eE4ffstojpaQD0CU3HVgVPKpR0uag9HS8/tcHckjxg4hZAHUNnBjOUY1EYQOdAZC+7OA==" saltValue="DBzRgWtKQaHtSgW43BBg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1" t="s">
        <v>482</v>
      </c>
      <c r="AP7" s="253"/>
      <c r="AQ7" s="254" t="s">
        <v>483</v>
      </c>
      <c r="AR7" s="255"/>
    </row>
    <row r="8" spans="1:46" x14ac:dyDescent="0.15">
      <c r="A8" s="247"/>
      <c r="AK8" s="256"/>
      <c r="AL8" s="257"/>
      <c r="AM8" s="257"/>
      <c r="AN8" s="258"/>
      <c r="AO8" s="1102"/>
      <c r="AP8" s="259" t="s">
        <v>484</v>
      </c>
      <c r="AQ8" s="260" t="s">
        <v>485</v>
      </c>
      <c r="AR8" s="261" t="s">
        <v>486</v>
      </c>
    </row>
    <row r="9" spans="1:46" x14ac:dyDescent="0.15">
      <c r="A9" s="247"/>
      <c r="AK9" s="1103" t="s">
        <v>487</v>
      </c>
      <c r="AL9" s="1104"/>
      <c r="AM9" s="1104"/>
      <c r="AN9" s="1105"/>
      <c r="AO9" s="262">
        <v>5234952</v>
      </c>
      <c r="AP9" s="262">
        <v>70146</v>
      </c>
      <c r="AQ9" s="263">
        <v>80646</v>
      </c>
      <c r="AR9" s="264">
        <v>-13</v>
      </c>
    </row>
    <row r="10" spans="1:46" ht="13.5" customHeight="1" x14ac:dyDescent="0.15">
      <c r="A10" s="247"/>
      <c r="AK10" s="1103" t="s">
        <v>488</v>
      </c>
      <c r="AL10" s="1104"/>
      <c r="AM10" s="1104"/>
      <c r="AN10" s="1105"/>
      <c r="AO10" s="265">
        <v>1001740</v>
      </c>
      <c r="AP10" s="265">
        <v>13423</v>
      </c>
      <c r="AQ10" s="266">
        <v>6637</v>
      </c>
      <c r="AR10" s="267">
        <v>102.2</v>
      </c>
    </row>
    <row r="11" spans="1:46" ht="13.5" customHeight="1" x14ac:dyDescent="0.15">
      <c r="A11" s="247"/>
      <c r="AK11" s="1103" t="s">
        <v>489</v>
      </c>
      <c r="AL11" s="1104"/>
      <c r="AM11" s="1104"/>
      <c r="AN11" s="1105"/>
      <c r="AO11" s="265">
        <v>147341</v>
      </c>
      <c r="AP11" s="265">
        <v>1974</v>
      </c>
      <c r="AQ11" s="266">
        <v>1119</v>
      </c>
      <c r="AR11" s="267">
        <v>76.400000000000006</v>
      </c>
    </row>
    <row r="12" spans="1:46" ht="13.5" customHeight="1" x14ac:dyDescent="0.15">
      <c r="A12" s="247"/>
      <c r="AK12" s="1103" t="s">
        <v>490</v>
      </c>
      <c r="AL12" s="1104"/>
      <c r="AM12" s="1104"/>
      <c r="AN12" s="1105"/>
      <c r="AO12" s="265" t="s">
        <v>491</v>
      </c>
      <c r="AP12" s="265" t="s">
        <v>491</v>
      </c>
      <c r="AQ12" s="266">
        <v>8</v>
      </c>
      <c r="AR12" s="267" t="s">
        <v>491</v>
      </c>
    </row>
    <row r="13" spans="1:46" ht="13.5" customHeight="1" x14ac:dyDescent="0.15">
      <c r="A13" s="247"/>
      <c r="AK13" s="1103" t="s">
        <v>492</v>
      </c>
      <c r="AL13" s="1104"/>
      <c r="AM13" s="1104"/>
      <c r="AN13" s="1105"/>
      <c r="AO13" s="265">
        <v>330135</v>
      </c>
      <c r="AP13" s="265">
        <v>4424</v>
      </c>
      <c r="AQ13" s="266">
        <v>2502</v>
      </c>
      <c r="AR13" s="267">
        <v>76.8</v>
      </c>
    </row>
    <row r="14" spans="1:46" ht="13.5" customHeight="1" x14ac:dyDescent="0.15">
      <c r="A14" s="247"/>
      <c r="AK14" s="1103" t="s">
        <v>493</v>
      </c>
      <c r="AL14" s="1104"/>
      <c r="AM14" s="1104"/>
      <c r="AN14" s="1105"/>
      <c r="AO14" s="265">
        <v>90620</v>
      </c>
      <c r="AP14" s="265">
        <v>1214</v>
      </c>
      <c r="AQ14" s="266">
        <v>1863</v>
      </c>
      <c r="AR14" s="267">
        <v>-34.799999999999997</v>
      </c>
    </row>
    <row r="15" spans="1:46" ht="13.5" customHeight="1" x14ac:dyDescent="0.15">
      <c r="A15" s="247"/>
      <c r="AK15" s="1106" t="s">
        <v>494</v>
      </c>
      <c r="AL15" s="1107"/>
      <c r="AM15" s="1107"/>
      <c r="AN15" s="1108"/>
      <c r="AO15" s="265">
        <v>-325613</v>
      </c>
      <c r="AP15" s="265">
        <v>-4363</v>
      </c>
      <c r="AQ15" s="266">
        <v>-4800</v>
      </c>
      <c r="AR15" s="267">
        <v>-9.1</v>
      </c>
    </row>
    <row r="16" spans="1:46" x14ac:dyDescent="0.15">
      <c r="A16" s="247"/>
      <c r="AK16" s="1106" t="s">
        <v>178</v>
      </c>
      <c r="AL16" s="1107"/>
      <c r="AM16" s="1107"/>
      <c r="AN16" s="1108"/>
      <c r="AO16" s="265">
        <v>6479175</v>
      </c>
      <c r="AP16" s="265">
        <v>86818</v>
      </c>
      <c r="AQ16" s="266">
        <v>87975</v>
      </c>
      <c r="AR16" s="267">
        <v>-1.3</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09" t="s">
        <v>499</v>
      </c>
      <c r="AL21" s="1110"/>
      <c r="AM21" s="1110"/>
      <c r="AN21" s="1111"/>
      <c r="AO21" s="277">
        <v>7.05</v>
      </c>
      <c r="AP21" s="278">
        <v>7.71</v>
      </c>
      <c r="AQ21" s="279">
        <v>-0.66</v>
      </c>
      <c r="AS21" s="280"/>
      <c r="AT21" s="276"/>
    </row>
    <row r="22" spans="1:46" s="248" customFormat="1" x14ac:dyDescent="0.15">
      <c r="A22" s="276"/>
      <c r="AK22" s="1109" t="s">
        <v>500</v>
      </c>
      <c r="AL22" s="1110"/>
      <c r="AM22" s="1110"/>
      <c r="AN22" s="1111"/>
      <c r="AO22" s="281">
        <v>99.4</v>
      </c>
      <c r="AP22" s="282">
        <v>98.3</v>
      </c>
      <c r="AQ22" s="283">
        <v>1.1000000000000001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1" t="s">
        <v>482</v>
      </c>
      <c r="AP30" s="253"/>
      <c r="AQ30" s="254" t="s">
        <v>483</v>
      </c>
      <c r="AR30" s="255"/>
    </row>
    <row r="31" spans="1:46" x14ac:dyDescent="0.15">
      <c r="A31" s="247"/>
      <c r="AK31" s="256"/>
      <c r="AL31" s="257"/>
      <c r="AM31" s="257"/>
      <c r="AN31" s="258"/>
      <c r="AO31" s="1102"/>
      <c r="AP31" s="259" t="s">
        <v>484</v>
      </c>
      <c r="AQ31" s="260" t="s">
        <v>485</v>
      </c>
      <c r="AR31" s="261" t="s">
        <v>486</v>
      </c>
    </row>
    <row r="32" spans="1:46" ht="27" customHeight="1" x14ac:dyDescent="0.15">
      <c r="A32" s="247"/>
      <c r="AK32" s="1117" t="s">
        <v>504</v>
      </c>
      <c r="AL32" s="1118"/>
      <c r="AM32" s="1118"/>
      <c r="AN32" s="1119"/>
      <c r="AO32" s="291">
        <v>3682209</v>
      </c>
      <c r="AP32" s="291">
        <v>49340</v>
      </c>
      <c r="AQ32" s="292">
        <v>41451</v>
      </c>
      <c r="AR32" s="293">
        <v>19</v>
      </c>
    </row>
    <row r="33" spans="1:46" ht="13.5" customHeight="1" x14ac:dyDescent="0.15">
      <c r="A33" s="247"/>
      <c r="AK33" s="1117" t="s">
        <v>505</v>
      </c>
      <c r="AL33" s="1118"/>
      <c r="AM33" s="1118"/>
      <c r="AN33" s="1119"/>
      <c r="AO33" s="291" t="s">
        <v>491</v>
      </c>
      <c r="AP33" s="291" t="s">
        <v>491</v>
      </c>
      <c r="AQ33" s="292" t="s">
        <v>491</v>
      </c>
      <c r="AR33" s="293" t="s">
        <v>491</v>
      </c>
    </row>
    <row r="34" spans="1:46" ht="27" customHeight="1" x14ac:dyDescent="0.15">
      <c r="A34" s="247"/>
      <c r="AK34" s="1117" t="s">
        <v>506</v>
      </c>
      <c r="AL34" s="1118"/>
      <c r="AM34" s="1118"/>
      <c r="AN34" s="1119"/>
      <c r="AO34" s="291">
        <v>3200</v>
      </c>
      <c r="AP34" s="291">
        <v>43</v>
      </c>
      <c r="AQ34" s="292">
        <v>35</v>
      </c>
      <c r="AR34" s="293">
        <v>22.9</v>
      </c>
    </row>
    <row r="35" spans="1:46" ht="27" customHeight="1" x14ac:dyDescent="0.15">
      <c r="A35" s="247"/>
      <c r="AK35" s="1117" t="s">
        <v>507</v>
      </c>
      <c r="AL35" s="1118"/>
      <c r="AM35" s="1118"/>
      <c r="AN35" s="1119"/>
      <c r="AO35" s="291">
        <v>861035</v>
      </c>
      <c r="AP35" s="291">
        <v>11538</v>
      </c>
      <c r="AQ35" s="292">
        <v>11775</v>
      </c>
      <c r="AR35" s="293">
        <v>-2</v>
      </c>
    </row>
    <row r="36" spans="1:46" ht="27" customHeight="1" x14ac:dyDescent="0.15">
      <c r="A36" s="247"/>
      <c r="AK36" s="1117" t="s">
        <v>508</v>
      </c>
      <c r="AL36" s="1118"/>
      <c r="AM36" s="1118"/>
      <c r="AN36" s="1119"/>
      <c r="AO36" s="291">
        <v>447215</v>
      </c>
      <c r="AP36" s="291">
        <v>5993</v>
      </c>
      <c r="AQ36" s="292">
        <v>2188</v>
      </c>
      <c r="AR36" s="293">
        <v>173.9</v>
      </c>
    </row>
    <row r="37" spans="1:46" ht="13.5" customHeight="1" x14ac:dyDescent="0.15">
      <c r="A37" s="247"/>
      <c r="AK37" s="1117" t="s">
        <v>509</v>
      </c>
      <c r="AL37" s="1118"/>
      <c r="AM37" s="1118"/>
      <c r="AN37" s="1119"/>
      <c r="AO37" s="291">
        <v>77027</v>
      </c>
      <c r="AP37" s="291">
        <v>1032</v>
      </c>
      <c r="AQ37" s="292">
        <v>531</v>
      </c>
      <c r="AR37" s="293">
        <v>94.4</v>
      </c>
    </row>
    <row r="38" spans="1:46" ht="27" customHeight="1" x14ac:dyDescent="0.15">
      <c r="A38" s="247"/>
      <c r="AK38" s="1120" t="s">
        <v>510</v>
      </c>
      <c r="AL38" s="1121"/>
      <c r="AM38" s="1121"/>
      <c r="AN38" s="1122"/>
      <c r="AO38" s="294" t="s">
        <v>491</v>
      </c>
      <c r="AP38" s="294" t="s">
        <v>491</v>
      </c>
      <c r="AQ38" s="295">
        <v>1</v>
      </c>
      <c r="AR38" s="283" t="s">
        <v>491</v>
      </c>
      <c r="AS38" s="290"/>
    </row>
    <row r="39" spans="1:46" x14ac:dyDescent="0.15">
      <c r="A39" s="247"/>
      <c r="AK39" s="1120" t="s">
        <v>511</v>
      </c>
      <c r="AL39" s="1121"/>
      <c r="AM39" s="1121"/>
      <c r="AN39" s="1122"/>
      <c r="AO39" s="291">
        <v>-637821</v>
      </c>
      <c r="AP39" s="291">
        <v>-8547</v>
      </c>
      <c r="AQ39" s="292">
        <v>-5414</v>
      </c>
      <c r="AR39" s="293">
        <v>57.9</v>
      </c>
      <c r="AS39" s="290"/>
    </row>
    <row r="40" spans="1:46" ht="27" customHeight="1" x14ac:dyDescent="0.15">
      <c r="A40" s="247"/>
      <c r="AK40" s="1117" t="s">
        <v>512</v>
      </c>
      <c r="AL40" s="1118"/>
      <c r="AM40" s="1118"/>
      <c r="AN40" s="1119"/>
      <c r="AO40" s="291">
        <v>-2426507</v>
      </c>
      <c r="AP40" s="291">
        <v>-32514</v>
      </c>
      <c r="AQ40" s="292">
        <v>-35360</v>
      </c>
      <c r="AR40" s="293">
        <v>-8</v>
      </c>
      <c r="AS40" s="290"/>
    </row>
    <row r="41" spans="1:46" x14ac:dyDescent="0.15">
      <c r="A41" s="247"/>
      <c r="AK41" s="1123" t="s">
        <v>288</v>
      </c>
      <c r="AL41" s="1124"/>
      <c r="AM41" s="1124"/>
      <c r="AN41" s="1125"/>
      <c r="AO41" s="291">
        <v>2006358</v>
      </c>
      <c r="AP41" s="291">
        <v>26884</v>
      </c>
      <c r="AQ41" s="292">
        <v>15207</v>
      </c>
      <c r="AR41" s="293">
        <v>76.8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12" t="s">
        <v>482</v>
      </c>
      <c r="AN49" s="1114" t="s">
        <v>515</v>
      </c>
      <c r="AO49" s="1115"/>
      <c r="AP49" s="1115"/>
      <c r="AQ49" s="1115"/>
      <c r="AR49" s="1116"/>
    </row>
    <row r="50" spans="1:44" x14ac:dyDescent="0.15">
      <c r="A50" s="247"/>
      <c r="AK50" s="305"/>
      <c r="AL50" s="306"/>
      <c r="AM50" s="1113"/>
      <c r="AN50" s="307" t="s">
        <v>516</v>
      </c>
      <c r="AO50" s="308" t="s">
        <v>517</v>
      </c>
      <c r="AP50" s="309" t="s">
        <v>518</v>
      </c>
      <c r="AQ50" s="310" t="s">
        <v>519</v>
      </c>
      <c r="AR50" s="311" t="s">
        <v>520</v>
      </c>
    </row>
    <row r="51" spans="1:44" x14ac:dyDescent="0.15">
      <c r="A51" s="247"/>
      <c r="AK51" s="303" t="s">
        <v>521</v>
      </c>
      <c r="AL51" s="304"/>
      <c r="AM51" s="312">
        <v>5714071</v>
      </c>
      <c r="AN51" s="313">
        <v>72362</v>
      </c>
      <c r="AO51" s="314">
        <v>103.7</v>
      </c>
      <c r="AP51" s="315">
        <v>63812</v>
      </c>
      <c r="AQ51" s="316">
        <v>2.2999999999999998</v>
      </c>
      <c r="AR51" s="317">
        <v>101.4</v>
      </c>
    </row>
    <row r="52" spans="1:44" x14ac:dyDescent="0.15">
      <c r="A52" s="247"/>
      <c r="AK52" s="318"/>
      <c r="AL52" s="319" t="s">
        <v>522</v>
      </c>
      <c r="AM52" s="320">
        <v>4657995</v>
      </c>
      <c r="AN52" s="321">
        <v>58988</v>
      </c>
      <c r="AO52" s="322">
        <v>154.5</v>
      </c>
      <c r="AP52" s="323">
        <v>33848</v>
      </c>
      <c r="AQ52" s="324">
        <v>-4.2</v>
      </c>
      <c r="AR52" s="325">
        <v>158.69999999999999</v>
      </c>
    </row>
    <row r="53" spans="1:44" x14ac:dyDescent="0.15">
      <c r="A53" s="247"/>
      <c r="AK53" s="303" t="s">
        <v>523</v>
      </c>
      <c r="AL53" s="304"/>
      <c r="AM53" s="312">
        <v>6208960</v>
      </c>
      <c r="AN53" s="313">
        <v>79482</v>
      </c>
      <c r="AO53" s="314">
        <v>9.8000000000000007</v>
      </c>
      <c r="AP53" s="315">
        <v>54225</v>
      </c>
      <c r="AQ53" s="316">
        <v>-15</v>
      </c>
      <c r="AR53" s="317">
        <v>24.8</v>
      </c>
    </row>
    <row r="54" spans="1:44" x14ac:dyDescent="0.15">
      <c r="A54" s="247"/>
      <c r="AK54" s="318"/>
      <c r="AL54" s="319" t="s">
        <v>522</v>
      </c>
      <c r="AM54" s="320">
        <v>4494930</v>
      </c>
      <c r="AN54" s="321">
        <v>57540</v>
      </c>
      <c r="AO54" s="322">
        <v>-2.5</v>
      </c>
      <c r="AP54" s="323">
        <v>27337</v>
      </c>
      <c r="AQ54" s="324">
        <v>-19.2</v>
      </c>
      <c r="AR54" s="325">
        <v>16.7</v>
      </c>
    </row>
    <row r="55" spans="1:44" x14ac:dyDescent="0.15">
      <c r="A55" s="247"/>
      <c r="AK55" s="303" t="s">
        <v>524</v>
      </c>
      <c r="AL55" s="304"/>
      <c r="AM55" s="312">
        <v>2243450</v>
      </c>
      <c r="AN55" s="313">
        <v>29048</v>
      </c>
      <c r="AO55" s="314">
        <v>-63.5</v>
      </c>
      <c r="AP55" s="315">
        <v>54016</v>
      </c>
      <c r="AQ55" s="316">
        <v>-0.4</v>
      </c>
      <c r="AR55" s="317">
        <v>-63.1</v>
      </c>
    </row>
    <row r="56" spans="1:44" x14ac:dyDescent="0.15">
      <c r="A56" s="247"/>
      <c r="AK56" s="318"/>
      <c r="AL56" s="319" t="s">
        <v>522</v>
      </c>
      <c r="AM56" s="320">
        <v>1119842</v>
      </c>
      <c r="AN56" s="321">
        <v>14500</v>
      </c>
      <c r="AO56" s="322">
        <v>-74.8</v>
      </c>
      <c r="AP56" s="323">
        <v>28078</v>
      </c>
      <c r="AQ56" s="324">
        <v>2.7</v>
      </c>
      <c r="AR56" s="325">
        <v>-77.5</v>
      </c>
    </row>
    <row r="57" spans="1:44" x14ac:dyDescent="0.15">
      <c r="A57" s="247"/>
      <c r="AK57" s="303" t="s">
        <v>525</v>
      </c>
      <c r="AL57" s="304"/>
      <c r="AM57" s="312">
        <v>2519309</v>
      </c>
      <c r="AN57" s="313">
        <v>33220</v>
      </c>
      <c r="AO57" s="314">
        <v>14.4</v>
      </c>
      <c r="AP57" s="315">
        <v>52786</v>
      </c>
      <c r="AQ57" s="316">
        <v>-2.2999999999999998</v>
      </c>
      <c r="AR57" s="317">
        <v>16.7</v>
      </c>
    </row>
    <row r="58" spans="1:44" x14ac:dyDescent="0.15">
      <c r="A58" s="247"/>
      <c r="AK58" s="318"/>
      <c r="AL58" s="319" t="s">
        <v>522</v>
      </c>
      <c r="AM58" s="320">
        <v>1199942</v>
      </c>
      <c r="AN58" s="321">
        <v>15822</v>
      </c>
      <c r="AO58" s="322">
        <v>9.1</v>
      </c>
      <c r="AP58" s="323">
        <v>28742</v>
      </c>
      <c r="AQ58" s="324">
        <v>2.4</v>
      </c>
      <c r="AR58" s="325">
        <v>6.7</v>
      </c>
    </row>
    <row r="59" spans="1:44" x14ac:dyDescent="0.15">
      <c r="A59" s="247"/>
      <c r="AK59" s="303" t="s">
        <v>526</v>
      </c>
      <c r="AL59" s="304"/>
      <c r="AM59" s="312">
        <v>3373050</v>
      </c>
      <c r="AN59" s="313">
        <v>45198</v>
      </c>
      <c r="AO59" s="314">
        <v>36.1</v>
      </c>
      <c r="AP59" s="315">
        <v>58465</v>
      </c>
      <c r="AQ59" s="316">
        <v>10.8</v>
      </c>
      <c r="AR59" s="317">
        <v>25.3</v>
      </c>
    </row>
    <row r="60" spans="1:44" x14ac:dyDescent="0.15">
      <c r="A60" s="247"/>
      <c r="AK60" s="318"/>
      <c r="AL60" s="319" t="s">
        <v>522</v>
      </c>
      <c r="AM60" s="320">
        <v>1872843</v>
      </c>
      <c r="AN60" s="321">
        <v>25095</v>
      </c>
      <c r="AO60" s="322">
        <v>58.6</v>
      </c>
      <c r="AP60" s="323">
        <v>34452</v>
      </c>
      <c r="AQ60" s="324">
        <v>19.899999999999999</v>
      </c>
      <c r="AR60" s="325">
        <v>38.700000000000003</v>
      </c>
    </row>
    <row r="61" spans="1:44" x14ac:dyDescent="0.15">
      <c r="A61" s="247"/>
      <c r="AK61" s="303" t="s">
        <v>527</v>
      </c>
      <c r="AL61" s="326"/>
      <c r="AM61" s="312">
        <v>4011768</v>
      </c>
      <c r="AN61" s="313">
        <v>51862</v>
      </c>
      <c r="AO61" s="314">
        <v>20.100000000000001</v>
      </c>
      <c r="AP61" s="315">
        <v>56661</v>
      </c>
      <c r="AQ61" s="327">
        <v>-0.9</v>
      </c>
      <c r="AR61" s="317">
        <v>21</v>
      </c>
    </row>
    <row r="62" spans="1:44" x14ac:dyDescent="0.15">
      <c r="A62" s="247"/>
      <c r="AK62" s="318"/>
      <c r="AL62" s="319" t="s">
        <v>522</v>
      </c>
      <c r="AM62" s="320">
        <v>2669110</v>
      </c>
      <c r="AN62" s="321">
        <v>34389</v>
      </c>
      <c r="AO62" s="322">
        <v>29</v>
      </c>
      <c r="AP62" s="323">
        <v>30491</v>
      </c>
      <c r="AQ62" s="324">
        <v>0.3</v>
      </c>
      <c r="AR62" s="325">
        <v>28.7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Z+AynDpjnOWXoxjlNghyjW6sT59ZeWWHILBl8+Un0IoxgbO1QeAOAyFBS02d10pV0iACouJ3iUPXuDn4Euh5xg==" saltValue="4pXe0RnazJRRPbbG3B6B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yDaOyorxTvsDEsWDaIhbLD7qjEukmEZFHUbjgSkJ4VGGHl7DkkUktS2F7DDxKH/Z7OXW5Q+ew8JpnT2UQZnW7A==" saltValue="586ylR5lRJrSPR2BNi07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XhmWz3BbLdcpvBb95cqCLPNf5+ETSCtKTaz1myCdNDyQT+TcG0ejpkANl++wfAi5oh6VZRGXEj3MgnCFXjO+cA==" saltValue="QYew2SKQZWL3HFGUY2mh3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9.77</v>
      </c>
      <c r="G47" s="12">
        <v>9.33</v>
      </c>
      <c r="H47" s="12">
        <v>9.4</v>
      </c>
      <c r="I47" s="12">
        <v>9.34</v>
      </c>
      <c r="J47" s="13">
        <v>8.77</v>
      </c>
    </row>
    <row r="48" spans="2:10" ht="57.75" customHeight="1" x14ac:dyDescent="0.15">
      <c r="B48" s="14"/>
      <c r="C48" s="1128" t="s">
        <v>4</v>
      </c>
      <c r="D48" s="1128"/>
      <c r="E48" s="1129"/>
      <c r="F48" s="15">
        <v>6.05</v>
      </c>
      <c r="G48" s="16">
        <v>6.5</v>
      </c>
      <c r="H48" s="16">
        <v>7.19</v>
      </c>
      <c r="I48" s="16">
        <v>7.77</v>
      </c>
      <c r="J48" s="17">
        <v>6.52</v>
      </c>
    </row>
    <row r="49" spans="2:10" ht="57.75" customHeight="1" thickBot="1" x14ac:dyDescent="0.2">
      <c r="B49" s="18"/>
      <c r="C49" s="1130" t="s">
        <v>5</v>
      </c>
      <c r="D49" s="1130"/>
      <c r="E49" s="1131"/>
      <c r="F49" s="19">
        <v>0.85</v>
      </c>
      <c r="G49" s="20">
        <v>0.72</v>
      </c>
      <c r="H49" s="20">
        <v>0.23</v>
      </c>
      <c r="I49" s="20">
        <v>0.6</v>
      </c>
      <c r="J49" s="21" t="s">
        <v>534</v>
      </c>
    </row>
    <row r="50" spans="2:10" x14ac:dyDescent="0.15"/>
  </sheetData>
  <sheetProtection algorithmName="SHA-512" hashValue="WiShuPDN3HGwWFPW/aPMi95CrU2ng762ubT/L/oFNgMtzFg12xsxYn/I4Fg7tDYAT2RM6qMBzYqOA6enXNIsQg==" saltValue="hKrrPhcoV04EOtF+LVXw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2026-03-16T07:17:35Z</cp:lastPrinted>
  <dcterms:created xsi:type="dcterms:W3CDTF">2026-02-23T04:45:58Z</dcterms:created>
  <dcterms:modified xsi:type="dcterms:W3CDTF">2026-03-19T01:51:55Z</dcterms:modified>
  <cp:category/>
</cp:coreProperties>
</file>