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96694D2E-786B-4350-A6E9-803A79986DC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CO36" i="10"/>
  <c r="BW36" i="10"/>
  <c r="BE36" i="10"/>
  <c r="CO35" i="10"/>
  <c r="BW35" i="10"/>
  <c r="BE35" i="10"/>
  <c r="CO34" i="10"/>
  <c r="BW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AM37" i="10" s="1"/>
  <c r="BE34" i="10" l="1"/>
</calcChain>
</file>

<file path=xl/sharedStrings.xml><?xml version="1.0" encoding="utf-8"?>
<sst xmlns="http://schemas.openxmlformats.org/spreadsheetml/2006/main" count="1025" uniqueCount="579">
  <si>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</si>
  <si>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</si>
  <si>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</si>
  <si>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</si>
  <si>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</si>
  <si>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</si>
  <si>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</si>
  <si>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</si>
  <si>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</si>
  <si>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</si>
  <si>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</si>
  <si>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</si>
  <si>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</si>
  <si>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</si>
  <si>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</si>
  <si>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</si>
  <si>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</si>
  <si>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</si>
  <si>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</si>
  <si>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</si>
  <si>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</si>
  <si>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</si>
  <si>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</si>
  <si>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</si>
  <si>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</si>
  <si>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</si>
  <si>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</si>
  <si>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</si>
  <si>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</si>
  <si>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</si>
  <si>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</si>
  <si>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</si>
  <si>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</si>
  <si>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</si>
  <si>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</si>
  <si>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</si>
  <si>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</si>
  <si>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</si>
  <si>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</si>
  <si>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</si>
  <si>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</si>
  <si>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</si>
  <si>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</si>
  <si>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</si>
  <si>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</si>
  <si>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</si>
  <si>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</si>
  <si>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</si>
  <si>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</si>
  <si>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</si>
  <si>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</si>
  <si>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</si>
  <si>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</si>
  <si>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</si>
  <si>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</si>
  <si>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</si>
  <si>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</si>
  <si>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</si>
  <si>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</si>
  <si>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</si>
  <si>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</si>
  <si>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</si>
  <si>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</si>
  <si>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</si>
  <si>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</si>
  <si>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</si>
  <si>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</si>
  <si>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</si>
  <si>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</si>
  <si>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</si>
  <si>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</si>
  <si>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</si>
  <si>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</si>
  <si>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</si>
  <si>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</si>
  <si>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</si>
  <si>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</si>
  <si>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</si>
  <si>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</si>
  <si>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</si>
  <si>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</si>
  <si>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</si>
  <si>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</si>
  <si>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</si>
  <si>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</si>
  <si>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</si>
  <si>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</si>
  <si>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</si>
  <si>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</si>
  <si>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</si>
  <si>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</si>
  <si>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</si>
  <si>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</si>
  <si>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</si>
  <si>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</si>
  <si>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</si>
  <si>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</si>
  <si>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</si>
  <si>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</si>
  <si>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</si>
  <si>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</si>
  <si>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</si>
  <si>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</si>
  <si>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</si>
  <si>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</si>
  <si>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</si>
  <si>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</si>
  <si>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</si>
  <si>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</si>
  <si>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</si>
  <si>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</si>
  <si>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</si>
  <si>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</si>
  <si>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</si>
  <si>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</si>
  <si>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</si>
  <si>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</si>
  <si>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</si>
  <si>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</si>
  <si>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</si>
  <si>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</si>
  <si>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</si>
  <si>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</si>
  <si>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</si>
  <si>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</si>
  <si>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</si>
  <si>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</si>
  <si>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</si>
  <si>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</si>
  <si>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</si>
  <si>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</si>
  <si>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</si>
  <si>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</si>
  <si>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</si>
  <si>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</si>
  <si>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</si>
  <si>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</si>
  <si>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</si>
  <si>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</si>
  <si>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</si>
  <si>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</si>
  <si>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</si>
  <si>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</si>
  <si>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</si>
  <si>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</si>
  <si>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</si>
  <si>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</si>
  <si>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</si>
  <si>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</si>
  <si>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</si>
  <si>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</si>
  <si>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</si>
  <si>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</si>
  <si>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</si>
  <si>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</si>
  <si>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</si>
  <si>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</si>
  <si>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</si>
  <si>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</si>
  <si>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</si>
  <si>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</si>
  <si>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</si>
  <si>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</si>
  <si>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</si>
  <si>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</si>
  <si>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</si>
  <si>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</si>
  <si>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</si>
  <si>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</si>
  <si>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</si>
  <si>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</si>
  <si>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</si>
  <si>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</si>
  <si>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</si>
  <si>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</si>
  <si>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</si>
  <si>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</si>
  <si>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</si>
  <si>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</si>
  <si>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</si>
  <si>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</si>
  <si>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</si>
  <si>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</si>
  <si>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</si>
  <si>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</si>
  <si>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</si>
  <si>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</si>
  <si>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</si>
  <si>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</si>
  <si>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</si>
  <si>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</si>
  <si>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</si>
  <si>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</si>
  <si>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</si>
  <si>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</si>
  <si>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</si>
  <si>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</si>
  <si>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</si>
  <si>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</si>
  <si>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</si>
  <si>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</si>
  <si>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</si>
  <si>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</si>
  <si>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山形県山形市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</si>
  <si>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</si>
  <si>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</si>
  <si>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</si>
  <si>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</si>
  <si>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</si>
  <si>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</si>
  <si>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</si>
  <si>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</si>
  <si>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</si>
  <si>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</si>
  <si>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</si>
  <si>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</si>
  <si>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</si>
  <si>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</si>
  <si>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</si>
  <si>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</si>
  <si>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</si>
  <si>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</si>
  <si>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</si>
  <si>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</si>
  <si>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</si>
  <si>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</si>
  <si>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</si>
  <si>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</si>
  <si>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</si>
  <si>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</si>
  <si>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</si>
  <si>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</si>
  <si>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</si>
  <si>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</si>
  <si>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</si>
  <si>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</si>
  <si>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</si>
  <si>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</si>
  <si>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</si>
  <si>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</si>
  <si>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</si>
  <si>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</si>
  <si>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</si>
  <si>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</si>
  <si>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</si>
  <si>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</si>
  <si>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</si>
  <si>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</si>
  <si>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</si>
  <si>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</si>
  <si>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</si>
  <si>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</si>
  <si>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</si>
  <si>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</si>
  <si>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</si>
  <si>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</si>
  <si>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</si>
  <si>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</si>
  <si>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</si>
  <si>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</si>
  <si>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</si>
  <si>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</si>
  <si>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</si>
  <si>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</si>
  <si>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</si>
  <si>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</si>
  <si>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</si>
  <si>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</si>
  <si>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</si>
  <si>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</si>
  <si>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</si>
  <si>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</si>
  <si>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</si>
  <si>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</si>
  <si>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</si>
  <si>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</si>
  <si>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</si>
  <si>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</si>
  <si>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</si>
  <si>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</si>
  <si>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</si>
  <si>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</si>
  <si>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</si>
  <si>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</si>
  <si>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</si>
  <si>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</si>
  <si>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</si>
  <si>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</si>
  <si>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</si>
  <si>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</si>
  <si>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</si>
  <si>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</si>
  <si>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</si>
  <si>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</si>
  <si>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</si>
  <si>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</si>
  <si>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</si>
  <si>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</si>
  <si>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</si>
  <si>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</si>
  <si>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</si>
  <si>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</si>
  <si>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</si>
  <si>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</si>
  <si>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</si>
  <si>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</si>
  <si>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</si>
  <si>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</si>
  <si>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</si>
  <si>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</si>
  <si>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</si>
  <si>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</si>
  <si>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</si>
  <si>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</si>
  <si>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</si>
  <si>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</si>
  <si>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</si>
  <si>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</si>
  <si>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</si>
  <si>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</si>
  <si>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</si>
  <si>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</si>
  <si>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</si>
  <si>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</si>
  <si>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</si>
  <si>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</si>
  <si>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</si>
  <si>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</si>
  <si>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</si>
  <si>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</si>
  <si>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</si>
  <si>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</si>
  <si>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</si>
  <si>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</si>
  <si>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</si>
  <si>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</si>
  <si>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</si>
  <si>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</si>
  <si>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</si>
  <si>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</si>
  <si>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</si>
  <si>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</si>
  <si>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</si>
  <si>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</si>
  <si>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</si>
  <si>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</si>
  <si>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</si>
  <si>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</si>
  <si>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</si>
  <si>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</si>
  <si>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</si>
  <si>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</si>
  <si>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</si>
  <si>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</si>
  <si>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山形県山形市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</si>
  <si>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</si>
  <si>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</si>
  <si>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</si>
  <si>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</si>
  <si>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</si>
  <si>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</si>
  <si>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</si>
  <si>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</si>
  <si>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</si>
  <si>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</si>
  <si>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</si>
  <si>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</si>
  <si>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</si>
  <si>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</si>
  <si>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</si>
  <si>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</si>
  <si>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</si>
  <si>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</si>
  <si>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</si>
  <si>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</si>
  <si>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</si>
  <si>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</si>
  <si>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</si>
  <si>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</si>
  <si>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</si>
  <si>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</si>
  <si>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</si>
  <si>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</si>
  <si>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</si>
  <si>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</si>
  <si>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</si>
  <si>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</si>
  <si>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</si>
  <si>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</si>
  <si>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</si>
  <si>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</si>
  <si>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</si>
  <si>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</si>
  <si>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</si>
  <si>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水道事業会計</t>
    <phoneticPr fontId="5"/>
  </si>
  <si>
    <t>法適用企業</t>
    <phoneticPr fontId="5"/>
  </si>
  <si>
    <t>公共下水道事業会計</t>
    <phoneticPr fontId="5"/>
  </si>
  <si>
    <t>農業集落排水事業会計</t>
    <phoneticPr fontId="5"/>
  </si>
  <si>
    <t>市立病院済生館事業会計</t>
    <phoneticPr fontId="5"/>
  </si>
  <si>
    <t>公設地方卸売市場事業会計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</si>
  <si>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</si>
  <si>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</si>
  <si>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</si>
  <si>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</si>
  <si>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</si>
  <si>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</si>
  <si>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</si>
  <si>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</si>
  <si>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</si>
  <si>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</si>
  <si>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</si>
  <si>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</si>
  <si>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</si>
  <si>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</si>
  <si>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</si>
  <si>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</si>
  <si>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</si>
  <si>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</si>
  <si>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</si>
  <si>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</si>
  <si>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</si>
  <si>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</si>
  <si>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</si>
  <si>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</si>
  <si>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</si>
  <si>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</si>
  <si>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</si>
  <si>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</si>
  <si>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</si>
  <si>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</si>
  <si>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</si>
  <si>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</si>
  <si>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</si>
  <si>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</si>
  <si>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</si>
  <si>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</si>
  <si>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</si>
  <si>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</si>
  <si>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</si>
  <si>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</si>
  <si>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</si>
  <si>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</si>
  <si>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</si>
  <si>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</si>
  <si>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</si>
  <si>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</si>
  <si>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</si>
  <si>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</si>
  <si>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</si>
  <si>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</si>
  <si>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</si>
  <si>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</si>
  <si>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</si>
  <si>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</si>
  <si>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</si>
  <si>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</si>
  <si>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</si>
  <si>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</si>
  <si>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</si>
  <si>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</si>
  <si>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</si>
  <si>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</si>
  <si>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</si>
  <si>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</si>
  <si>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</si>
  <si>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</si>
  <si>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</si>
  <si>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</si>
  <si>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</si>
  <si>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</si>
  <si>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</si>
  <si>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</si>
  <si>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</si>
  <si>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</si>
  <si>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</si>
  <si>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</si>
  <si>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</si>
  <si>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</si>
  <si>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</si>
  <si>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</si>
  <si>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</si>
  <si>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</si>
  <si>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</si>
  <si>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</si>
  <si>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</si>
  <si>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</si>
  <si>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</si>
  <si>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</si>
  <si>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</si>
  <si>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</si>
  <si>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</si>
  <si>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</si>
  <si>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</si>
  <si>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</si>
  <si>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</si>
  <si>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</si>
  <si>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</si>
  <si>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</si>
  <si>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</si>
  <si>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</si>
  <si>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</si>
  <si>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</si>
  <si>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</si>
  <si>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</si>
  <si>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</si>
  <si>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</si>
  <si>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</si>
  <si>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</si>
  <si>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</si>
  <si>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</si>
  <si>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</si>
  <si>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</si>
  <si>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</si>
  <si>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</si>
  <si>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</si>
  <si>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</si>
  <si>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</si>
  <si>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</si>
  <si>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</si>
  <si>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</si>
  <si>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</si>
  <si>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</si>
  <si>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</si>
  <si>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</si>
  <si>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</si>
  <si>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</si>
  <si>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</si>
  <si>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</si>
  <si>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</si>
  <si>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</si>
  <si>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</si>
  <si>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</si>
  <si>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</si>
  <si>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</si>
  <si>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</si>
  <si>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</si>
  <si>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2.02</t>
  </si>
  <si>
    <t>▲ 0.82</t>
  </si>
  <si>
    <t>▲ 1.23</t>
  </si>
  <si>
    <t>市立病院済生館事業会計</t>
  </si>
  <si>
    <t>水道事業会計</t>
  </si>
  <si>
    <t>公共下水道事業会計</t>
  </si>
  <si>
    <t>一般会計</t>
  </si>
  <si>
    <t>介護保険事業会計</t>
  </si>
  <si>
    <t>国民健康保険事業会計</t>
  </si>
  <si>
    <t>後期高齢者医療事業会計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</si>
  <si>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</si>
  <si>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</si>
  <si>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</si>
  <si>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</si>
  <si>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</si>
  <si>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</si>
  <si>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</si>
  <si>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</si>
  <si>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</si>
  <si>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山形広域環境事務組合</t>
    <rPh sb="0" eb="2">
      <t>ヤマガタ</t>
    </rPh>
    <rPh sb="2" eb="10">
      <t>コウイキカンキョウジムクミアイ</t>
    </rPh>
    <phoneticPr fontId="2"/>
  </si>
  <si>
    <t>山形県後期高齢者医療広域連合（普通会計分）</t>
    <rPh sb="0" eb="3">
      <t>ヤマガタケン</t>
    </rPh>
    <rPh sb="3" eb="8">
      <t>コウキコウレイシャ</t>
    </rPh>
    <rPh sb="8" eb="14">
      <t>イリョウコウイキレンゴウ</t>
    </rPh>
    <rPh sb="15" eb="20">
      <t>フツウカイケイブン</t>
    </rPh>
    <phoneticPr fontId="2"/>
  </si>
  <si>
    <t>山形県後期高齢者医療広域連合（事業会計分）</t>
    <rPh sb="0" eb="3">
      <t>ヤマガタケン</t>
    </rPh>
    <rPh sb="3" eb="8">
      <t>コウキコウレイシャ</t>
    </rPh>
    <rPh sb="8" eb="14">
      <t>イリョウコウイキレンゴウ</t>
    </rPh>
    <rPh sb="15" eb="20">
      <t>ジギョウカイケイブン</t>
    </rPh>
    <phoneticPr fontId="2"/>
  </si>
  <si>
    <t>山形県消防補償等組合</t>
    <rPh sb="0" eb="3">
      <t>ヤマガタケン</t>
    </rPh>
    <rPh sb="3" eb="8">
      <t>ショウボウホショウトウ</t>
    </rPh>
    <rPh sb="8" eb="10">
      <t>クミアイ</t>
    </rPh>
    <phoneticPr fontId="2"/>
  </si>
  <si>
    <t>山形県自治会館管理組合</t>
    <rPh sb="0" eb="3">
      <t>ヤマガタケン</t>
    </rPh>
    <rPh sb="3" eb="11">
      <t>ジチカイカンカンリクミアイ</t>
    </rPh>
    <phoneticPr fontId="2"/>
  </si>
  <si>
    <t>最上川中部水道企業団</t>
    <rPh sb="0" eb="3">
      <t>モガミガワ</t>
    </rPh>
    <rPh sb="3" eb="10">
      <t>チュウブスイドウキギョウダン</t>
    </rPh>
    <phoneticPr fontId="2"/>
  </si>
  <si>
    <t>山形市都市振興公社</t>
    <rPh sb="0" eb="9">
      <t>ヤマガタシトシシンコウコウシャ</t>
    </rPh>
    <phoneticPr fontId="2"/>
  </si>
  <si>
    <t>山形市土地開発公社</t>
    <rPh sb="0" eb="3">
      <t>ヤマガタシ</t>
    </rPh>
    <rPh sb="3" eb="9">
      <t>トチカイハツコウシャ</t>
    </rPh>
    <phoneticPr fontId="2"/>
  </si>
  <si>
    <t>山形市文化振興事業団</t>
    <rPh sb="0" eb="3">
      <t>ヤマガタシ</t>
    </rPh>
    <rPh sb="3" eb="10">
      <t>ブンカシンコウジギョウダン</t>
    </rPh>
    <phoneticPr fontId="2"/>
  </si>
  <si>
    <t>山形市健康福祉医療事業団</t>
    <rPh sb="0" eb="2">
      <t>ヤマガタ</t>
    </rPh>
    <rPh sb="2" eb="3">
      <t>シ</t>
    </rPh>
    <rPh sb="3" eb="12">
      <t>ケンコウフクシイリョウジギョウダン</t>
    </rPh>
    <phoneticPr fontId="2"/>
  </si>
  <si>
    <t>山形コンベンションビューロー</t>
    <rPh sb="0" eb="2">
      <t>ヤマガタ</t>
    </rPh>
    <phoneticPr fontId="2"/>
  </si>
  <si>
    <t>山形市農業振興公社</t>
    <rPh sb="0" eb="3">
      <t>ヤマガタシ</t>
    </rPh>
    <rPh sb="3" eb="9">
      <t>ノウギョウシンコウコウシャ</t>
    </rPh>
    <phoneticPr fontId="2"/>
  </si>
  <si>
    <t>山形市上下水道技術センター</t>
    <rPh sb="0" eb="9">
      <t>ヤマガタシジョウゲスイドウギジュツ</t>
    </rPh>
    <phoneticPr fontId="2"/>
  </si>
  <si>
    <t>七日町再開発ビル</t>
    <rPh sb="0" eb="3">
      <t>ナノカマチ</t>
    </rPh>
    <rPh sb="3" eb="6">
      <t>サイカイハツ</t>
    </rPh>
    <phoneticPr fontId="2"/>
  </si>
  <si>
    <t>体育施設整備基金</t>
    <rPh sb="0" eb="8">
      <t>タイイクシセツセイビキキン</t>
    </rPh>
    <phoneticPr fontId="5"/>
  </si>
  <si>
    <t>退職手当基金</t>
    <rPh sb="0" eb="6">
      <t>タイショクテアテキキン</t>
    </rPh>
    <phoneticPr fontId="5"/>
  </si>
  <si>
    <t>公共施設等整備・総合管理基金</t>
    <rPh sb="0" eb="4">
      <t>コウキョウシセツ</t>
    </rPh>
    <rPh sb="4" eb="5">
      <t>トウ</t>
    </rPh>
    <rPh sb="5" eb="7">
      <t>セイビ</t>
    </rPh>
    <rPh sb="8" eb="14">
      <t>ソウゴウカンリキキン</t>
    </rPh>
    <phoneticPr fontId="5"/>
  </si>
  <si>
    <t>中小企業緊急経済対策金融支援基金</t>
    <rPh sb="0" eb="4">
      <t>チュウショウキギョウ</t>
    </rPh>
    <rPh sb="4" eb="10">
      <t>キンキュウケイザイタイサク</t>
    </rPh>
    <rPh sb="10" eb="16">
      <t>キンユウシエンキキン</t>
    </rPh>
    <phoneticPr fontId="5"/>
  </si>
  <si>
    <t>スポーツ振興基金</t>
    <rPh sb="4" eb="8">
      <t>シンコウキキン</t>
    </rPh>
    <phoneticPr fontId="5"/>
  </si>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</sst>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1E9-4157-9EE7-9D3B5DE3A5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43176</c:v>
                </c:pt>
                <c:pt idx="1">
                  <c:v>56314</c:v>
                </c:pt>
                <c:pt idx="2">
                  <c:v>64880</c:v>
                </c:pt>
                <c:pt idx="3">
                  <c:v>49954</c:v>
                </c:pt>
                <c:pt idx="4">
                  <c:v>43020</c:v>
                </c:pt>
              </c:numCache>
            </c:numRef>
          </c:val>
          <c:smooth val="0"/>
          <c:extLst>
            <c:ext xmlns:c16="http://schemas.microsoft.com/office/drawing/2014/chart" uri="{C3380CC4-5D6E-409C-BE32-E72D297353CC}">
              <c16:uniqueId val="{00000001-11E9-4157-9EE7-9D3B5DE3A5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6.79</c:v>
                </c:pt>
                <c:pt idx="2">
                  <c:v>4.7300000000000004</c:v>
                </c:pt>
                <c:pt idx="3">
                  <c:v>3.81</c:v>
                </c:pt>
                <c:pt idx="4">
                  <c:v>3.83</c:v>
                </c:pt>
              </c:numCache>
            </c:numRef>
          </c:val>
          <c:extLst>
            <c:ext xmlns:c16="http://schemas.microsoft.com/office/drawing/2014/chart" uri="{C3380CC4-5D6E-409C-BE32-E72D297353CC}">
              <c16:uniqueId val="{00000000-1444-49F2-9578-DB49D9E1C7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6.61</c:v>
                </c:pt>
                <c:pt idx="1">
                  <c:v>7.7</c:v>
                </c:pt>
                <c:pt idx="2">
                  <c:v>8.17</c:v>
                </c:pt>
                <c:pt idx="3">
                  <c:v>7.61</c:v>
                </c:pt>
                <c:pt idx="4">
                  <c:v>5.98</c:v>
                </c:pt>
              </c:numCache>
            </c:numRef>
          </c:val>
          <c:extLst>
            <c:ext xmlns:c16="http://schemas.microsoft.com/office/drawing/2014/chart" uri="{C3380CC4-5D6E-409C-BE32-E72D297353CC}">
              <c16:uniqueId val="{00000001-1444-49F2-9578-DB49D9E1C7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3.3</c:v>
                </c:pt>
                <c:pt idx="2">
                  <c:v>-2.02</c:v>
                </c:pt>
                <c:pt idx="3">
                  <c:v>-0.82</c:v>
                </c:pt>
                <c:pt idx="4">
                  <c:v>-1.23</c:v>
                </c:pt>
              </c:numCache>
            </c:numRef>
          </c:val>
          <c:smooth val="0"/>
          <c:extLst>
            <c:ext xmlns:c16="http://schemas.microsoft.com/office/drawing/2014/chart" uri="{C3380CC4-5D6E-409C-BE32-E72D297353CC}">
              <c16:uniqueId val="{00000002-1444-49F2-9578-DB49D9E1C7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0.17</c:v>
                </c:pt>
                <c:pt idx="6">
                  <c:v>#N/A</c:v>
                </c:pt>
                <c:pt idx="7">
                  <c:v>0.1</c:v>
                </c:pt>
                <c:pt idx="8">
                  <c:v>#N/A</c:v>
                </c:pt>
                <c:pt idx="9">
                  <c:v>0</c:v>
                </c:pt>
              </c:numCache>
            </c:numRef>
          </c:val>
          <c:extLst>
            <c:ext xmlns:c16="http://schemas.microsoft.com/office/drawing/2014/chart" uri="{C3380CC4-5D6E-409C-BE32-E72D297353CC}">
              <c16:uniqueId val="{00000000-32C8-42D1-8DE4-58F7CAD4B7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C8-42D1-8DE4-58F7CAD4B759}"/>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32C8-42D1-8DE4-58F7CAD4B759}"/>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0.13</c:v>
                </c:pt>
                <c:pt idx="4">
                  <c:v>#N/A</c:v>
                </c:pt>
                <c:pt idx="5">
                  <c:v>0.14000000000000001</c:v>
                </c:pt>
                <c:pt idx="6">
                  <c:v>#N/A</c:v>
                </c:pt>
                <c:pt idx="7">
                  <c:v>0.13</c:v>
                </c:pt>
                <c:pt idx="8">
                  <c:v>#N/A</c:v>
                </c:pt>
                <c:pt idx="9">
                  <c:v>0.19</c:v>
                </c:pt>
              </c:numCache>
            </c:numRef>
          </c:val>
          <c:extLst>
            <c:ext xmlns:c16="http://schemas.microsoft.com/office/drawing/2014/chart" uri="{C3380CC4-5D6E-409C-BE32-E72D297353CC}">
              <c16:uniqueId val="{00000003-32C8-42D1-8DE4-58F7CAD4B759}"/>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1.17</c:v>
                </c:pt>
                <c:pt idx="2">
                  <c:v>#N/A</c:v>
                </c:pt>
                <c:pt idx="3">
                  <c:v>1.19</c:v>
                </c:pt>
                <c:pt idx="4">
                  <c:v>#N/A</c:v>
                </c:pt>
                <c:pt idx="5">
                  <c:v>0.44</c:v>
                </c:pt>
                <c:pt idx="6">
                  <c:v>#N/A</c:v>
                </c:pt>
                <c:pt idx="7">
                  <c:v>0.78</c:v>
                </c:pt>
                <c:pt idx="8">
                  <c:v>#N/A</c:v>
                </c:pt>
                <c:pt idx="9">
                  <c:v>0.46</c:v>
                </c:pt>
              </c:numCache>
            </c:numRef>
          </c:val>
          <c:extLst>
            <c:ext xmlns:c16="http://schemas.microsoft.com/office/drawing/2014/chart" uri="{C3380CC4-5D6E-409C-BE32-E72D297353CC}">
              <c16:uniqueId val="{00000004-32C8-42D1-8DE4-58F7CAD4B759}"/>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1.1100000000000001</c:v>
                </c:pt>
                <c:pt idx="4">
                  <c:v>#N/A</c:v>
                </c:pt>
                <c:pt idx="5">
                  <c:v>1</c:v>
                </c:pt>
                <c:pt idx="6">
                  <c:v>#N/A</c:v>
                </c:pt>
                <c:pt idx="7">
                  <c:v>0.81</c:v>
                </c:pt>
                <c:pt idx="8">
                  <c:v>#N/A</c:v>
                </c:pt>
                <c:pt idx="9">
                  <c:v>0.8</c:v>
                </c:pt>
              </c:numCache>
            </c:numRef>
          </c:val>
          <c:extLst>
            <c:ext xmlns:c16="http://schemas.microsoft.com/office/drawing/2014/chart" uri="{C3380CC4-5D6E-409C-BE32-E72D297353CC}">
              <c16:uniqueId val="{00000005-32C8-42D1-8DE4-58F7CAD4B75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4.96</c:v>
                </c:pt>
                <c:pt idx="2">
                  <c:v>#N/A</c:v>
                </c:pt>
                <c:pt idx="3">
                  <c:v>6.69</c:v>
                </c:pt>
                <c:pt idx="4">
                  <c:v>#N/A</c:v>
                </c:pt>
                <c:pt idx="5">
                  <c:v>4.59</c:v>
                </c:pt>
                <c:pt idx="6">
                  <c:v>#N/A</c:v>
                </c:pt>
                <c:pt idx="7">
                  <c:v>3.72</c:v>
                </c:pt>
                <c:pt idx="8">
                  <c:v>#N/A</c:v>
                </c:pt>
                <c:pt idx="9">
                  <c:v>3.83</c:v>
                </c:pt>
              </c:numCache>
            </c:numRef>
          </c:val>
          <c:extLst>
            <c:ext xmlns:c16="http://schemas.microsoft.com/office/drawing/2014/chart" uri="{C3380CC4-5D6E-409C-BE32-E72D297353CC}">
              <c16:uniqueId val="{00000006-32C8-42D1-8DE4-58F7CAD4B75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4.71</c:v>
                </c:pt>
                <c:pt idx="2">
                  <c:v>#N/A</c:v>
                </c:pt>
                <c:pt idx="3">
                  <c:v>5.28</c:v>
                </c:pt>
                <c:pt idx="4">
                  <c:v>#N/A</c:v>
                </c:pt>
                <c:pt idx="5">
                  <c:v>5.62</c:v>
                </c:pt>
                <c:pt idx="6">
                  <c:v>#N/A</c:v>
                </c:pt>
                <c:pt idx="7">
                  <c:v>6.25</c:v>
                </c:pt>
                <c:pt idx="8">
                  <c:v>#N/A</c:v>
                </c:pt>
                <c:pt idx="9">
                  <c:v>6.09</c:v>
                </c:pt>
              </c:numCache>
            </c:numRef>
          </c:val>
          <c:extLst>
            <c:ext xmlns:c16="http://schemas.microsoft.com/office/drawing/2014/chart" uri="{C3380CC4-5D6E-409C-BE32-E72D297353CC}">
              <c16:uniqueId val="{00000007-32C8-42D1-8DE4-58F7CAD4B7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10.36</c:v>
                </c:pt>
                <c:pt idx="2">
                  <c:v>#N/A</c:v>
                </c:pt>
                <c:pt idx="3">
                  <c:v>9.8699999999999992</c:v>
                </c:pt>
                <c:pt idx="4">
                  <c:v>#N/A</c:v>
                </c:pt>
                <c:pt idx="5">
                  <c:v>7.72</c:v>
                </c:pt>
                <c:pt idx="6">
                  <c:v>#N/A</c:v>
                </c:pt>
                <c:pt idx="7">
                  <c:v>7.45</c:v>
                </c:pt>
                <c:pt idx="8">
                  <c:v>#N/A</c:v>
                </c:pt>
                <c:pt idx="9">
                  <c:v>7.58</c:v>
                </c:pt>
              </c:numCache>
            </c:numRef>
          </c:val>
          <c:extLst>
            <c:ext xmlns:c16="http://schemas.microsoft.com/office/drawing/2014/chart" uri="{C3380CC4-5D6E-409C-BE32-E72D297353CC}">
              <c16:uniqueId val="{00000008-32C8-42D1-8DE4-58F7CAD4B759}"/>
            </c:ext>
          </c:extLst>
        </c:ser>
        <c:ser>
          <c:idx val="9"/>
          <c:order val="9"/>
          <c:tx>
            <c:strRef>
              <c:f>データシート!$A$36</c:f>
              <c:strCache>
                <c:ptCount val="1"/>
                <c:pt idx="0">
                  <c:v>市立病院済生館事業会計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6.83</c:v>
                </c:pt>
                <c:pt idx="2">
                  <c:v>#N/A</c:v>
                </c:pt>
                <c:pt idx="3">
                  <c:v>8.2799999999999994</c:v>
                </c:pt>
                <c:pt idx="4">
                  <c:v>#N/A</c:v>
                </c:pt>
                <c:pt idx="5">
                  <c:v>13.63</c:v>
                </c:pt>
                <c:pt idx="6">
                  <c:v>#N/A</c:v>
                </c:pt>
                <c:pt idx="7">
                  <c:v>14.01</c:v>
                </c:pt>
                <c:pt idx="8">
                  <c:v>#N/A</c:v>
                </c:pt>
                <c:pt idx="9">
                  <c:v>13.42</c:v>
                </c:pt>
              </c:numCache>
            </c:numRef>
          </c:val>
          <c:extLst>
            <c:ext xmlns:c16="http://schemas.microsoft.com/office/drawing/2014/chart" uri="{C3380CC4-5D6E-409C-BE32-E72D297353CC}">
              <c16:uniqueId val="{00000009-32C8-42D1-8DE4-58F7CAD4B7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10266</c:v>
                </c:pt>
                <c:pt idx="5">
                  <c:v>10170</c:v>
                </c:pt>
                <c:pt idx="8">
                  <c:v>10122</c:v>
                </c:pt>
                <c:pt idx="11">
                  <c:v>10139</c:v>
                </c:pt>
                <c:pt idx="14">
                  <c:v>10263</c:v>
                </c:pt>
              </c:numCache>
            </c:numRef>
          </c:val>
          <c:extLst>
            <c:ext xmlns:c16="http://schemas.microsoft.com/office/drawing/2014/chart" uri="{C3380CC4-5D6E-409C-BE32-E72D297353CC}">
              <c16:uniqueId val="{00000000-F6FB-4E25-AE38-01695BA3C4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2</c:v>
                </c:pt>
              </c:numCache>
            </c:numRef>
          </c:val>
          <c:extLst>
            <c:ext xmlns:c16="http://schemas.microsoft.com/office/drawing/2014/chart" uri="{C3380CC4-5D6E-409C-BE32-E72D297353CC}">
              <c16:uniqueId val="{00000001-F6FB-4E25-AE38-01695BA3C4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845</c:v>
                </c:pt>
                <c:pt idx="3">
                  <c:v>834</c:v>
                </c:pt>
                <c:pt idx="6">
                  <c:v>1418</c:v>
                </c:pt>
                <c:pt idx="9">
                  <c:v>1176</c:v>
                </c:pt>
                <c:pt idx="12">
                  <c:v>653</c:v>
                </c:pt>
              </c:numCache>
            </c:numRef>
          </c:val>
          <c:extLst>
            <c:ext xmlns:c16="http://schemas.microsoft.com/office/drawing/2014/chart" uri="{C3380CC4-5D6E-409C-BE32-E72D297353CC}">
              <c16:uniqueId val="{00000002-F6FB-4E25-AE38-01695BA3C4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398</c:v>
                </c:pt>
                <c:pt idx="3">
                  <c:v>741</c:v>
                </c:pt>
                <c:pt idx="6">
                  <c:v>970</c:v>
                </c:pt>
                <c:pt idx="9">
                  <c:v>953</c:v>
                </c:pt>
                <c:pt idx="12">
                  <c:v>1052</c:v>
                </c:pt>
              </c:numCache>
            </c:numRef>
          </c:val>
          <c:extLst>
            <c:ext xmlns:c16="http://schemas.microsoft.com/office/drawing/2014/chart" uri="{C3380CC4-5D6E-409C-BE32-E72D297353CC}">
              <c16:uniqueId val="{00000003-F6FB-4E25-AE38-01695BA3C4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3795</c:v>
                </c:pt>
                <c:pt idx="3">
                  <c:v>3543</c:v>
                </c:pt>
                <c:pt idx="6">
                  <c:v>3260</c:v>
                </c:pt>
                <c:pt idx="9">
                  <c:v>3309</c:v>
                </c:pt>
                <c:pt idx="12">
                  <c:v>3228</c:v>
                </c:pt>
              </c:numCache>
            </c:numRef>
          </c:val>
          <c:extLst>
            <c:ext xmlns:c16="http://schemas.microsoft.com/office/drawing/2014/chart" uri="{C3380CC4-5D6E-409C-BE32-E72D297353CC}">
              <c16:uniqueId val="{00000004-F6FB-4E25-AE38-01695BA3C4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B-4E25-AE38-01695BA3C4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FB-4E25-AE38-01695BA3C4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8578</c:v>
                </c:pt>
                <c:pt idx="3">
                  <c:v>8415</c:v>
                </c:pt>
                <c:pt idx="6">
                  <c:v>8401</c:v>
                </c:pt>
                <c:pt idx="9">
                  <c:v>8501</c:v>
                </c:pt>
                <c:pt idx="12">
                  <c:v>8713</c:v>
                </c:pt>
              </c:numCache>
            </c:numRef>
          </c:val>
          <c:extLst>
            <c:ext xmlns:c16="http://schemas.microsoft.com/office/drawing/2014/chart" uri="{C3380CC4-5D6E-409C-BE32-E72D297353CC}">
              <c16:uniqueId val="{00000007-F6FB-4E25-AE38-01695BA3C4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3351</c:v>
                </c:pt>
                <c:pt idx="2">
                  <c:v>#N/A</c:v>
                </c:pt>
                <c:pt idx="3">
                  <c:v>#N/A</c:v>
                </c:pt>
                <c:pt idx="4">
                  <c:v>3363</c:v>
                </c:pt>
                <c:pt idx="5">
                  <c:v>#N/A</c:v>
                </c:pt>
                <c:pt idx="6">
                  <c:v>#N/A</c:v>
                </c:pt>
                <c:pt idx="7">
                  <c:v>3927</c:v>
                </c:pt>
                <c:pt idx="8">
                  <c:v>#N/A</c:v>
                </c:pt>
                <c:pt idx="9">
                  <c:v>#N/A</c:v>
                </c:pt>
                <c:pt idx="10">
                  <c:v>3800</c:v>
                </c:pt>
                <c:pt idx="11">
                  <c:v>#N/A</c:v>
                </c:pt>
                <c:pt idx="12">
                  <c:v>#N/A</c:v>
                </c:pt>
                <c:pt idx="13">
                  <c:v>3385</c:v>
                </c:pt>
                <c:pt idx="14">
                  <c:v>#N/A</c:v>
                </c:pt>
              </c:numCache>
            </c:numRef>
          </c:val>
          <c:smooth val="0"/>
          <c:extLst>
            <c:ext xmlns:c16="http://schemas.microsoft.com/office/drawing/2014/chart" uri="{C3380CC4-5D6E-409C-BE32-E72D297353CC}">
              <c16:uniqueId val="{00000008-F6FB-4E25-AE38-01695BA3C4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103602</c:v>
                </c:pt>
                <c:pt idx="5">
                  <c:v>102559</c:v>
                </c:pt>
                <c:pt idx="8">
                  <c:v>101301</c:v>
                </c:pt>
                <c:pt idx="11">
                  <c:v>98183</c:v>
                </c:pt>
                <c:pt idx="14">
                  <c:v>93027</c:v>
                </c:pt>
              </c:numCache>
            </c:numRef>
          </c:val>
          <c:extLst>
            <c:ext xmlns:c16="http://schemas.microsoft.com/office/drawing/2014/chart" uri="{C3380CC4-5D6E-409C-BE32-E72D297353CC}">
              <c16:uniqueId val="{00000000-47BF-493A-A6F0-EBAFCCBDB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20267</c:v>
                </c:pt>
                <c:pt idx="5">
                  <c:v>21735</c:v>
                </c:pt>
                <c:pt idx="8">
                  <c:v>22871</c:v>
                </c:pt>
                <c:pt idx="11">
                  <c:v>22482</c:v>
                </c:pt>
                <c:pt idx="14">
                  <c:v>22008</c:v>
                </c:pt>
              </c:numCache>
            </c:numRef>
          </c:val>
          <c:extLst>
            <c:ext xmlns:c16="http://schemas.microsoft.com/office/drawing/2014/chart" uri="{C3380CC4-5D6E-409C-BE32-E72D297353CC}">
              <c16:uniqueId val="{00000001-47BF-493A-A6F0-EBAFCCBDB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7768</c:v>
                </c:pt>
                <c:pt idx="5">
                  <c:v>10221</c:v>
                </c:pt>
                <c:pt idx="8">
                  <c:v>11023</c:v>
                </c:pt>
                <c:pt idx="11">
                  <c:v>10872</c:v>
                </c:pt>
                <c:pt idx="14">
                  <c:v>10219</c:v>
                </c:pt>
              </c:numCache>
            </c:numRef>
          </c:val>
          <c:extLst>
            <c:ext xmlns:c16="http://schemas.microsoft.com/office/drawing/2014/chart" uri="{C3380CC4-5D6E-409C-BE32-E72D297353CC}">
              <c16:uniqueId val="{00000002-47BF-493A-A6F0-EBAFCCBDB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F-493A-A6F0-EBAFCCBDB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F-493A-A6F0-EBAFCCBDB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3130</c:v>
                </c:pt>
                <c:pt idx="3">
                  <c:v>3123</c:v>
                </c:pt>
                <c:pt idx="6">
                  <c:v>2966</c:v>
                </c:pt>
                <c:pt idx="9">
                  <c:v>2806</c:v>
                </c:pt>
                <c:pt idx="12">
                  <c:v>2646</c:v>
                </c:pt>
              </c:numCache>
            </c:numRef>
          </c:val>
          <c:extLst>
            <c:ext xmlns:c16="http://schemas.microsoft.com/office/drawing/2014/chart" uri="{C3380CC4-5D6E-409C-BE32-E72D297353CC}">
              <c16:uniqueId val="{00000005-47BF-493A-A6F0-EBAFCCBDB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13986</c:v>
                </c:pt>
                <c:pt idx="3">
                  <c:v>13702</c:v>
                </c:pt>
                <c:pt idx="6">
                  <c:v>13446</c:v>
                </c:pt>
                <c:pt idx="9">
                  <c:v>13731</c:v>
                </c:pt>
                <c:pt idx="12">
                  <c:v>13837</c:v>
                </c:pt>
              </c:numCache>
            </c:numRef>
          </c:val>
          <c:extLst>
            <c:ext xmlns:c16="http://schemas.microsoft.com/office/drawing/2014/chart" uri="{C3380CC4-5D6E-409C-BE32-E72D297353CC}">
              <c16:uniqueId val="{00000006-47BF-493A-A6F0-EBAFCCBDB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11413</c:v>
                </c:pt>
                <c:pt idx="3">
                  <c:v>11355</c:v>
                </c:pt>
                <c:pt idx="6">
                  <c:v>10638</c:v>
                </c:pt>
                <c:pt idx="9">
                  <c:v>9958</c:v>
                </c:pt>
                <c:pt idx="12">
                  <c:v>8869</c:v>
                </c:pt>
              </c:numCache>
            </c:numRef>
          </c:val>
          <c:extLst>
            <c:ext xmlns:c16="http://schemas.microsoft.com/office/drawing/2014/chart" uri="{C3380CC4-5D6E-409C-BE32-E72D297353CC}">
              <c16:uniqueId val="{00000007-47BF-493A-A6F0-EBAFCCBDB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35654</c:v>
                </c:pt>
                <c:pt idx="3">
                  <c:v>34221</c:v>
                </c:pt>
                <c:pt idx="6">
                  <c:v>31208</c:v>
                </c:pt>
                <c:pt idx="9">
                  <c:v>28799</c:v>
                </c:pt>
                <c:pt idx="12">
                  <c:v>26845</c:v>
                </c:pt>
              </c:numCache>
            </c:numRef>
          </c:val>
          <c:extLst>
            <c:ext xmlns:c16="http://schemas.microsoft.com/office/drawing/2014/chart" uri="{C3380CC4-5D6E-409C-BE32-E72D297353CC}">
              <c16:uniqueId val="{00000008-47BF-493A-A6F0-EBAFCCBDB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2881</c:v>
                </c:pt>
                <c:pt idx="3">
                  <c:v>11506</c:v>
                </c:pt>
                <c:pt idx="6">
                  <c:v>11819</c:v>
                </c:pt>
                <c:pt idx="9">
                  <c:v>11378</c:v>
                </c:pt>
                <c:pt idx="12">
                  <c:v>10190</c:v>
                </c:pt>
              </c:numCache>
            </c:numRef>
          </c:val>
          <c:extLst>
            <c:ext xmlns:c16="http://schemas.microsoft.com/office/drawing/2014/chart" uri="{C3380CC4-5D6E-409C-BE32-E72D297353CC}">
              <c16:uniqueId val="{00000009-47BF-493A-A6F0-EBAFCCBDB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103802</c:v>
                </c:pt>
                <c:pt idx="3">
                  <c:v>107955</c:v>
                </c:pt>
                <c:pt idx="6">
                  <c:v>109903</c:v>
                </c:pt>
                <c:pt idx="9">
                  <c:v>108319</c:v>
                </c:pt>
                <c:pt idx="12">
                  <c:v>105277</c:v>
                </c:pt>
              </c:numCache>
            </c:numRef>
          </c:val>
          <c:extLst>
            <c:ext xmlns:c16="http://schemas.microsoft.com/office/drawing/2014/chart" uri="{C3380CC4-5D6E-409C-BE32-E72D297353CC}">
              <c16:uniqueId val="{0000000A-47BF-493A-A6F0-EBAFCCBDB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39231</c:v>
                </c:pt>
                <c:pt idx="2">
                  <c:v>#N/A</c:v>
                </c:pt>
                <c:pt idx="3">
                  <c:v>#N/A</c:v>
                </c:pt>
                <c:pt idx="4">
                  <c:v>47348</c:v>
                </c:pt>
                <c:pt idx="5">
                  <c:v>#N/A</c:v>
                </c:pt>
                <c:pt idx="6">
                  <c:v>#N/A</c:v>
                </c:pt>
                <c:pt idx="7">
                  <c:v>44785</c:v>
                </c:pt>
                <c:pt idx="8">
                  <c:v>#N/A</c:v>
                </c:pt>
                <c:pt idx="9">
                  <c:v>#N/A</c:v>
                </c:pt>
                <c:pt idx="10">
                  <c:v>43455</c:v>
                </c:pt>
                <c:pt idx="11">
                  <c:v>#N/A</c:v>
                </c:pt>
                <c:pt idx="12">
                  <c:v>#N/A</c:v>
                </c:pt>
                <c:pt idx="13">
                  <c:v>42410</c:v>
                </c:pt>
                <c:pt idx="14">
                  <c:v>#N/A</c:v>
                </c:pt>
              </c:numCache>
            </c:numRef>
          </c:val>
          <c:smooth val="0"/>
          <c:extLst>
            <c:ext xmlns:c16="http://schemas.microsoft.com/office/drawing/2014/chart" uri="{C3380CC4-5D6E-409C-BE32-E72D297353CC}">
              <c16:uniqueId val="{0000000B-47BF-493A-A6F0-EBAFCCBDB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4384</c:v>
                </c:pt>
                <c:pt idx="1">
                  <c:v>4146</c:v>
                </c:pt>
                <c:pt idx="2">
                  <c:v>3354</c:v>
                </c:pt>
              </c:numCache>
            </c:numRef>
          </c:val>
          <c:extLst>
            <c:ext xmlns:c16="http://schemas.microsoft.com/office/drawing/2014/chart" uri="{C3380CC4-5D6E-409C-BE32-E72D297353CC}">
              <c16:uniqueId val="{00000000-929F-48E2-846B-E5E1E763AC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2079</c:v>
                </c:pt>
                <c:pt idx="1">
                  <c:v>1731</c:v>
                </c:pt>
                <c:pt idx="2">
                  <c:v>1989</c:v>
                </c:pt>
              </c:numCache>
            </c:numRef>
          </c:val>
          <c:extLst>
            <c:ext xmlns:c16="http://schemas.microsoft.com/office/drawing/2014/chart" uri="{C3380CC4-5D6E-409C-BE32-E72D297353CC}">
              <c16:uniqueId val="{00000001-929F-48E2-846B-E5E1E763AC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3253</c:v>
                </c:pt>
                <c:pt idx="1">
                  <c:v>3119</c:v>
                </c:pt>
                <c:pt idx="2">
                  <c:v>2716</c:v>
                </c:pt>
              </c:numCache>
            </c:numRef>
          </c:val>
          <c:extLst>
            <c:ext xmlns:c16="http://schemas.microsoft.com/office/drawing/2014/chart" uri="{C3380CC4-5D6E-409C-BE32-E72D297353CC}">
              <c16:uniqueId val="{00000002-929F-48E2-846B-E5E1E763AC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令和６年度は公債費に準ずる債務負担行為支出額及び公営企業債の元利償還金に対する繰入金について減少したため、前年度と比較して４１５百万円の減となっている。</a:t>
          </a:r>
        </a:p>
        <a:p>
          <a:r>
            <a:rPr kumimoji="1" lang="ja-JP" altLang="en-US" sz="1400">
              <a:solidFill>
                <a:sysClr val="windowText" lastClr="000000"/>
              </a:solidFill>
              <a:latin typeface="ＭＳ ゴシック" pitchFamily="49" charset="-128"/>
              <a:ea typeface="ＭＳ ゴシック" pitchFamily="49" charset="-128"/>
            </a:rPr>
            <a:t>新たな地方債の発行に当たっては、有利な起債を活用し、また債務負担行為については、内容を精査し継続して財政健全化に努める。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将来負担額については、一般会計等に係る地方債の現在高、債務負担行為に基づく支出予定額の減等により全体額は減少となった。</a:t>
          </a:r>
        </a:p>
        <a:p>
          <a:r>
            <a:rPr kumimoji="1" lang="ja-JP" altLang="en-US" sz="1400">
              <a:solidFill>
                <a:sysClr val="windowText" lastClr="000000"/>
              </a:solidFill>
              <a:latin typeface="ＭＳ ゴシック" pitchFamily="49" charset="-128"/>
              <a:ea typeface="ＭＳ ゴシック" pitchFamily="49" charset="-128"/>
            </a:rPr>
            <a:t>充当可能財源等についても、充当可能基金及び充当可能特定歳入の減等により全体額は減少となった。</a:t>
          </a:r>
        </a:p>
        <a:p>
          <a:r>
            <a:rPr kumimoji="1" lang="ja-JP" altLang="en-US" sz="1400">
              <a:solidFill>
                <a:sysClr val="windowText" lastClr="000000"/>
              </a:solidFill>
              <a:latin typeface="ＭＳ ゴシック" pitchFamily="49" charset="-128"/>
              <a:ea typeface="ＭＳ ゴシック" pitchFamily="49" charset="-128"/>
            </a:rPr>
            <a:t>その結果、令和６年度は前年度と比較して</a:t>
          </a:r>
        </a:p>
        <a:p>
          <a:r>
            <a:rPr kumimoji="1" lang="ja-JP" altLang="en-US" sz="1400">
              <a:solidFill>
                <a:sysClr val="windowText" lastClr="000000"/>
              </a:solidFill>
              <a:latin typeface="ＭＳ ゴシック" pitchFamily="49" charset="-128"/>
              <a:ea typeface="ＭＳ ゴシック" pitchFamily="49" charset="-128"/>
            </a:rPr>
            <a:t>１，０４５百万円減少している。</a:t>
          </a:r>
        </a:p>
        <a:p>
          <a:r>
            <a:rPr kumimoji="1" lang="ja-JP" altLang="en-US" sz="1400">
              <a:solidFill>
                <a:sysClr val="windowText" lastClr="000000"/>
              </a:solidFill>
              <a:latin typeface="ＭＳ ゴシック" pitchFamily="49" charset="-128"/>
              <a:ea typeface="ＭＳ ゴシック" pitchFamily="49" charset="-128"/>
            </a:rPr>
            <a:t>今後も有利な起債の活用や可能な限り基金の積み増しを図り、財政健全化に努める。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山形県山形市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公共施設等整備・総合管理基金や中小企業緊急経済対策金融資金基金の減等によりその他特定目的基金残高について、４０３百万円の減となった。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また、減債基金が２５８百万円増加したものの、財政調整基金が７９２百万円減少したことにより、基金全体で９３８百万円の減少となった。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は、それぞれの目的に合った事業等へ積極的に活用しながらも、財政調整基金については、災害等の発生による予期しない支出の増加や歳入の減少に備えるとともに、将来にわたり持続可能な行政経営と安定した財政運営を行うため、適正規模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体育施設整備基金：体育施設整備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中小企業緊急経済対策金融支援基金：地域経済変動対策資金（県無利子融資制度）に係る中小企業緊急災害等対策利子補給金及び山形県信用保証協会保証料補給金の財源確保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公共施設等整備・総合管理基金：公共施設等の整備、公共施設等総合管理計画に基づく改修及び更新等の資金に充てるための財源確保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スポーツ振興基金：体育・スポーツ及び競技スポーツの振興に期すための財源確保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体育施設整備基金：西部工業団地公園内スポーツ施設整備事業のため取崩したこと等から、令和５年度に比べ基金残高が減少した。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について、平成２８年度まで５０百万円の新規積立てを行ってきたが、平成２９年度以降は総合スポーツセンターの駐車場整備や施設の改修等、大規模な施設整備での支出増を考慮し、新規積立は行わな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中小企業緊急経済対策金融支援基金は、国の新型コロナウイルス感染症対応地方創生交付金を積み立てており、地方創生臨時交付金の積立要件である令和７年度に廃止する。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令和６年度は約１，０２３百万円を積立し、約１，８１５百万円を取崩したため前年度と比較すると、７９２百万円の減少となった。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正規模について一般的見解が示されていないことから、山形市では最低限確保すべき規模を直近５ヵ年の補正予算に要した一般財源の年平均額、将来的に目標とする規模を東北地方県庁所在地都市の中位水準程度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蔵王ジャンプ台整備事業の償還財源相当額３百万円、臨時財政対策債の償還財源相当額１，４０６百万円を取り崩した一方、国補正にかかる臨時財政対策債の償還に備えるため積立（約３８３百万円）等をした結果、令和６年度末案高は１，９８９百万円となり、前年度と比較すると２５８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は臨時財政対策債償還分の償還財源として約４２６百万円を取崩す一方、同事業の償還に備えるため積立（約２１３百万円）等をし、積立額より取崩し額が多くなる見込みである。計画的に償還を行うために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から若干の減少となっている。類似団体平均を下回っている状況であるため、市税等の多様な納付手段の拡充による収納率向上を目指すとともに、事務事業と職員体制の見直しを継続的に行うことにより、更なる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物件費及び人件費増等により経常経費は増加、経常収支比率は前年度より１．８ポイント増加した。</a:t>
          </a:r>
        </a:p>
        <a:p>
          <a:r>
            <a:rPr kumimoji="1" lang="ja-JP" altLang="en-US" sz="1300">
              <a:latin typeface="ＭＳ Ｐゴシック" panose="020B0600070205080204" pitchFamily="50" charset="-128"/>
              <a:ea typeface="ＭＳ Ｐゴシック" panose="020B0600070205080204" pitchFamily="50" charset="-128"/>
            </a:rPr>
            <a:t>今後も引き続き財政の硬直化が懸念されるため、経常経費の削減と収入の確保を図りながら、健全な財政運営に努める。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137371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0923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64981</xdr:rowOff>
    </xdr:from>
    <xdr:to>
      <xdr:col>19</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092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65</xdr:row>
      <xdr:rowOff>85090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4380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65</xdr:row>
      <xdr:rowOff>24765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43802"/>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86571</xdr:rowOff>
    </xdr:from>
    <xdr:to>
      <xdr:col>23</xdr:col>
      <xdr:colOff>184150</xdr:colOff>
      <xdr:row>66</xdr:row>
      <xdr:rowOff>16721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103098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125958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27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物件費（電算システム保守・制度改正対応業務等）及び人件費が増加したため、人口一人当たりの決算額は前年度から４，５７７円増加の１５５，１５２円となっている。</a:t>
          </a:r>
        </a:p>
        <a:p>
          <a:r>
            <a:rPr kumimoji="1" lang="ja-JP" altLang="en-US" sz="1300">
              <a:latin typeface="ＭＳ Ｐゴシック" panose="020B0600070205080204" pitchFamily="50" charset="-128"/>
              <a:ea typeface="ＭＳ Ｐゴシック" panose="020B0600070205080204" pitchFamily="50" charset="-128"/>
            </a:rPr>
            <a:t>職員の定員適正化と時間外勤務の削減を図るとともに、指定管理者制度の継続や内部管理経費の削減により、一層の節減に努める。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72946</xdr:rowOff>
    </xdr:from>
    <xdr:to>
      <xdr:col>23</xdr:col>
      <xdr:colOff>133350</xdr:colOff>
      <xdr:row>86</xdr:row>
      <xdr:rowOff>164982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17646"/>
          <a:ext cx="838200" cy="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72946</xdr:rowOff>
    </xdr:from>
    <xdr:to>
      <xdr:col>19</xdr:col>
      <xdr:colOff>133350</xdr:colOff>
      <xdr:row>87</xdr:row>
      <xdr:rowOff>20738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17646"/>
          <a:ext cx="889000" cy="1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135830</xdr:rowOff>
    </xdr:from>
    <xdr:to>
      <xdr:col>15</xdr:col>
      <xdr:colOff>82550</xdr:colOff>
      <xdr:row>87</xdr:row>
      <xdr:rowOff>20738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9080"/>
          <a:ext cx="889000" cy="2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169746</xdr:rowOff>
    </xdr:from>
    <xdr:to>
      <xdr:col>11</xdr:col>
      <xdr:colOff>31750</xdr:colOff>
      <xdr:row>85</xdr:row>
      <xdr:rowOff>135830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0096"/>
          <a:ext cx="889000" cy="30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114182</xdr:rowOff>
    </xdr:from>
    <xdr:to>
      <xdr:col>23</xdr:col>
      <xdr:colOff>184150</xdr:colOff>
      <xdr:row>87</xdr:row>
      <xdr:rowOff>44332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86259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3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22146</xdr:rowOff>
    </xdr:from>
    <xdr:to>
      <xdr:col>19</xdr:col>
      <xdr:colOff>184150</xdr:colOff>
      <xdr:row>86</xdr:row>
      <xdr:rowOff>123746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108523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5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141388</xdr:rowOff>
    </xdr:from>
    <xdr:to>
      <xdr:col>15</xdr:col>
      <xdr:colOff>133350</xdr:colOff>
      <xdr:row>87</xdr:row>
      <xdr:rowOff>71538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56315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7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85030</xdr:rowOff>
    </xdr:from>
    <xdr:to>
      <xdr:col>11</xdr:col>
      <xdr:colOff>82550</xdr:colOff>
      <xdr:row>86</xdr:row>
      <xdr:rowOff>15180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171407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118946</xdr:rowOff>
    </xdr:from>
    <xdr:to>
      <xdr:col>7</xdr:col>
      <xdr:colOff>31750</xdr:colOff>
      <xdr:row>84</xdr:row>
      <xdr:rowOff>49096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33873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平成２２年度以降、類似団体平均を上回っているが、ラスパイレス指数上昇の要因である高齢層職員の退職等により、近年は下降の傾向にある。</a:t>
          </a:r>
        </a:p>
        <a:p>
          <a:r>
            <a:rPr kumimoji="1" lang="ja-JP" altLang="en-US" sz="1300">
              <a:latin typeface="ＭＳ Ｐゴシック" panose="020B0600070205080204" pitchFamily="50" charset="-128"/>
              <a:ea typeface="ＭＳ Ｐゴシック" panose="020B0600070205080204" pitchFamily="50" charset="-128"/>
            </a:rPr>
            <a:t>今後も地域における民間給与等の状況を勘案し、国及び県の勧告を参考に給与の適正化に努める。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0662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96044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518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96044</xdr:rowOff>
    </xdr:from>
    <xdr:to>
      <xdr:col>72</xdr:col>
      <xdr:colOff>203200</xdr:colOff>
      <xdr:row>87</xdr:row>
      <xdr:rowOff>111125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121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45244</xdr:rowOff>
    </xdr:from>
    <xdr:to>
      <xdr:col>73</xdr:col>
      <xdr:colOff>44450</xdr:colOff>
      <xdr:row>87</xdr:row>
      <xdr:rowOff>146844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131621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４次職員定員適正化計画により職員数の適正化を図っているが、平成３１年４月の中核市移行に伴い、増加する事務事業の必要職員の配置を平成２９年度から行っているため、前年度と比べ０．１０人増の７．１２人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今後も事務事業の負担に対して適正な職員配置の推進を図る。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34109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2953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81462</xdr:rowOff>
    </xdr:from>
    <xdr:to>
      <xdr:col>77</xdr:col>
      <xdr:colOff>44450</xdr:colOff>
      <xdr:row>61</xdr:row>
      <xdr:rowOff>171087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3991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81462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9509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36649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813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126836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117039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58437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令和６年度は公債</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費に準ずる臨時財政対策債及び地方道路等整備事業債の償還を開始したものの、高金利時代に借り入れた市債の償還が進んでいること等により、令和６年度は前年度と比べ横ばいとなっている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今後も地方債の発行に当たっては、交付税措置される有利な起債を活用するとともに、新たな債務負担については、内容を精査することにより財源の確保に努める。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9313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164677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都市計画税の充当可能額の減により、充当可能特定財源が減少したものの公営企業債等繰入見込額の減等により、前年度と比べ５．２ポイント減少している。</a:t>
          </a:r>
        </a:p>
        <a:p>
          <a:r>
            <a:rPr kumimoji="1" lang="ja-JP" altLang="en-US" sz="1300">
              <a:latin typeface="ＭＳ Ｐゴシック" panose="020B0600070205080204" pitchFamily="50" charset="-128"/>
              <a:ea typeface="ＭＳ Ｐゴシック" panose="020B0600070205080204" pitchFamily="50" charset="-128"/>
            </a:rPr>
            <a:t>今後は市民会館整備や観光案内所整備などハード整備による増加が見込まれることから、交付税措置される有利な起債の活用や充当可能基金の確保、積み増し等を行い、現在の負担と将来の負担のバランスを念頭に置いた財政運営を行っていく必要があ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36169</xdr:rowOff>
    </xdr:from>
    <xdr:to>
      <xdr:col>81</xdr:col>
      <xdr:colOff>44450</xdr:colOff>
      <xdr:row>19</xdr:row>
      <xdr:rowOff>86360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293719"/>
          <a:ext cx="8382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129794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3439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129794</xdr:rowOff>
    </xdr:from>
    <xdr:to>
      <xdr:col>72</xdr:col>
      <xdr:colOff>203200</xdr:colOff>
      <xdr:row>19</xdr:row>
      <xdr:rowOff>153924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8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27483</xdr:rowOff>
    </xdr:from>
    <xdr:to>
      <xdr:col>68</xdr:col>
      <xdr:colOff>152400</xdr:colOff>
      <xdr:row>19</xdr:row>
      <xdr:rowOff>153924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285033"/>
          <a:ext cx="8890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156820</xdr:rowOff>
    </xdr:from>
    <xdr:to>
      <xdr:col>81</xdr:col>
      <xdr:colOff>95250</xdr:colOff>
      <xdr:row>19</xdr:row>
      <xdr:rowOff>86970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128896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78994</xdr:rowOff>
    </xdr:from>
    <xdr:to>
      <xdr:col>73</xdr:col>
      <xdr:colOff>44450</xdr:colOff>
      <xdr:row>20</xdr:row>
      <xdr:rowOff>9144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165371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103124</xdr:rowOff>
    </xdr:from>
    <xdr:to>
      <xdr:col>68</xdr:col>
      <xdr:colOff>203200</xdr:colOff>
      <xdr:row>20</xdr:row>
      <xdr:rowOff>33274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18051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4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148133</xdr:rowOff>
    </xdr:from>
    <xdr:to>
      <xdr:col>64</xdr:col>
      <xdr:colOff>152400</xdr:colOff>
      <xdr:row>19</xdr:row>
      <xdr:rowOff>78283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63060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退職手当等の増により人件費が増加したことで、構成比は前年度比０．８ポイント増の２３．６％となった。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事務事業の負担に対して適正な職員配置を行うとともに時間外勤務の削減を図り、人件費節減に努める。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電算システム保守・制度改正対応業務委託料の増等により、構成比は前年度と比べ０．９ポイント増加の１７．５％となった。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今後も行政評価による事業見直し、指定管理者制度の継続、内部管理経費の削減等を図り、より一層の削減に努める。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06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06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464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平成２０年度以降増加傾向であったが、令和３年度は他の経常経費の増加により構成比が減少していた。令和６年度は施設型給付費の増等があったが、前年度と比べ横ばいとなっている。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55</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54</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令和６年度は、介護保険事業会計操出金の減等により、前年度と比べ０．２ポイント減少し、１４．２％となったものの、類似団体平均よりも高い水準になっている。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各会計への繰出しが赤字補てん的なものにならないよう経費削減を行うとともに、使用料や保険料の徴収率向上に努める。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令和６年度は、山形広域環境事務組合負担金の増等により、前年度と比べ０．３ポイント増加の１０．５％となった。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引き続き補助金の合理化、適正化に努める。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03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及び地方道路等整備事業債の償還が開始したが、高金利時代に借り入れた市債の償還が進んでいること等により、総額は前年度に比べて減少した。構成比については、前年度と比べ横ばいとなっ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80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92711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00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令和６年度は、全体としての比率は前年度と比べ１．８ポイント増加したものの、類似団体平均を下回っている。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行政評価の活用による事業の見直しや内部管理経費の削減、職員の定員適正化を図り、より一層の経費削減に努める。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11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76</xdr:row>
      <xdr:rowOff>96520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866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76</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866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148590</xdr:rowOff>
    </xdr:from>
    <xdr:to>
      <xdr:col>69</xdr:col>
      <xdr:colOff>142875</xdr:colOff>
      <xdr:row>75</xdr:row>
      <xdr:rowOff>78740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154051</xdr:rowOff>
    </xdr:from>
    <xdr:to>
      <xdr:col>29</xdr:col>
      <xdr:colOff>127000</xdr:colOff>
      <xdr:row>15</xdr:row>
      <xdr:rowOff>168453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1976"/>
          <a:ext cx="647700" cy="185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105092</xdr:rowOff>
    </xdr:from>
    <xdr:to>
      <xdr:col>26</xdr:col>
      <xdr:colOff>50800</xdr:colOff>
      <xdr:row>15</xdr:row>
      <xdr:rowOff>168453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4467"/>
          <a:ext cx="698500" cy="6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105092</xdr:rowOff>
    </xdr:from>
    <xdr:to>
      <xdr:col>22</xdr:col>
      <xdr:colOff>114300</xdr:colOff>
      <xdr:row>16</xdr:row>
      <xdr:rowOff>2108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4467"/>
          <a:ext cx="698500" cy="6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2108</xdr:rowOff>
    </xdr:from>
    <xdr:to>
      <xdr:col>18</xdr:col>
      <xdr:colOff>177800</xdr:colOff>
      <xdr:row>16</xdr:row>
      <xdr:rowOff>49848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2933"/>
          <a:ext cx="698500" cy="4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103251</xdr:rowOff>
    </xdr:from>
    <xdr:to>
      <xdr:col>29</xdr:col>
      <xdr:colOff>177800</xdr:colOff>
      <xdr:row>15</xdr:row>
      <xdr:rowOff>33401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119778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117653</xdr:rowOff>
    </xdr:from>
    <xdr:to>
      <xdr:col>26</xdr:col>
      <xdr:colOff>101600</xdr:colOff>
      <xdr:row>16</xdr:row>
      <xdr:rowOff>47803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57980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54292</xdr:rowOff>
    </xdr:from>
    <xdr:to>
      <xdr:col>22</xdr:col>
      <xdr:colOff>165100</xdr:colOff>
      <xdr:row>15</xdr:row>
      <xdr:rowOff>155892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122758</xdr:rowOff>
    </xdr:from>
    <xdr:to>
      <xdr:col>19</xdr:col>
      <xdr:colOff>38100</xdr:colOff>
      <xdr:row>16</xdr:row>
      <xdr:rowOff>52908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63085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170498</xdr:rowOff>
    </xdr:from>
    <xdr:to>
      <xdr:col>15</xdr:col>
      <xdr:colOff>101600</xdr:colOff>
      <xdr:row>16</xdr:row>
      <xdr:rowOff>100648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9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300584</xdr:rowOff>
    </xdr:from>
    <xdr:to>
      <xdr:col>29</xdr:col>
      <xdr:colOff>127000</xdr:colOff>
      <xdr:row>35</xdr:row>
      <xdr:rowOff>19062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68034"/>
          <a:ext cx="647700" cy="6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285877</xdr:rowOff>
    </xdr:from>
    <xdr:to>
      <xdr:col>26</xdr:col>
      <xdr:colOff>50800</xdr:colOff>
      <xdr:row>34</xdr:row>
      <xdr:rowOff>300584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53327"/>
          <a:ext cx="698500" cy="14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285877</xdr:rowOff>
    </xdr:from>
    <xdr:to>
      <xdr:col>22</xdr:col>
      <xdr:colOff>114300</xdr:colOff>
      <xdr:row>35</xdr:row>
      <xdr:rowOff>36246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53327"/>
          <a:ext cx="698500" cy="9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36246</xdr:rowOff>
    </xdr:from>
    <xdr:to>
      <xdr:col>18</xdr:col>
      <xdr:colOff>177800</xdr:colOff>
      <xdr:row>35</xdr:row>
      <xdr:rowOff>41428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46596"/>
          <a:ext cx="6985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311162</xdr:rowOff>
    </xdr:from>
    <xdr:to>
      <xdr:col>29</xdr:col>
      <xdr:colOff>177800</xdr:colOff>
      <xdr:row>35</xdr:row>
      <xdr:rowOff>69862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156240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2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249784</xdr:rowOff>
    </xdr:from>
    <xdr:to>
      <xdr:col>26</xdr:col>
      <xdr:colOff>101600</xdr:colOff>
      <xdr:row>35</xdr:row>
      <xdr:rowOff>8484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235077</xdr:rowOff>
    </xdr:from>
    <xdr:to>
      <xdr:col>22</xdr:col>
      <xdr:colOff>165100</xdr:colOff>
      <xdr:row>34</xdr:row>
      <xdr:rowOff>336677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0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3954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7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328346</xdr:rowOff>
    </xdr:from>
    <xdr:to>
      <xdr:col>19</xdr:col>
      <xdr:colOff>38100</xdr:colOff>
      <xdr:row>35</xdr:row>
      <xdr:rowOff>87046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97223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333528</xdr:rowOff>
    </xdr:from>
    <xdr:to>
      <xdr:col>15</xdr:col>
      <xdr:colOff>101600</xdr:colOff>
      <xdr:row>35</xdr:row>
      <xdr:rowOff>92228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102404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32650</xdr:rowOff>
    </xdr:from>
    <xdr:to>
      <xdr:col>24</xdr:col>
      <xdr:colOff>63500</xdr:colOff>
      <xdr:row>36</xdr:row>
      <xdr:rowOff>55575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3400"/>
          <a:ext cx="838200" cy="19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55575</xdr:rowOff>
    </xdr:from>
    <xdr:to>
      <xdr:col>19</xdr:col>
      <xdr:colOff>177800</xdr:colOff>
      <xdr:row>36</xdr:row>
      <xdr:rowOff>79415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777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79415</xdr:rowOff>
    </xdr:from>
    <xdr:to>
      <xdr:col>15</xdr:col>
      <xdr:colOff>50800</xdr:colOff>
      <xdr:row>36</xdr:row>
      <xdr:rowOff>130850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16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130850</xdr:rowOff>
    </xdr:from>
    <xdr:to>
      <xdr:col>10</xdr:col>
      <xdr:colOff>114300</xdr:colOff>
      <xdr:row>37</xdr:row>
      <xdr:rowOff>31507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3050"/>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153300</xdr:rowOff>
    </xdr:from>
    <xdr:to>
      <xdr:col>24</xdr:col>
      <xdr:colOff>114300</xdr:colOff>
      <xdr:row>35</xdr:row>
      <xdr:rowOff>83450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4727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xdr:rowOff>
    </xdr:from>
    <xdr:to>
      <xdr:col>20</xdr:col>
      <xdr:colOff>38100</xdr:colOff>
      <xdr:row>36</xdr:row>
      <xdr:rowOff>106375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122902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28615</xdr:rowOff>
    </xdr:from>
    <xdr:to>
      <xdr:col>15</xdr:col>
      <xdr:colOff>101600</xdr:colOff>
      <xdr:row>36</xdr:row>
      <xdr:rowOff>130215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80050</xdr:rowOff>
    </xdr:from>
    <xdr:to>
      <xdr:col>10</xdr:col>
      <xdr:colOff>165100</xdr:colOff>
      <xdr:row>37</xdr:row>
      <xdr:rowOff>10200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26727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152157</xdr:rowOff>
    </xdr:from>
    <xdr:to>
      <xdr:col>6</xdr:col>
      <xdr:colOff>38100</xdr:colOff>
      <xdr:row>37</xdr:row>
      <xdr:rowOff>82307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98834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163075</xdr:rowOff>
    </xdr:from>
    <xdr:to>
      <xdr:col>24</xdr:col>
      <xdr:colOff>63500</xdr:colOff>
      <xdr:row>53</xdr:row>
      <xdr:rowOff>42173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078475"/>
          <a:ext cx="838200" cy="5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111982</xdr:rowOff>
    </xdr:from>
    <xdr:to>
      <xdr:col>19</xdr:col>
      <xdr:colOff>177800</xdr:colOff>
      <xdr:row>52</xdr:row>
      <xdr:rowOff>163075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855932"/>
          <a:ext cx="889000" cy="2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111982</xdr:rowOff>
    </xdr:from>
    <xdr:to>
      <xdr:col>15</xdr:col>
      <xdr:colOff>50800</xdr:colOff>
      <xdr:row>53</xdr:row>
      <xdr:rowOff>129870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8855932"/>
          <a:ext cx="889000" cy="3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129870</xdr:rowOff>
    </xdr:from>
    <xdr:to>
      <xdr:col>10</xdr:col>
      <xdr:colOff>114300</xdr:colOff>
      <xdr:row>55</xdr:row>
      <xdr:rowOff>142557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216720"/>
          <a:ext cx="889000" cy="3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162823</xdr:rowOff>
    </xdr:from>
    <xdr:to>
      <xdr:col>24</xdr:col>
      <xdr:colOff>114300</xdr:colOff>
      <xdr:row>53</xdr:row>
      <xdr:rowOff>92973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7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14250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2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112275</xdr:rowOff>
    </xdr:from>
    <xdr:to>
      <xdr:col>20</xdr:col>
      <xdr:colOff>38100</xdr:colOff>
      <xdr:row>53</xdr:row>
      <xdr:rowOff>42425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0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58952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8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61182</xdr:rowOff>
    </xdr:from>
    <xdr:to>
      <xdr:col>15</xdr:col>
      <xdr:colOff>101600</xdr:colOff>
      <xdr:row>51</xdr:row>
      <xdr:rowOff>162782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8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7859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5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79070</xdr:rowOff>
    </xdr:from>
    <xdr:to>
      <xdr:col>10</xdr:col>
      <xdr:colOff>165100</xdr:colOff>
      <xdr:row>54</xdr:row>
      <xdr:rowOff>9220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1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25747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94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91757</xdr:rowOff>
    </xdr:from>
    <xdr:to>
      <xdr:col>6</xdr:col>
      <xdr:colOff>38100</xdr:colOff>
      <xdr:row>56</xdr:row>
      <xdr:rowOff>21907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38434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2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30931</xdr:rowOff>
    </xdr:from>
    <xdr:to>
      <xdr:col>24</xdr:col>
      <xdr:colOff>63500</xdr:colOff>
      <xdr:row>77</xdr:row>
      <xdr:rowOff>104998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32581"/>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58089</xdr:rowOff>
    </xdr:from>
    <xdr:to>
      <xdr:col>19</xdr:col>
      <xdr:colOff>177800</xdr:colOff>
      <xdr:row>77</xdr:row>
      <xdr:rowOff>104998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59739"/>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94438</xdr:rowOff>
    </xdr:from>
    <xdr:to>
      <xdr:col>15</xdr:col>
      <xdr:colOff>50800</xdr:colOff>
      <xdr:row>77</xdr:row>
      <xdr:rowOff>58089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24638"/>
          <a:ext cx="889000" cy="1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94438</xdr:rowOff>
    </xdr:from>
    <xdr:to>
      <xdr:col>10</xdr:col>
      <xdr:colOff>114300</xdr:colOff>
      <xdr:row>77</xdr:row>
      <xdr:rowOff>4277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24638"/>
          <a:ext cx="889000" cy="8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151581</xdr:rowOff>
    </xdr:from>
    <xdr:to>
      <xdr:col>24</xdr:col>
      <xdr:colOff>114300</xdr:colOff>
      <xdr:row>77</xdr:row>
      <xdr:rowOff>81731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3008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54198</xdr:rowOff>
    </xdr:from>
    <xdr:to>
      <xdr:col>20</xdr:col>
      <xdr:colOff>38100</xdr:colOff>
      <xdr:row>77</xdr:row>
      <xdr:rowOff>155798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146925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7289</xdr:rowOff>
    </xdr:from>
    <xdr:to>
      <xdr:col>15</xdr:col>
      <xdr:colOff>101600</xdr:colOff>
      <xdr:row>77</xdr:row>
      <xdr:rowOff>108889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125416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8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43638</xdr:rowOff>
    </xdr:from>
    <xdr:to>
      <xdr:col>10</xdr:col>
      <xdr:colOff>165100</xdr:colOff>
      <xdr:row>76</xdr:row>
      <xdr:rowOff>145238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161764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124927</xdr:rowOff>
    </xdr:from>
    <xdr:to>
      <xdr:col>6</xdr:col>
      <xdr:colOff>38100</xdr:colOff>
      <xdr:row>77</xdr:row>
      <xdr:rowOff>55077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71604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3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133485</xdr:rowOff>
    </xdr:from>
    <xdr:to>
      <xdr:col>24</xdr:col>
      <xdr:colOff>63500</xdr:colOff>
      <xdr:row>98</xdr:row>
      <xdr:rowOff>39802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64135"/>
          <a:ext cx="838200" cy="7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39802</xdr:rowOff>
    </xdr:from>
    <xdr:to>
      <xdr:col>19</xdr:col>
      <xdr:colOff>177800</xdr:colOff>
      <xdr:row>98</xdr:row>
      <xdr:rowOff>114522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41902"/>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151195</xdr:rowOff>
    </xdr:from>
    <xdr:to>
      <xdr:col>15</xdr:col>
      <xdr:colOff>50800</xdr:colOff>
      <xdr:row>98</xdr:row>
      <xdr:rowOff>114522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81845"/>
          <a:ext cx="889000" cy="1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151195</xdr:rowOff>
    </xdr:from>
    <xdr:to>
      <xdr:col>10</xdr:col>
      <xdr:colOff>114300</xdr:colOff>
      <xdr:row>99</xdr:row>
      <xdr:rowOff>59407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1845"/>
          <a:ext cx="889000" cy="2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82685</xdr:rowOff>
    </xdr:from>
    <xdr:to>
      <xdr:col>24</xdr:col>
      <xdr:colOff>114300</xdr:colOff>
      <xdr:row>98</xdr:row>
      <xdr:rowOff>12835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61112</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160452</xdr:rowOff>
    </xdr:from>
    <xdr:to>
      <xdr:col>20</xdr:col>
      <xdr:colOff>38100</xdr:colOff>
      <xdr:row>98</xdr:row>
      <xdr:rowOff>90602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81729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63722</xdr:rowOff>
    </xdr:from>
    <xdr:to>
      <xdr:col>15</xdr:col>
      <xdr:colOff>101600</xdr:colOff>
      <xdr:row>98</xdr:row>
      <xdr:rowOff>165322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156449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5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100395</xdr:rowOff>
    </xdr:from>
    <xdr:to>
      <xdr:col>10</xdr:col>
      <xdr:colOff>165100</xdr:colOff>
      <xdr:row>98</xdr:row>
      <xdr:rowOff>30545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21672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8607</xdr:rowOff>
    </xdr:from>
    <xdr:to>
      <xdr:col>6</xdr:col>
      <xdr:colOff>38100</xdr:colOff>
      <xdr:row>99</xdr:row>
      <xdr:rowOff>110207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101334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16561</xdr:rowOff>
    </xdr:from>
    <xdr:to>
      <xdr:col>55</xdr:col>
      <xdr:colOff>0</xdr:colOff>
      <xdr:row>36</xdr:row>
      <xdr:rowOff>23354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188761"/>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16147</xdr:rowOff>
    </xdr:from>
    <xdr:to>
      <xdr:col>50</xdr:col>
      <xdr:colOff>114300</xdr:colOff>
      <xdr:row>36</xdr:row>
      <xdr:rowOff>23354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188347"/>
          <a:ext cx="8890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113487</xdr:rowOff>
    </xdr:from>
    <xdr:to>
      <xdr:col>45</xdr:col>
      <xdr:colOff>177800</xdr:colOff>
      <xdr:row>36</xdr:row>
      <xdr:rowOff>16147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114237"/>
          <a:ext cx="8890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153546</xdr:rowOff>
    </xdr:from>
    <xdr:to>
      <xdr:col>41</xdr:col>
      <xdr:colOff>50800</xdr:colOff>
      <xdr:row>35</xdr:row>
      <xdr:rowOff>113487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125596"/>
          <a:ext cx="889000" cy="98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137211</xdr:rowOff>
    </xdr:from>
    <xdr:to>
      <xdr:col>55</xdr:col>
      <xdr:colOff>50800</xdr:colOff>
      <xdr:row>36</xdr:row>
      <xdr:rowOff>67361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160088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9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144004</xdr:rowOff>
    </xdr:from>
    <xdr:to>
      <xdr:col>50</xdr:col>
      <xdr:colOff>165100</xdr:colOff>
      <xdr:row>36</xdr:row>
      <xdr:rowOff>74154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1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90681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1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136797</xdr:rowOff>
    </xdr:from>
    <xdr:to>
      <xdr:col>46</xdr:col>
      <xdr:colOff>38100</xdr:colOff>
      <xdr:row>36</xdr:row>
      <xdr:rowOff>66947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1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83474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62687</xdr:rowOff>
    </xdr:from>
    <xdr:to>
      <xdr:col>41</xdr:col>
      <xdr:colOff>101600</xdr:colOff>
      <xdr:row>35</xdr:row>
      <xdr:rowOff>164287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0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9364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8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102746</xdr:rowOff>
    </xdr:from>
    <xdr:to>
      <xdr:col>36</xdr:col>
      <xdr:colOff>165100</xdr:colOff>
      <xdr:row>30</xdr:row>
      <xdr:rowOff>32896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0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49423</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8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159626</xdr:rowOff>
    </xdr:from>
    <xdr:to>
      <xdr:col>55</xdr:col>
      <xdr:colOff>0</xdr:colOff>
      <xdr:row>56</xdr:row>
      <xdr:rowOff>120269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89376"/>
          <a:ext cx="838200" cy="1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46736</xdr:rowOff>
    </xdr:from>
    <xdr:to>
      <xdr:col>50</xdr:col>
      <xdr:colOff>114300</xdr:colOff>
      <xdr:row>55</xdr:row>
      <xdr:rowOff>159626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05036"/>
          <a:ext cx="889000" cy="28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46736</xdr:rowOff>
    </xdr:from>
    <xdr:to>
      <xdr:col>45</xdr:col>
      <xdr:colOff>177800</xdr:colOff>
      <xdr:row>55</xdr:row>
      <xdr:rowOff>38468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305036"/>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38468</xdr:rowOff>
    </xdr:from>
    <xdr:to>
      <xdr:col>41</xdr:col>
      <xdr:colOff>50800</xdr:colOff>
      <xdr:row>56</xdr:row>
      <xdr:rowOff>117297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68218"/>
          <a:ext cx="889000" cy="2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69469</xdr:rowOff>
    </xdr:from>
    <xdr:to>
      <xdr:col>55</xdr:col>
      <xdr:colOff>50800</xdr:colOff>
      <xdr:row>56</xdr:row>
      <xdr:rowOff>171069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47896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108826</xdr:rowOff>
    </xdr:from>
    <xdr:to>
      <xdr:col>50</xdr:col>
      <xdr:colOff>165100</xdr:colOff>
      <xdr:row>56</xdr:row>
      <xdr:rowOff>38976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55503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1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167386</xdr:rowOff>
    </xdr:from>
    <xdr:to>
      <xdr:col>46</xdr:col>
      <xdr:colOff>38100</xdr:colOff>
      <xdr:row>54</xdr:row>
      <xdr:rowOff>97536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114063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159118</xdr:rowOff>
    </xdr:from>
    <xdr:to>
      <xdr:col>41</xdr:col>
      <xdr:colOff>101600</xdr:colOff>
      <xdr:row>55</xdr:row>
      <xdr:rowOff>89268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105795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66497</xdr:rowOff>
    </xdr:from>
    <xdr:to>
      <xdr:col>36</xdr:col>
      <xdr:colOff>165100</xdr:colOff>
      <xdr:row>56</xdr:row>
      <xdr:rowOff>168097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159224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113678</xdr:rowOff>
    </xdr:from>
    <xdr:to>
      <xdr:col>55</xdr:col>
      <xdr:colOff>0</xdr:colOff>
      <xdr:row>78</xdr:row>
      <xdr:rowOff>7531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43878"/>
          <a:ext cx="838200" cy="2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113678</xdr:rowOff>
    </xdr:from>
    <xdr:to>
      <xdr:col>50</xdr:col>
      <xdr:colOff>114300</xdr:colOff>
      <xdr:row>77</xdr:row>
      <xdr:rowOff>33210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43878"/>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163740</xdr:rowOff>
    </xdr:from>
    <xdr:to>
      <xdr:col>45</xdr:col>
      <xdr:colOff>177800</xdr:colOff>
      <xdr:row>77</xdr:row>
      <xdr:rowOff>33210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93940"/>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163740</xdr:rowOff>
    </xdr:from>
    <xdr:to>
      <xdr:col>41</xdr:col>
      <xdr:colOff>50800</xdr:colOff>
      <xdr:row>77</xdr:row>
      <xdr:rowOff>124194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93940"/>
          <a:ext cx="889000" cy="1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128181</xdr:rowOff>
    </xdr:from>
    <xdr:to>
      <xdr:col>55</xdr:col>
      <xdr:colOff>50800</xdr:colOff>
      <xdr:row>78</xdr:row>
      <xdr:rowOff>58331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106608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62878</xdr:rowOff>
    </xdr:from>
    <xdr:to>
      <xdr:col>50</xdr:col>
      <xdr:colOff>165100</xdr:colOff>
      <xdr:row>76</xdr:row>
      <xdr:rowOff>164478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9555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153860</xdr:rowOff>
    </xdr:from>
    <xdr:to>
      <xdr:col>46</xdr:col>
      <xdr:colOff>38100</xdr:colOff>
      <xdr:row>77</xdr:row>
      <xdr:rowOff>84010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75137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2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112940</xdr:rowOff>
    </xdr:from>
    <xdr:to>
      <xdr:col>41</xdr:col>
      <xdr:colOff>101600</xdr:colOff>
      <xdr:row>77</xdr:row>
      <xdr:rowOff>43090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34217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2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73394</xdr:rowOff>
    </xdr:from>
    <xdr:to>
      <xdr:col>36</xdr:col>
      <xdr:colOff>165100</xdr:colOff>
      <xdr:row>78</xdr:row>
      <xdr:rowOff>3544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166121</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81654</xdr:rowOff>
    </xdr:from>
    <xdr:to>
      <xdr:col>55</xdr:col>
      <xdr:colOff>0</xdr:colOff>
      <xdr:row>96</xdr:row>
      <xdr:rowOff>82665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40854"/>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85522</xdr:rowOff>
    </xdr:from>
    <xdr:to>
      <xdr:col>50</xdr:col>
      <xdr:colOff>114300</xdr:colOff>
      <xdr:row>96</xdr:row>
      <xdr:rowOff>81654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201822"/>
          <a:ext cx="8890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85522</xdr:rowOff>
    </xdr:from>
    <xdr:to>
      <xdr:col>45</xdr:col>
      <xdr:colOff>177800</xdr:colOff>
      <xdr:row>95</xdr:row>
      <xdr:rowOff>167512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01822"/>
          <a:ext cx="889000" cy="2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167512</xdr:rowOff>
    </xdr:from>
    <xdr:to>
      <xdr:col>41</xdr:col>
      <xdr:colOff>50800</xdr:colOff>
      <xdr:row>96</xdr:row>
      <xdr:rowOff>75806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55262"/>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31865</xdr:rowOff>
    </xdr:from>
    <xdr:to>
      <xdr:col>55</xdr:col>
      <xdr:colOff>50800</xdr:colOff>
      <xdr:row>96</xdr:row>
      <xdr:rowOff>133465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10292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30854</xdr:rowOff>
    </xdr:from>
    <xdr:to>
      <xdr:col>50</xdr:col>
      <xdr:colOff>165100</xdr:colOff>
      <xdr:row>96</xdr:row>
      <xdr:rowOff>132454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123581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8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34722</xdr:rowOff>
    </xdr:from>
    <xdr:to>
      <xdr:col>46</xdr:col>
      <xdr:colOff>38100</xdr:colOff>
      <xdr:row>94</xdr:row>
      <xdr:rowOff>136322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152849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116712</xdr:rowOff>
    </xdr:from>
    <xdr:to>
      <xdr:col>41</xdr:col>
      <xdr:colOff>101600</xdr:colOff>
      <xdr:row>96</xdr:row>
      <xdr:rowOff>46862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63389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25006</xdr:rowOff>
    </xdr:from>
    <xdr:to>
      <xdr:col>36</xdr:col>
      <xdr:colOff>165100</xdr:colOff>
      <xdr:row>96</xdr:row>
      <xdr:rowOff>126606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117733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75257</xdr:rowOff>
    </xdr:from>
    <xdr:to>
      <xdr:col>85</xdr:col>
      <xdr:colOff>127000</xdr:colOff>
      <xdr:row>39</xdr:row>
      <xdr:rowOff>98226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61807"/>
          <a:ext cx="8382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75257</xdr:rowOff>
    </xdr:from>
    <xdr:to>
      <xdr:col>81</xdr:col>
      <xdr:colOff>50800</xdr:colOff>
      <xdr:row>39</xdr:row>
      <xdr:rowOff>81680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61807"/>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14297</xdr:rowOff>
    </xdr:from>
    <xdr:to>
      <xdr:col>76</xdr:col>
      <xdr:colOff>114300</xdr:colOff>
      <xdr:row>39</xdr:row>
      <xdr:rowOff>81680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00847"/>
          <a:ext cx="8890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114336</xdr:rowOff>
    </xdr:from>
    <xdr:to>
      <xdr:col>71</xdr:col>
      <xdr:colOff>177800</xdr:colOff>
      <xdr:row>39</xdr:row>
      <xdr:rowOff>14297</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94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47426</xdr:rowOff>
    </xdr:from>
    <xdr:to>
      <xdr:col>85</xdr:col>
      <xdr:colOff>177800</xdr:colOff>
      <xdr:row>39</xdr:row>
      <xdr:rowOff>149026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133803</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24457</xdr:rowOff>
    </xdr:from>
    <xdr:to>
      <xdr:col>81</xdr:col>
      <xdr:colOff>101600</xdr:colOff>
      <xdr:row>39</xdr:row>
      <xdr:rowOff>126057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117184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30880</xdr:rowOff>
    </xdr:from>
    <xdr:to>
      <xdr:col>76</xdr:col>
      <xdr:colOff>165100</xdr:colOff>
      <xdr:row>39</xdr:row>
      <xdr:rowOff>132480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123607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1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134947</xdr:rowOff>
    </xdr:from>
    <xdr:to>
      <xdr:col>72</xdr:col>
      <xdr:colOff>38100</xdr:colOff>
      <xdr:row>39</xdr:row>
      <xdr:rowOff>65097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56224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63536</xdr:rowOff>
    </xdr:from>
    <xdr:to>
      <xdr:col>67</xdr:col>
      <xdr:colOff>101600</xdr:colOff>
      <xdr:row>38</xdr:row>
      <xdr:rowOff>165136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156263</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93751</xdr:rowOff>
    </xdr:from>
    <xdr:to>
      <xdr:col>85</xdr:col>
      <xdr:colOff>127000</xdr:colOff>
      <xdr:row>76</xdr:row>
      <xdr:rowOff>100152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2395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100152</xdr:rowOff>
    </xdr:from>
    <xdr:to>
      <xdr:col>81</xdr:col>
      <xdr:colOff>50800</xdr:colOff>
      <xdr:row>76</xdr:row>
      <xdr:rowOff>140843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3035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140843</xdr:rowOff>
    </xdr:from>
    <xdr:to>
      <xdr:col>76</xdr:col>
      <xdr:colOff>114300</xdr:colOff>
      <xdr:row>76</xdr:row>
      <xdr:rowOff>145759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71043"/>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135013</xdr:rowOff>
    </xdr:from>
    <xdr:to>
      <xdr:col>71</xdr:col>
      <xdr:colOff>177800</xdr:colOff>
      <xdr:row>76</xdr:row>
      <xdr:rowOff>145759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65213"/>
          <a:ext cx="8890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42951</xdr:rowOff>
    </xdr:from>
    <xdr:to>
      <xdr:col>85</xdr:col>
      <xdr:colOff>177800</xdr:colOff>
      <xdr:row>76</xdr:row>
      <xdr:rowOff>144551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21378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49352</xdr:rowOff>
    </xdr:from>
    <xdr:to>
      <xdr:col>81</xdr:col>
      <xdr:colOff>101600</xdr:colOff>
      <xdr:row>76</xdr:row>
      <xdr:rowOff>150952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142079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90043</xdr:rowOff>
    </xdr:from>
    <xdr:to>
      <xdr:col>76</xdr:col>
      <xdr:colOff>165100</xdr:colOff>
      <xdr:row>77</xdr:row>
      <xdr:rowOff>20193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94959</xdr:rowOff>
    </xdr:from>
    <xdr:to>
      <xdr:col>72</xdr:col>
      <xdr:colOff>38100</xdr:colOff>
      <xdr:row>77</xdr:row>
      <xdr:rowOff>25109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16236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84213</xdr:rowOff>
    </xdr:from>
    <xdr:to>
      <xdr:col>67</xdr:col>
      <xdr:colOff>101600</xdr:colOff>
      <xdr:row>77</xdr:row>
      <xdr:rowOff>14363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41726</xdr:rowOff>
    </xdr:from>
    <xdr:to>
      <xdr:col>85</xdr:col>
      <xdr:colOff>127000</xdr:colOff>
      <xdr:row>98</xdr:row>
      <xdr:rowOff>61061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3826"/>
          <a:ext cx="8382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149910</xdr:rowOff>
    </xdr:from>
    <xdr:to>
      <xdr:col>81</xdr:col>
      <xdr:colOff>50800</xdr:colOff>
      <xdr:row>98</xdr:row>
      <xdr:rowOff>41726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80560"/>
          <a:ext cx="889000" cy="6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95847</xdr:rowOff>
    </xdr:from>
    <xdr:to>
      <xdr:col>76</xdr:col>
      <xdr:colOff>114300</xdr:colOff>
      <xdr:row>97</xdr:row>
      <xdr:rowOff>149910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26497"/>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95847</xdr:rowOff>
    </xdr:from>
    <xdr:to>
      <xdr:col>71</xdr:col>
      <xdr:colOff>177800</xdr:colOff>
      <xdr:row>98</xdr:row>
      <xdr:rowOff>39763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26497"/>
          <a:ext cx="8890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10261</xdr:rowOff>
    </xdr:from>
    <xdr:to>
      <xdr:col>85</xdr:col>
      <xdr:colOff>177800</xdr:colOff>
      <xdr:row>98</xdr:row>
      <xdr:rowOff>111861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160138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162376</xdr:rowOff>
    </xdr:from>
    <xdr:to>
      <xdr:col>81</xdr:col>
      <xdr:colOff>101600</xdr:colOff>
      <xdr:row>98</xdr:row>
      <xdr:rowOff>92526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83653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99110</xdr:rowOff>
    </xdr:from>
    <xdr:to>
      <xdr:col>76</xdr:col>
      <xdr:colOff>165100</xdr:colOff>
      <xdr:row>98</xdr:row>
      <xdr:rowOff>29260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20387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45047</xdr:rowOff>
    </xdr:from>
    <xdr:to>
      <xdr:col>72</xdr:col>
      <xdr:colOff>38100</xdr:colOff>
      <xdr:row>97</xdr:row>
      <xdr:rowOff>146647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163174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5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160413</xdr:rowOff>
    </xdr:from>
    <xdr:to>
      <xdr:col>67</xdr:col>
      <xdr:colOff>101600</xdr:colOff>
      <xdr:row>98</xdr:row>
      <xdr:rowOff>90563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107090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113449</xdr:rowOff>
    </xdr:from>
    <xdr:to>
      <xdr:col>116</xdr:col>
      <xdr:colOff>63500</xdr:colOff>
      <xdr:row>57</xdr:row>
      <xdr:rowOff>134900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86099"/>
          <a:ext cx="8382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84779</xdr:rowOff>
    </xdr:from>
    <xdr:to>
      <xdr:col>111</xdr:col>
      <xdr:colOff>177800</xdr:colOff>
      <xdr:row>57</xdr:row>
      <xdr:rowOff>113449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857429"/>
          <a:ext cx="8890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19342</xdr:rowOff>
    </xdr:from>
    <xdr:to>
      <xdr:col>107</xdr:col>
      <xdr:colOff>50800</xdr:colOff>
      <xdr:row>57</xdr:row>
      <xdr:rowOff>84779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91992"/>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137776</xdr:rowOff>
    </xdr:from>
    <xdr:to>
      <xdr:col>102</xdr:col>
      <xdr:colOff>114300</xdr:colOff>
      <xdr:row>57</xdr:row>
      <xdr:rowOff>19342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38976"/>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84100</xdr:rowOff>
    </xdr:from>
    <xdr:to>
      <xdr:col>116</xdr:col>
      <xdr:colOff>114300</xdr:colOff>
      <xdr:row>58</xdr:row>
      <xdr:rowOff>14250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106977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0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62649</xdr:rowOff>
    </xdr:from>
    <xdr:to>
      <xdr:col>112</xdr:col>
      <xdr:colOff>38100</xdr:colOff>
      <xdr:row>57</xdr:row>
      <xdr:rowOff>164249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9326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61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33979</xdr:rowOff>
    </xdr:from>
    <xdr:to>
      <xdr:col>107</xdr:col>
      <xdr:colOff>101600</xdr:colOff>
      <xdr:row>57</xdr:row>
      <xdr:rowOff>135579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152106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5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139992</xdr:rowOff>
    </xdr:from>
    <xdr:to>
      <xdr:col>102</xdr:col>
      <xdr:colOff>165100</xdr:colOff>
      <xdr:row>57</xdr:row>
      <xdr:rowOff>70142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86669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5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86976</xdr:rowOff>
    </xdr:from>
    <xdr:to>
      <xdr:col>98</xdr:col>
      <xdr:colOff>38100</xdr:colOff>
      <xdr:row>57</xdr:row>
      <xdr:rowOff>17126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33653</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4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54737</xdr:rowOff>
    </xdr:from>
    <xdr:to>
      <xdr:col>116</xdr:col>
      <xdr:colOff>63500</xdr:colOff>
      <xdr:row>75</xdr:row>
      <xdr:rowOff>64262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348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64262</xdr:rowOff>
    </xdr:from>
    <xdr:to>
      <xdr:col>111</xdr:col>
      <xdr:colOff>177800</xdr:colOff>
      <xdr:row>75</xdr:row>
      <xdr:rowOff>130175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2301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130175</xdr:rowOff>
    </xdr:from>
    <xdr:to>
      <xdr:col>107</xdr:col>
      <xdr:colOff>50800</xdr:colOff>
      <xdr:row>76</xdr:row>
      <xdr:rowOff>2539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88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159245</xdr:rowOff>
    </xdr:from>
    <xdr:to>
      <xdr:col>102</xdr:col>
      <xdr:colOff>114300</xdr:colOff>
      <xdr:row>76</xdr:row>
      <xdr:rowOff>2539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17995"/>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3937</xdr:rowOff>
    </xdr:from>
    <xdr:to>
      <xdr:col>116</xdr:col>
      <xdr:colOff>114300</xdr:colOff>
      <xdr:row>75</xdr:row>
      <xdr:rowOff>105537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153814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13462</xdr:rowOff>
    </xdr:from>
    <xdr:to>
      <xdr:col>112</xdr:col>
      <xdr:colOff>38100</xdr:colOff>
      <xdr:row>75</xdr:row>
      <xdr:rowOff>115062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79375</xdr:rowOff>
    </xdr:from>
    <xdr:to>
      <xdr:col>107</xdr:col>
      <xdr:colOff>101600</xdr:colOff>
      <xdr:row>76</xdr:row>
      <xdr:rowOff>9525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123190</xdr:rowOff>
    </xdr:from>
    <xdr:to>
      <xdr:col>102</xdr:col>
      <xdr:colOff>165100</xdr:colOff>
      <xdr:row>76</xdr:row>
      <xdr:rowOff>53339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44466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108445</xdr:rowOff>
    </xdr:from>
    <xdr:to>
      <xdr:col>98</xdr:col>
      <xdr:colOff>38100</xdr:colOff>
      <xdr:row>76</xdr:row>
      <xdr:rowOff>38596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67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29722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歳出決算総額は、住民一人当たり４７０，８４９円となっている。人件費は、住民一人当たり７３，０２８円で類似団体平均と比べて高い水準にあり、退職手当の増等が要因で、前年と比較し増加している。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扶助費は、住民一人当たり１１８，３２１円となっており、前年と比較し増加しているが、類似団体平均と比べると低い水準にある。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のうち新規整備については蔵王温泉出張所整備事業の減等により前年度比で６，２１４円減少し５，４６９円となり、類似団体平均を下回った。普通建設事業費のうち更新整備についてはスマートインターチェンジ整備事業の減等により前年度比で５３円減少し２４，９９４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積立金は、住民一人当たり、前年度比で１，０１５円減少し８，１２８円となった。財政調整基金積立金の減等が要因である。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70358</xdr:rowOff>
    </xdr:from>
    <xdr:to>
      <xdr:col>24</xdr:col>
      <xdr:colOff>63500</xdr:colOff>
      <xdr:row>31</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530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109220</xdr:rowOff>
    </xdr:from>
    <xdr:to>
      <xdr:col>19</xdr:col>
      <xdr:colOff>177800</xdr:colOff>
      <xdr:row>31</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241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109220</xdr:rowOff>
    </xdr:from>
    <xdr:to>
      <xdr:col>15</xdr:col>
      <xdr:colOff>50800</xdr:colOff>
      <xdr:row>32</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4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21590</xdr:rowOff>
    </xdr:from>
    <xdr:to>
      <xdr:col>10</xdr:col>
      <xdr:colOff>114300</xdr:colOff>
      <xdr:row>32</xdr:row>
      <xdr:rowOff>29972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0799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19558</xdr:rowOff>
    </xdr:from>
    <xdr:to>
      <xdr:col>24</xdr:col>
      <xdr:colOff>114300</xdr:colOff>
      <xdr:row>31</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105935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90424</xdr:rowOff>
    </xdr:from>
    <xdr:to>
      <xdr:col>20</xdr:col>
      <xdr:colOff>38100</xdr:colOff>
      <xdr:row>32</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142240</xdr:rowOff>
    </xdr:from>
    <xdr:to>
      <xdr:col>10</xdr:col>
      <xdr:colOff>165100</xdr:colOff>
      <xdr:row>32</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88917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3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150622</xdr:rowOff>
    </xdr:from>
    <xdr:to>
      <xdr:col>6</xdr:col>
      <xdr:colOff>38100</xdr:colOff>
      <xdr:row>32</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97299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48158</xdr:rowOff>
    </xdr:from>
    <xdr:to>
      <xdr:col>24</xdr:col>
      <xdr:colOff>63500</xdr:colOff>
      <xdr:row>57</xdr:row>
      <xdr:rowOff>85776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0808"/>
          <a:ext cx="8382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48158</xdr:rowOff>
    </xdr:from>
    <xdr:to>
      <xdr:col>19</xdr:col>
      <xdr:colOff>177800</xdr:colOff>
      <xdr:row>57</xdr:row>
      <xdr:rowOff>70688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20808"/>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40996</xdr:rowOff>
    </xdr:from>
    <xdr:to>
      <xdr:col>15</xdr:col>
      <xdr:colOff>50800</xdr:colOff>
      <xdr:row>57</xdr:row>
      <xdr:rowOff>70688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3646"/>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118846</xdr:rowOff>
    </xdr:from>
    <xdr:to>
      <xdr:col>10</xdr:col>
      <xdr:colOff>114300</xdr:colOff>
      <xdr:row>57</xdr:row>
      <xdr:rowOff>40996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1346"/>
          <a:ext cx="889000" cy="11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34976</xdr:rowOff>
    </xdr:from>
    <xdr:to>
      <xdr:col>24</xdr:col>
      <xdr:colOff>114300</xdr:colOff>
      <xdr:row>57</xdr:row>
      <xdr:rowOff>136576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57853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168808</xdr:rowOff>
    </xdr:from>
    <xdr:to>
      <xdr:col>20</xdr:col>
      <xdr:colOff>38100</xdr:colOff>
      <xdr:row>57</xdr:row>
      <xdr:rowOff>98958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115485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19888</xdr:rowOff>
    </xdr:from>
    <xdr:to>
      <xdr:col>15</xdr:col>
      <xdr:colOff>101600</xdr:colOff>
      <xdr:row>57</xdr:row>
      <xdr:rowOff>121488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138015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161646</xdr:rowOff>
    </xdr:from>
    <xdr:to>
      <xdr:col>10</xdr:col>
      <xdr:colOff>165100</xdr:colOff>
      <xdr:row>57</xdr:row>
      <xdr:rowOff>91796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108323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68046</xdr:rowOff>
    </xdr:from>
    <xdr:to>
      <xdr:col>6</xdr:col>
      <xdr:colOff>38100</xdr:colOff>
      <xdr:row>50</xdr:row>
      <xdr:rowOff>169646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106324</xdr:rowOff>
    </xdr:from>
    <xdr:to>
      <xdr:col>24</xdr:col>
      <xdr:colOff>63500</xdr:colOff>
      <xdr:row>78</xdr:row>
      <xdr:rowOff>15373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07974"/>
          <a:ext cx="8382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15373</xdr:rowOff>
    </xdr:from>
    <xdr:to>
      <xdr:col>19</xdr:col>
      <xdr:colOff>177800</xdr:colOff>
      <xdr:row>78</xdr:row>
      <xdr:rowOff>64796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8847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11852</xdr:rowOff>
    </xdr:from>
    <xdr:to>
      <xdr:col>15</xdr:col>
      <xdr:colOff>50800</xdr:colOff>
      <xdr:row>78</xdr:row>
      <xdr:rowOff>64796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84952"/>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11852</xdr:rowOff>
    </xdr:from>
    <xdr:to>
      <xdr:col>10</xdr:col>
      <xdr:colOff>114300</xdr:colOff>
      <xdr:row>79</xdr:row>
      <xdr:rowOff>12286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4952"/>
          <a:ext cx="889000" cy="1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55524</xdr:rowOff>
    </xdr:from>
    <xdr:to>
      <xdr:col>24</xdr:col>
      <xdr:colOff>114300</xdr:colOff>
      <xdr:row>77</xdr:row>
      <xdr:rowOff>157124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33951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3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136023</xdr:rowOff>
    </xdr:from>
    <xdr:to>
      <xdr:col>20</xdr:col>
      <xdr:colOff>38100</xdr:colOff>
      <xdr:row>78</xdr:row>
      <xdr:rowOff>66173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57300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13996</xdr:rowOff>
    </xdr:from>
    <xdr:to>
      <xdr:col>15</xdr:col>
      <xdr:colOff>101600</xdr:colOff>
      <xdr:row>78</xdr:row>
      <xdr:rowOff>115596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106723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7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132502</xdr:rowOff>
    </xdr:from>
    <xdr:to>
      <xdr:col>10</xdr:col>
      <xdr:colOff>165100</xdr:colOff>
      <xdr:row>78</xdr:row>
      <xdr:rowOff>62652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53779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132936</xdr:rowOff>
    </xdr:from>
    <xdr:to>
      <xdr:col>6</xdr:col>
      <xdr:colOff>38100</xdr:colOff>
      <xdr:row>79</xdr:row>
      <xdr:rowOff>63086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54213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112885</xdr:rowOff>
    </xdr:from>
    <xdr:to>
      <xdr:col>24</xdr:col>
      <xdr:colOff>63500</xdr:colOff>
      <xdr:row>96</xdr:row>
      <xdr:rowOff>125070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2085"/>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53839</xdr:rowOff>
    </xdr:from>
    <xdr:to>
      <xdr:col>19</xdr:col>
      <xdr:colOff>177800</xdr:colOff>
      <xdr:row>96</xdr:row>
      <xdr:rowOff>112885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41589"/>
          <a:ext cx="889000" cy="2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53839</xdr:rowOff>
    </xdr:from>
    <xdr:to>
      <xdr:col>15</xdr:col>
      <xdr:colOff>50800</xdr:colOff>
      <xdr:row>95</xdr:row>
      <xdr:rowOff>90413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41589"/>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90413</xdr:rowOff>
    </xdr:from>
    <xdr:to>
      <xdr:col>10</xdr:col>
      <xdr:colOff>114300</xdr:colOff>
      <xdr:row>97</xdr:row>
      <xdr:rowOff>117937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78163"/>
          <a:ext cx="889000" cy="3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74270</xdr:rowOff>
    </xdr:from>
    <xdr:to>
      <xdr:col>24</xdr:col>
      <xdr:colOff>114300</xdr:colOff>
      <xdr:row>97</xdr:row>
      <xdr:rowOff>4420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52697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62085</xdr:rowOff>
    </xdr:from>
    <xdr:to>
      <xdr:col>20</xdr:col>
      <xdr:colOff>38100</xdr:colOff>
      <xdr:row>96</xdr:row>
      <xdr:rowOff>163685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154812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3039</xdr:rowOff>
    </xdr:from>
    <xdr:to>
      <xdr:col>15</xdr:col>
      <xdr:colOff>101600</xdr:colOff>
      <xdr:row>95</xdr:row>
      <xdr:rowOff>104639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8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39613</xdr:rowOff>
    </xdr:from>
    <xdr:to>
      <xdr:col>10</xdr:col>
      <xdr:colOff>165100</xdr:colOff>
      <xdr:row>95</xdr:row>
      <xdr:rowOff>141213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132340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67137</xdr:rowOff>
    </xdr:from>
    <xdr:to>
      <xdr:col>6</xdr:col>
      <xdr:colOff>38100</xdr:colOff>
      <xdr:row>97</xdr:row>
      <xdr:rowOff>168737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2083</xdr:rowOff>
    </xdr:from>
    <xdr:to>
      <xdr:col>55</xdr:col>
      <xdr:colOff>0</xdr:colOff>
      <xdr:row>34</xdr:row>
      <xdr:rowOff>149758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831383"/>
          <a:ext cx="8382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75235</xdr:rowOff>
    </xdr:from>
    <xdr:to>
      <xdr:col>50</xdr:col>
      <xdr:colOff>114300</xdr:colOff>
      <xdr:row>34</xdr:row>
      <xdr:rowOff>149758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733085"/>
          <a:ext cx="889000" cy="2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21285</xdr:rowOff>
    </xdr:from>
    <xdr:to>
      <xdr:col>45</xdr:col>
      <xdr:colOff>177800</xdr:colOff>
      <xdr:row>33</xdr:row>
      <xdr:rowOff>75235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679135"/>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3912</xdr:rowOff>
    </xdr:from>
    <xdr:to>
      <xdr:col>41</xdr:col>
      <xdr:colOff>50800</xdr:colOff>
      <xdr:row>33</xdr:row>
      <xdr:rowOff>21285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661762"/>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122733</xdr:rowOff>
    </xdr:from>
    <xdr:to>
      <xdr:col>55</xdr:col>
      <xdr:colOff>50800</xdr:colOff>
      <xdr:row>34</xdr:row>
      <xdr:rowOff>52883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145610</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6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98958</xdr:rowOff>
    </xdr:from>
    <xdr:to>
      <xdr:col>50</xdr:col>
      <xdr:colOff>165100</xdr:colOff>
      <xdr:row>35</xdr:row>
      <xdr:rowOff>29108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45635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24435</xdr:rowOff>
    </xdr:from>
    <xdr:to>
      <xdr:col>46</xdr:col>
      <xdr:colOff>38100</xdr:colOff>
      <xdr:row>33</xdr:row>
      <xdr:rowOff>126035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6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142562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4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141935</xdr:rowOff>
    </xdr:from>
    <xdr:to>
      <xdr:col>41</xdr:col>
      <xdr:colOff>101600</xdr:colOff>
      <xdr:row>33</xdr:row>
      <xdr:rowOff>72085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88612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4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124562</xdr:rowOff>
    </xdr:from>
    <xdr:to>
      <xdr:col>36</xdr:col>
      <xdr:colOff>165100</xdr:colOff>
      <xdr:row>33</xdr:row>
      <xdr:rowOff>54712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6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71239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38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110210</xdr:rowOff>
    </xdr:from>
    <xdr:to>
      <xdr:col>55</xdr:col>
      <xdr:colOff>0</xdr:colOff>
      <xdr:row>56</xdr:row>
      <xdr:rowOff>8027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39960"/>
          <a:ext cx="838200" cy="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89789</xdr:rowOff>
    </xdr:from>
    <xdr:to>
      <xdr:col>50</xdr:col>
      <xdr:colOff>114300</xdr:colOff>
      <xdr:row>55</xdr:row>
      <xdr:rowOff>110210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19539"/>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89789</xdr:rowOff>
    </xdr:from>
    <xdr:to>
      <xdr:col>45</xdr:col>
      <xdr:colOff>177800</xdr:colOff>
      <xdr:row>55</xdr:row>
      <xdr:rowOff>141300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19539"/>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107162</xdr:rowOff>
    </xdr:from>
    <xdr:to>
      <xdr:col>41</xdr:col>
      <xdr:colOff>50800</xdr:colOff>
      <xdr:row>55</xdr:row>
      <xdr:rowOff>141300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691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128677</xdr:rowOff>
    </xdr:from>
    <xdr:to>
      <xdr:col>55</xdr:col>
      <xdr:colOff>50800</xdr:colOff>
      <xdr:row>56</xdr:row>
      <xdr:rowOff>58827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151554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59410</xdr:rowOff>
    </xdr:from>
    <xdr:to>
      <xdr:col>50</xdr:col>
      <xdr:colOff>165100</xdr:colOff>
      <xdr:row>55</xdr:row>
      <xdr:rowOff>161010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6087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38989</xdr:rowOff>
    </xdr:from>
    <xdr:to>
      <xdr:col>46</xdr:col>
      <xdr:colOff>38100</xdr:colOff>
      <xdr:row>55</xdr:row>
      <xdr:rowOff>140589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157116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2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90500</xdr:rowOff>
    </xdr:from>
    <xdr:to>
      <xdr:col>41</xdr:col>
      <xdr:colOff>101600</xdr:colOff>
      <xdr:row>56</xdr:row>
      <xdr:rowOff>20650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37177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56362</xdr:rowOff>
    </xdr:from>
    <xdr:to>
      <xdr:col>36</xdr:col>
      <xdr:colOff>165100</xdr:colOff>
      <xdr:row>55</xdr:row>
      <xdr:rowOff>157962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3039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26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36354</xdr:rowOff>
    </xdr:from>
    <xdr:to>
      <xdr:col>55</xdr:col>
      <xdr:colOff>0</xdr:colOff>
      <xdr:row>76</xdr:row>
      <xdr:rowOff>113564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66554"/>
          <a:ext cx="838200" cy="7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154750</xdr:rowOff>
    </xdr:from>
    <xdr:to>
      <xdr:col>50</xdr:col>
      <xdr:colOff>114300</xdr:colOff>
      <xdr:row>76</xdr:row>
      <xdr:rowOff>36354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13500"/>
          <a:ext cx="8890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144272</xdr:rowOff>
    </xdr:from>
    <xdr:to>
      <xdr:col>45</xdr:col>
      <xdr:colOff>177800</xdr:colOff>
      <xdr:row>75</xdr:row>
      <xdr:rowOff>154750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31572"/>
          <a:ext cx="889000" cy="1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144272</xdr:rowOff>
    </xdr:from>
    <xdr:to>
      <xdr:col>41</xdr:col>
      <xdr:colOff>50800</xdr:colOff>
      <xdr:row>75</xdr:row>
      <xdr:rowOff>8027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31572"/>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62764</xdr:rowOff>
    </xdr:from>
    <xdr:to>
      <xdr:col>55</xdr:col>
      <xdr:colOff>50800</xdr:colOff>
      <xdr:row>76</xdr:row>
      <xdr:rowOff>164364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85641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157004</xdr:rowOff>
    </xdr:from>
    <xdr:to>
      <xdr:col>50</xdr:col>
      <xdr:colOff>165100</xdr:colOff>
      <xdr:row>76</xdr:row>
      <xdr:rowOff>87154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1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103681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103949</xdr:rowOff>
    </xdr:from>
    <xdr:to>
      <xdr:col>46</xdr:col>
      <xdr:colOff>38100</xdr:colOff>
      <xdr:row>76</xdr:row>
      <xdr:rowOff>34100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62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50626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3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93472</xdr:rowOff>
    </xdr:from>
    <xdr:to>
      <xdr:col>41</xdr:col>
      <xdr:colOff>101600</xdr:colOff>
      <xdr:row>75</xdr:row>
      <xdr:rowOff>23622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40149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128677</xdr:rowOff>
    </xdr:from>
    <xdr:to>
      <xdr:col>36</xdr:col>
      <xdr:colOff>165100</xdr:colOff>
      <xdr:row>75</xdr:row>
      <xdr:rowOff>58827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75354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60967</xdr:rowOff>
    </xdr:from>
    <xdr:to>
      <xdr:col>55</xdr:col>
      <xdr:colOff>0</xdr:colOff>
      <xdr:row>95</xdr:row>
      <xdr:rowOff>109792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48717"/>
          <a:ext cx="8382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104800</xdr:rowOff>
    </xdr:from>
    <xdr:to>
      <xdr:col>50</xdr:col>
      <xdr:colOff>114300</xdr:colOff>
      <xdr:row>95</xdr:row>
      <xdr:rowOff>109792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92550"/>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22143</xdr:rowOff>
    </xdr:from>
    <xdr:to>
      <xdr:col>45</xdr:col>
      <xdr:colOff>177800</xdr:colOff>
      <xdr:row>95</xdr:row>
      <xdr:rowOff>104800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09893"/>
          <a:ext cx="889000" cy="8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22143</xdr:rowOff>
    </xdr:from>
    <xdr:to>
      <xdr:col>41</xdr:col>
      <xdr:colOff>50800</xdr:colOff>
      <xdr:row>95</xdr:row>
      <xdr:rowOff>87788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09893"/>
          <a:ext cx="889000" cy="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10167</xdr:rowOff>
    </xdr:from>
    <xdr:to>
      <xdr:col>55</xdr:col>
      <xdr:colOff>50800</xdr:colOff>
      <xdr:row>95</xdr:row>
      <xdr:rowOff>111767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33044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58992</xdr:rowOff>
    </xdr:from>
    <xdr:to>
      <xdr:col>50</xdr:col>
      <xdr:colOff>165100</xdr:colOff>
      <xdr:row>95</xdr:row>
      <xdr:rowOff>160592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54000</xdr:rowOff>
    </xdr:from>
    <xdr:to>
      <xdr:col>46</xdr:col>
      <xdr:colOff>38100</xdr:colOff>
      <xdr:row>95</xdr:row>
      <xdr:rowOff>155600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142793</xdr:rowOff>
    </xdr:from>
    <xdr:to>
      <xdr:col>41</xdr:col>
      <xdr:colOff>101600</xdr:colOff>
      <xdr:row>95</xdr:row>
      <xdr:rowOff>72943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89470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36988</xdr:rowOff>
    </xdr:from>
    <xdr:to>
      <xdr:col>36</xdr:col>
      <xdr:colOff>165100</xdr:colOff>
      <xdr:row>95</xdr:row>
      <xdr:rowOff>138588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155115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9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102471</xdr:rowOff>
    </xdr:from>
    <xdr:to>
      <xdr:col>85</xdr:col>
      <xdr:colOff>127000</xdr:colOff>
      <xdr:row>36</xdr:row>
      <xdr:rowOff>22134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3221"/>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22134</xdr:rowOff>
    </xdr:from>
    <xdr:to>
      <xdr:col>81</xdr:col>
      <xdr:colOff>50800</xdr:colOff>
      <xdr:row>36</xdr:row>
      <xdr:rowOff>75692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94334"/>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75692</xdr:rowOff>
    </xdr:from>
    <xdr:to>
      <xdr:col>76</xdr:col>
      <xdr:colOff>114300</xdr:colOff>
      <xdr:row>38</xdr:row>
      <xdr:rowOff>4500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47892"/>
          <a:ext cx="889000" cy="27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158641</xdr:rowOff>
    </xdr:from>
    <xdr:to>
      <xdr:col>71</xdr:col>
      <xdr:colOff>177800</xdr:colOff>
      <xdr:row>38</xdr:row>
      <xdr:rowOff>4500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0229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51671</xdr:rowOff>
    </xdr:from>
    <xdr:to>
      <xdr:col>85</xdr:col>
      <xdr:colOff>177800</xdr:colOff>
      <xdr:row>35</xdr:row>
      <xdr:rowOff>153271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74548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142784</xdr:rowOff>
    </xdr:from>
    <xdr:to>
      <xdr:col>81</xdr:col>
      <xdr:colOff>101600</xdr:colOff>
      <xdr:row>36</xdr:row>
      <xdr:rowOff>72934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24892</xdr:rowOff>
    </xdr:from>
    <xdr:to>
      <xdr:col>76</xdr:col>
      <xdr:colOff>165100</xdr:colOff>
      <xdr:row>36</xdr:row>
      <xdr:rowOff>126492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143019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125149</xdr:rowOff>
    </xdr:from>
    <xdr:to>
      <xdr:col>72</xdr:col>
      <xdr:colOff>38100</xdr:colOff>
      <xdr:row>38</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46427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6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107841</xdr:rowOff>
    </xdr:from>
    <xdr:to>
      <xdr:col>67</xdr:col>
      <xdr:colOff>101600</xdr:colOff>
      <xdr:row>38</xdr:row>
      <xdr:rowOff>37991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29118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163246</xdr:rowOff>
    </xdr:from>
    <xdr:to>
      <xdr:col>85</xdr:col>
      <xdr:colOff>127000</xdr:colOff>
      <xdr:row>56</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92996"/>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86722</xdr:rowOff>
    </xdr:from>
    <xdr:to>
      <xdr:col>81</xdr:col>
      <xdr:colOff>50800</xdr:colOff>
      <xdr:row>55</xdr:row>
      <xdr:rowOff>163246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173572"/>
          <a:ext cx="889000" cy="4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86722</xdr:rowOff>
    </xdr:from>
    <xdr:to>
      <xdr:col>76</xdr:col>
      <xdr:colOff>114300</xdr:colOff>
      <xdr:row>55</xdr:row>
      <xdr:rowOff>141329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173572"/>
          <a:ext cx="889000" cy="39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141329</xdr:rowOff>
    </xdr:from>
    <xdr:to>
      <xdr:col>71</xdr:col>
      <xdr:colOff>177800</xdr:colOff>
      <xdr:row>57</xdr:row>
      <xdr:rowOff>74178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71079"/>
          <a:ext cx="889000" cy="2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146050</xdr:rowOff>
    </xdr:from>
    <xdr:to>
      <xdr:col>85</xdr:col>
      <xdr:colOff>177800</xdr:colOff>
      <xdr:row>56</xdr:row>
      <xdr:rowOff>76200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124477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112446</xdr:rowOff>
    </xdr:from>
    <xdr:to>
      <xdr:col>81</xdr:col>
      <xdr:colOff>101600</xdr:colOff>
      <xdr:row>56</xdr:row>
      <xdr:rowOff>42596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59123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35922</xdr:rowOff>
    </xdr:from>
    <xdr:to>
      <xdr:col>76</xdr:col>
      <xdr:colOff>165100</xdr:colOff>
      <xdr:row>53</xdr:row>
      <xdr:rowOff>137522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1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154049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8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90529</xdr:rowOff>
    </xdr:from>
    <xdr:to>
      <xdr:col>72</xdr:col>
      <xdr:colOff>38100</xdr:colOff>
      <xdr:row>56</xdr:row>
      <xdr:rowOff>20679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37206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23378</xdr:rowOff>
    </xdr:from>
    <xdr:to>
      <xdr:col>67</xdr:col>
      <xdr:colOff>101600</xdr:colOff>
      <xdr:row>57</xdr:row>
      <xdr:rowOff>124978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116105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8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75256</xdr:rowOff>
    </xdr:from>
    <xdr:to>
      <xdr:col>85</xdr:col>
      <xdr:colOff>127000</xdr:colOff>
      <xdr:row>79</xdr:row>
      <xdr:rowOff>98225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9806"/>
          <a:ext cx="8382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75256</xdr:rowOff>
    </xdr:from>
    <xdr:to>
      <xdr:col>81</xdr:col>
      <xdr:colOff>50800</xdr:colOff>
      <xdr:row>79</xdr:row>
      <xdr:rowOff>81679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980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14297</xdr:rowOff>
    </xdr:from>
    <xdr:to>
      <xdr:col>76</xdr:col>
      <xdr:colOff>114300</xdr:colOff>
      <xdr:row>79</xdr:row>
      <xdr:rowOff>81679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58847"/>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114336</xdr:rowOff>
    </xdr:from>
    <xdr:to>
      <xdr:col>71</xdr:col>
      <xdr:colOff>177800</xdr:colOff>
      <xdr:row>79</xdr:row>
      <xdr:rowOff>14297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874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47425</xdr:rowOff>
    </xdr:from>
    <xdr:to>
      <xdr:col>85</xdr:col>
      <xdr:colOff>177800</xdr:colOff>
      <xdr:row>79</xdr:row>
      <xdr:rowOff>149025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133802</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6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24456</xdr:rowOff>
    </xdr:from>
    <xdr:to>
      <xdr:col>81</xdr:col>
      <xdr:colOff>101600</xdr:colOff>
      <xdr:row>79</xdr:row>
      <xdr:rowOff>126056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117183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61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30879</xdr:rowOff>
    </xdr:from>
    <xdr:to>
      <xdr:col>76</xdr:col>
      <xdr:colOff>165100</xdr:colOff>
      <xdr:row>79</xdr:row>
      <xdr:rowOff>132479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123606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6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134947</xdr:rowOff>
    </xdr:from>
    <xdr:to>
      <xdr:col>72</xdr:col>
      <xdr:colOff>38100</xdr:colOff>
      <xdr:row>79</xdr:row>
      <xdr:rowOff>65097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56224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0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63536</xdr:rowOff>
    </xdr:from>
    <xdr:to>
      <xdr:col>67</xdr:col>
      <xdr:colOff>101600</xdr:colOff>
      <xdr:row>78</xdr:row>
      <xdr:rowOff>165136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156263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2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93751</xdr:rowOff>
    </xdr:from>
    <xdr:to>
      <xdr:col>85</xdr:col>
      <xdr:colOff>127000</xdr:colOff>
      <xdr:row>96</xdr:row>
      <xdr:rowOff>100152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5295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100152</xdr:rowOff>
    </xdr:from>
    <xdr:to>
      <xdr:col>81</xdr:col>
      <xdr:colOff>50800</xdr:colOff>
      <xdr:row>96</xdr:row>
      <xdr:rowOff>140843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5935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140843</xdr:rowOff>
    </xdr:from>
    <xdr:to>
      <xdr:col>76</xdr:col>
      <xdr:colOff>114300</xdr:colOff>
      <xdr:row>96</xdr:row>
      <xdr:rowOff>145735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0004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135013</xdr:rowOff>
    </xdr:from>
    <xdr:to>
      <xdr:col>71</xdr:col>
      <xdr:colOff>177800</xdr:colOff>
      <xdr:row>96</xdr:row>
      <xdr:rowOff>145735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94213"/>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42951</xdr:rowOff>
    </xdr:from>
    <xdr:to>
      <xdr:col>85</xdr:col>
      <xdr:colOff>177800</xdr:colOff>
      <xdr:row>96</xdr:row>
      <xdr:rowOff>144551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21378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49352</xdr:rowOff>
    </xdr:from>
    <xdr:to>
      <xdr:col>81</xdr:col>
      <xdr:colOff>101600</xdr:colOff>
      <xdr:row>96</xdr:row>
      <xdr:rowOff>150952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90043</xdr:rowOff>
    </xdr:from>
    <xdr:to>
      <xdr:col>76</xdr:col>
      <xdr:colOff>165100</xdr:colOff>
      <xdr:row>97</xdr:row>
      <xdr:rowOff>20193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94935</xdr:rowOff>
    </xdr:from>
    <xdr:to>
      <xdr:col>72</xdr:col>
      <xdr:colOff>38100</xdr:colOff>
      <xdr:row>97</xdr:row>
      <xdr:rowOff>25085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16212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84213</xdr:rowOff>
    </xdr:from>
    <xdr:to>
      <xdr:col>67</xdr:col>
      <xdr:colOff>101600</xdr:colOff>
      <xdr:row>97</xdr:row>
      <xdr:rowOff>14363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5490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４７０，８４９円となっている。主な構成項目である民生費は住民一人当たり１８６，８８０円となっており類似団体平均と比べて低い水準にある。令和６年度は定額減税調整給付金給付事業の皆増等により、住民一人当たり前年比で１０，５６４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総務費は道の駅整備事業費及び財政調整基金積立金の減等により、住民一人当たり前年比で２，９６２円減少し５３，７４６円となったものの、類似団体平均と比べて高い水準が維持されている。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商工費は商店街活性化推進事業費の減等により、住民一人当たり前年比で４，０５３円減少し２３，３７２円となったものの、引き続き類似団体平均と比べて高い水準が維持されている。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土木費は粋七エリア整備事業費や道路除排雪事業費の増などにより、前年比で２，５６３円増加し５５，１３３円となり、引き続き類似団体平均と比べて高い水準が維持されている。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教育費は南沼原小学校校舎等改築事業やトイレ改修事業費の減等により、前年比で１，１７６円減少し住民一人当たり５２，０００円となり、類似団体平均と比べて低い水準になった。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財政調整基金残高は標準財政規模比で１．６３ポイント減少し、実質収支額が標準財政規模比で０．０２ポイント増加したが、実質単年度収支は、前年比で０．４１ポイント減少し、未だ赤字となっている。</a:t>
          </a:r>
        </a:p>
        <a:p>
          <a:r>
            <a:rPr kumimoji="1" lang="ja-JP" altLang="en-US" sz="1400">
              <a:solidFill>
                <a:sysClr val="windowText" lastClr="000000"/>
              </a:solidFill>
              <a:latin typeface="ＭＳ ゴシック" pitchFamily="49" charset="-128"/>
              <a:ea typeface="ＭＳ ゴシック" pitchFamily="49" charset="-128"/>
            </a:rPr>
            <a:t>今後も災害等不測の事態への対応や歳入の減少に備え、財政健全化の面からも、適正な水準の確保に努める。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全会計で黒字となった。一部黒字比率が減少した会計があり、全体としても黒字比率は微減となっている。</a:t>
          </a:r>
        </a:p>
        <a:p>
          <a:r>
            <a:rPr kumimoji="1" lang="ja-JP" altLang="en-US" sz="1400">
              <a:solidFill>
                <a:sysClr val="windowText" lastClr="000000"/>
              </a:solidFill>
              <a:latin typeface="ＭＳ ゴシック" pitchFamily="49" charset="-128"/>
              <a:ea typeface="ＭＳ ゴシック" pitchFamily="49" charset="-128"/>
            </a:rPr>
            <a:t>単年度において収支が均衡するような財政経営に努めているため、大規模で緊急かつ突発的な状況が発生しない限り、赤字にはならないと考えているが、今後も継続して財政の健全化に努める。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114220746</v>
      </c>
      <c r="BO4" s="358"/>
      <c r="BP4" s="358"/>
      <c r="BQ4" s="358"/>
      <c r="BR4" s="358"/>
      <c r="BS4" s="358"/>
      <c r="BT4" s="358"/>
      <c r="BU4" s="359"/>
      <c r="BV4" s="357">
        <v>113804179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3.8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111197489</v>
      </c>
      <c r="BO5" s="395"/>
      <c r="BP5" s="395"/>
      <c r="BQ5" s="395"/>
      <c r="BR5" s="395"/>
      <c r="BS5" s="395"/>
      <c r="BT5" s="395"/>
      <c r="BU5" s="396"/>
      <c r="BV5" s="394">
        <v>111052627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92.1</v>
      </c>
      <c r="CU5" s="392"/>
      <c r="CV5" s="392"/>
      <c r="CW5" s="392"/>
      <c r="CX5" s="392"/>
      <c r="CY5" s="392"/>
      <c r="CZ5" s="392"/>
      <c r="DA5" s="393"/>
      <c r="DB5" s="391">
        <v>90.3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3023257</v>
      </c>
      <c r="BO6" s="395"/>
      <c r="BP6" s="395"/>
      <c r="BQ6" s="395"/>
      <c r="BR6" s="395"/>
      <c r="BS6" s="395"/>
      <c r="BT6" s="395"/>
      <c r="BU6" s="396"/>
      <c r="BV6" s="394">
        <v>2751552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92.4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873448</v>
      </c>
      <c r="BO7" s="395"/>
      <c r="BP7" s="395"/>
      <c r="BQ7" s="395"/>
      <c r="BR7" s="395"/>
      <c r="BS7" s="395"/>
      <c r="BT7" s="395"/>
      <c r="BU7" s="396"/>
      <c r="BV7" s="394">
        <v>675092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56114324</v>
      </c>
      <c r="CU7" s="395"/>
      <c r="CV7" s="395"/>
      <c r="CW7" s="395"/>
      <c r="CX7" s="395"/>
      <c r="CY7" s="395"/>
      <c r="CZ7" s="395"/>
      <c r="DA7" s="396"/>
      <c r="DB7" s="394">
        <v>54488682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2149809</v>
      </c>
      <c r="BO8" s="395"/>
      <c r="BP8" s="395"/>
      <c r="BQ8" s="395"/>
      <c r="BR8" s="395"/>
      <c r="BS8" s="395"/>
      <c r="BT8" s="395"/>
      <c r="BU8" s="396"/>
      <c r="BV8" s="394">
        <v>2076460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247590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73349</v>
      </c>
      <c r="BO9" s="395"/>
      <c r="BP9" s="395"/>
      <c r="BQ9" s="395"/>
      <c r="BR9" s="395"/>
      <c r="BS9" s="395"/>
      <c r="BT9" s="395"/>
      <c r="BU9" s="396"/>
      <c r="BV9" s="394">
        <v>-461729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11.3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253832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1023120</v>
      </c>
      <c r="BO10" s="395"/>
      <c r="BP10" s="395"/>
      <c r="BQ10" s="395"/>
      <c r="BR10" s="395"/>
      <c r="BS10" s="395"/>
      <c r="BT10" s="395"/>
      <c r="BU10" s="396"/>
      <c r="BV10" s="394">
        <v>1239687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25247</v>
      </c>
      <c r="BO11" s="395"/>
      <c r="BP11" s="395"/>
      <c r="BQ11" s="395"/>
      <c r="BR11" s="395"/>
      <c r="BS11" s="395"/>
      <c r="BT11" s="395"/>
      <c r="BU11" s="396"/>
      <c r="BV11" s="394">
        <v>251316</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236164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1814634</v>
      </c>
      <c r="BO12" s="395"/>
      <c r="BP12" s="395"/>
      <c r="BQ12" s="395"/>
      <c r="BR12" s="395"/>
      <c r="BS12" s="395"/>
      <c r="BT12" s="395"/>
      <c r="BU12" s="396"/>
      <c r="BV12" s="394">
        <v>1478481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234248</v>
      </c>
      <c r="S13" s="479"/>
      <c r="T13" s="479"/>
      <c r="U13" s="479"/>
      <c r="V13" s="480"/>
      <c r="W13" s="410" t="s">
        <v>131</v>
      </c>
      <c r="X13" s="411"/>
      <c r="Y13" s="411"/>
      <c r="Z13" s="411"/>
      <c r="AA13" s="411"/>
      <c r="AB13" s="401"/>
      <c r="AC13" s="445">
        <v>3724</v>
      </c>
      <c r="AD13" s="446"/>
      <c r="AE13" s="446"/>
      <c r="AF13" s="446"/>
      <c r="AG13" s="488"/>
      <c r="AH13" s="445">
        <v>4229</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-692918</v>
      </c>
      <c r="BO13" s="395"/>
      <c r="BP13" s="395"/>
      <c r="BQ13" s="395"/>
      <c r="BR13" s="395"/>
      <c r="BS13" s="395"/>
      <c r="BT13" s="395"/>
      <c r="BU13" s="396"/>
      <c r="BV13" s="394">
        <v>-449207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238293</v>
      </c>
      <c r="S14" s="479"/>
      <c r="T14" s="479"/>
      <c r="U14" s="479"/>
      <c r="V14" s="480"/>
      <c r="W14" s="384"/>
      <c r="X14" s="385"/>
      <c r="Y14" s="385"/>
      <c r="Z14" s="385"/>
      <c r="AA14" s="385"/>
      <c r="AB14" s="374"/>
      <c r="AC14" s="481">
        <v>3.3</v>
      </c>
      <c r="AD14" s="482"/>
      <c r="AE14" s="482"/>
      <c r="AF14" s="482"/>
      <c r="AG14" s="483"/>
      <c r="AH14" s="481">
        <v>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87.3</v>
      </c>
      <c r="CU14" s="493"/>
      <c r="CV14" s="493"/>
      <c r="CW14" s="493"/>
      <c r="CX14" s="493"/>
      <c r="CY14" s="493"/>
      <c r="CZ14" s="493"/>
      <c r="DA14" s="494"/>
      <c r="DB14" s="492">
        <v>92.5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236593</v>
      </c>
      <c r="S15" s="479"/>
      <c r="T15" s="479"/>
      <c r="U15" s="479"/>
      <c r="V15" s="480"/>
      <c r="W15" s="410" t="s">
        <v>137</v>
      </c>
      <c r="X15" s="411"/>
      <c r="Y15" s="411"/>
      <c r="Z15" s="411"/>
      <c r="AA15" s="411"/>
      <c r="AB15" s="401"/>
      <c r="AC15" s="445">
        <v>22705</v>
      </c>
      <c r="AD15" s="446"/>
      <c r="AE15" s="446"/>
      <c r="AF15" s="446"/>
      <c r="AG15" s="488"/>
      <c r="AH15" s="445">
        <v>24026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33302073</v>
      </c>
      <c r="BO15" s="358"/>
      <c r="BP15" s="358"/>
      <c r="BQ15" s="358"/>
      <c r="BR15" s="358"/>
      <c r="BS15" s="358"/>
      <c r="BT15" s="358"/>
      <c r="BU15" s="359"/>
      <c r="BV15" s="357">
        <v>32756613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19.8</v>
      </c>
      <c r="AD16" s="482"/>
      <c r="AE16" s="482"/>
      <c r="AF16" s="482"/>
      <c r="AG16" s="483"/>
      <c r="AH16" s="481">
        <v>20.5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46350928</v>
      </c>
      <c r="BO16" s="395"/>
      <c r="BP16" s="395"/>
      <c r="BQ16" s="395"/>
      <c r="BR16" s="395"/>
      <c r="BS16" s="395"/>
      <c r="BT16" s="395"/>
      <c r="BU16" s="396"/>
      <c r="BV16" s="394">
        <v>44363363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88088</v>
      </c>
      <c r="AD17" s="446"/>
      <c r="AE17" s="446"/>
      <c r="AF17" s="446"/>
      <c r="AG17" s="488"/>
      <c r="AH17" s="445">
        <v>89146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42441355</v>
      </c>
      <c r="BO17" s="395"/>
      <c r="BP17" s="395"/>
      <c r="BQ17" s="395"/>
      <c r="BR17" s="395"/>
      <c r="BS17" s="395"/>
      <c r="BT17" s="395"/>
      <c r="BU17" s="396"/>
      <c r="BV17" s="394">
        <v>41607757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381.3</v>
      </c>
      <c r="M18" s="518"/>
      <c r="N18" s="518"/>
      <c r="O18" s="518"/>
      <c r="P18" s="518"/>
      <c r="Q18" s="518"/>
      <c r="R18" s="519"/>
      <c r="S18" s="519"/>
      <c r="T18" s="519"/>
      <c r="U18" s="519"/>
      <c r="V18" s="520"/>
      <c r="W18" s="412"/>
      <c r="X18" s="413"/>
      <c r="Y18" s="413"/>
      <c r="Z18" s="413"/>
      <c r="AA18" s="413"/>
      <c r="AB18" s="404"/>
      <c r="AC18" s="521">
        <v>76.900000000000006</v>
      </c>
      <c r="AD18" s="522"/>
      <c r="AE18" s="522"/>
      <c r="AF18" s="522"/>
      <c r="AG18" s="523"/>
      <c r="AH18" s="521">
        <v>75.900000000000006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52728335</v>
      </c>
      <c r="BO18" s="395"/>
      <c r="BP18" s="395"/>
      <c r="BQ18" s="395"/>
      <c r="BR18" s="395"/>
      <c r="BS18" s="395"/>
      <c r="BT18" s="395"/>
      <c r="BU18" s="396"/>
      <c r="BV18" s="394">
        <v>50479128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75142758</v>
      </c>
      <c r="BO19" s="395"/>
      <c r="BP19" s="395"/>
      <c r="BQ19" s="395"/>
      <c r="BR19" s="395"/>
      <c r="BS19" s="395"/>
      <c r="BT19" s="395"/>
      <c r="BU19" s="396"/>
      <c r="BV19" s="394">
        <v>73768593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102318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105276782</v>
      </c>
      <c r="BO22" s="358"/>
      <c r="BP22" s="358"/>
      <c r="BQ22" s="358"/>
      <c r="BR22" s="358"/>
      <c r="BS22" s="358"/>
      <c r="BT22" s="358"/>
      <c r="BU22" s="359"/>
      <c r="BV22" s="357">
        <v>108319422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48065395</v>
      </c>
      <c r="BO23" s="395"/>
      <c r="BP23" s="395"/>
      <c r="BQ23" s="395"/>
      <c r="BR23" s="395"/>
      <c r="BS23" s="395"/>
      <c r="BT23" s="395"/>
      <c r="BU23" s="396"/>
      <c r="BV23" s="394">
        <v>50317851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10660</v>
      </c>
      <c r="R24" s="446"/>
      <c r="S24" s="446"/>
      <c r="T24" s="446"/>
      <c r="U24" s="446"/>
      <c r="V24" s="488"/>
      <c r="W24" s="540"/>
      <c r="X24" s="541"/>
      <c r="Y24" s="542"/>
      <c r="Z24" s="444" t="s">
        <v>162</v>
      </c>
      <c r="AA24" s="424"/>
      <c r="AB24" s="424"/>
      <c r="AC24" s="424"/>
      <c r="AD24" s="424"/>
      <c r="AE24" s="424"/>
      <c r="AF24" s="424"/>
      <c r="AG24" s="425"/>
      <c r="AH24" s="445">
        <v>1584</v>
      </c>
      <c r="AI24" s="446"/>
      <c r="AJ24" s="446"/>
      <c r="AK24" s="446"/>
      <c r="AL24" s="488"/>
      <c r="AM24" s="445">
        <v>5011776</v>
      </c>
      <c r="AN24" s="446"/>
      <c r="AO24" s="446"/>
      <c r="AP24" s="446"/>
      <c r="AQ24" s="446"/>
      <c r="AR24" s="488"/>
      <c r="AS24" s="445">
        <v>3164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64825924</v>
      </c>
      <c r="BO24" s="395"/>
      <c r="BP24" s="395"/>
      <c r="BQ24" s="395"/>
      <c r="BR24" s="395"/>
      <c r="BS24" s="395"/>
      <c r="BT24" s="395"/>
      <c r="BU24" s="396"/>
      <c r="BV24" s="394">
        <v>64827107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8430</v>
      </c>
      <c r="R25" s="446"/>
      <c r="S25" s="446"/>
      <c r="T25" s="446"/>
      <c r="U25" s="446"/>
      <c r="V25" s="488"/>
      <c r="W25" s="540"/>
      <c r="X25" s="541"/>
      <c r="Y25" s="542"/>
      <c r="Z25" s="444" t="s">
        <v>165</v>
      </c>
      <c r="AA25" s="424"/>
      <c r="AB25" s="424"/>
      <c r="AC25" s="424"/>
      <c r="AD25" s="424"/>
      <c r="AE25" s="424"/>
      <c r="AF25" s="424"/>
      <c r="AG25" s="425"/>
      <c r="AH25" s="445">
        <v>267</v>
      </c>
      <c r="AI25" s="446"/>
      <c r="AJ25" s="446"/>
      <c r="AK25" s="446"/>
      <c r="AL25" s="488"/>
      <c r="AM25" s="445">
        <v>823428</v>
      </c>
      <c r="AN25" s="446"/>
      <c r="AO25" s="446"/>
      <c r="AP25" s="446"/>
      <c r="AQ25" s="446"/>
      <c r="AR25" s="488"/>
      <c r="AS25" s="445">
        <v>3084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60912404</v>
      </c>
      <c r="BO25" s="358"/>
      <c r="BP25" s="358"/>
      <c r="BQ25" s="358"/>
      <c r="BR25" s="358"/>
      <c r="BS25" s="358"/>
      <c r="BT25" s="358"/>
      <c r="BU25" s="359"/>
      <c r="BV25" s="357">
        <v>61982418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6980</v>
      </c>
      <c r="R26" s="446"/>
      <c r="S26" s="446"/>
      <c r="T26" s="446"/>
      <c r="U26" s="446"/>
      <c r="V26" s="488"/>
      <c r="W26" s="540"/>
      <c r="X26" s="541"/>
      <c r="Y26" s="542"/>
      <c r="Z26" s="444" t="s">
        <v>168</v>
      </c>
      <c r="AA26" s="546"/>
      <c r="AB26" s="546"/>
      <c r="AC26" s="546"/>
      <c r="AD26" s="546"/>
      <c r="AE26" s="546"/>
      <c r="AF26" s="546"/>
      <c r="AG26" s="547"/>
      <c r="AH26" s="445">
        <v>106</v>
      </c>
      <c r="AI26" s="446"/>
      <c r="AJ26" s="446"/>
      <c r="AK26" s="446"/>
      <c r="AL26" s="488"/>
      <c r="AM26" s="445">
        <v>359764</v>
      </c>
      <c r="AN26" s="446"/>
      <c r="AO26" s="446"/>
      <c r="AP26" s="446"/>
      <c r="AQ26" s="446"/>
      <c r="AR26" s="488"/>
      <c r="AS26" s="445">
        <v>3394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7400</v>
      </c>
      <c r="R27" s="446"/>
      <c r="S27" s="446"/>
      <c r="T27" s="446"/>
      <c r="U27" s="446"/>
      <c r="V27" s="488"/>
      <c r="W27" s="540"/>
      <c r="X27" s="541"/>
      <c r="Y27" s="542"/>
      <c r="Z27" s="444" t="s">
        <v>171</v>
      </c>
      <c r="AA27" s="424"/>
      <c r="AB27" s="424"/>
      <c r="AC27" s="424"/>
      <c r="AD27" s="424"/>
      <c r="AE27" s="424"/>
      <c r="AF27" s="424"/>
      <c r="AG27" s="425"/>
      <c r="AH27" s="445">
        <v>86</v>
      </c>
      <c r="AI27" s="446"/>
      <c r="AJ27" s="446"/>
      <c r="AK27" s="446"/>
      <c r="AL27" s="488"/>
      <c r="AM27" s="445">
        <v>341970</v>
      </c>
      <c r="AN27" s="446"/>
      <c r="AO27" s="446"/>
      <c r="AP27" s="446"/>
      <c r="AQ27" s="446"/>
      <c r="AR27" s="488"/>
      <c r="AS27" s="445">
        <v>3976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749032</v>
      </c>
      <c r="BO27" s="514"/>
      <c r="BP27" s="514"/>
      <c r="BQ27" s="514"/>
      <c r="BR27" s="514"/>
      <c r="BS27" s="514"/>
      <c r="BT27" s="514"/>
      <c r="BU27" s="515"/>
      <c r="BV27" s="513">
        <v>599032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6900</v>
      </c>
      <c r="R28" s="446"/>
      <c r="S28" s="446"/>
      <c r="T28" s="446"/>
      <c r="U28" s="446"/>
      <c r="V28" s="488"/>
      <c r="W28" s="540"/>
      <c r="X28" s="541"/>
      <c r="Y28" s="542"/>
      <c r="Z28" s="444" t="s">
        <v>174</v>
      </c>
      <c r="AA28" s="424"/>
      <c r="AB28" s="424"/>
      <c r="AC28" s="424"/>
      <c r="AD28" s="424"/>
      <c r="AE28" s="424"/>
      <c r="AF28" s="424"/>
      <c r="AG28" s="425"/>
      <c r="AH28" s="445">
        <v>12</v>
      </c>
      <c r="AI28" s="446"/>
      <c r="AJ28" s="446"/>
      <c r="AK28" s="446"/>
      <c r="AL28" s="488"/>
      <c r="AM28" s="445">
        <v>36180</v>
      </c>
      <c r="AN28" s="446"/>
      <c r="AO28" s="446"/>
      <c r="AP28" s="446"/>
      <c r="AQ28" s="446"/>
      <c r="AR28" s="488"/>
      <c r="AS28" s="445">
        <v>3015</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3354171</v>
      </c>
      <c r="BO28" s="358"/>
      <c r="BP28" s="358"/>
      <c r="BQ28" s="358"/>
      <c r="BR28" s="358"/>
      <c r="BS28" s="358"/>
      <c r="BT28" s="358"/>
      <c r="BU28" s="359"/>
      <c r="BV28" s="357">
        <v>4145685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31</v>
      </c>
      <c r="M29" s="446"/>
      <c r="N29" s="446"/>
      <c r="O29" s="446"/>
      <c r="P29" s="488"/>
      <c r="Q29" s="445">
        <v>6400</v>
      </c>
      <c r="R29" s="446"/>
      <c r="S29" s="446"/>
      <c r="T29" s="446"/>
      <c r="U29" s="446"/>
      <c r="V29" s="488"/>
      <c r="W29" s="543"/>
      <c r="X29" s="544"/>
      <c r="Y29" s="545"/>
      <c r="Z29" s="444" t="s">
        <v>177</v>
      </c>
      <c r="AA29" s="424"/>
      <c r="AB29" s="424"/>
      <c r="AC29" s="424"/>
      <c r="AD29" s="424"/>
      <c r="AE29" s="424"/>
      <c r="AF29" s="424"/>
      <c r="AG29" s="425"/>
      <c r="AH29" s="445">
        <v>1682</v>
      </c>
      <c r="AI29" s="446"/>
      <c r="AJ29" s="446"/>
      <c r="AK29" s="446"/>
      <c r="AL29" s="488"/>
      <c r="AM29" s="445">
        <v>5389926</v>
      </c>
      <c r="AN29" s="446"/>
      <c r="AO29" s="446"/>
      <c r="AP29" s="446"/>
      <c r="AQ29" s="446"/>
      <c r="AR29" s="488"/>
      <c r="AS29" s="445">
        <v>3204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1988522</v>
      </c>
      <c r="BO29" s="395"/>
      <c r="BP29" s="395"/>
      <c r="BQ29" s="395"/>
      <c r="BR29" s="395"/>
      <c r="BS29" s="395"/>
      <c r="BT29" s="395"/>
      <c r="BU29" s="396"/>
      <c r="BV29" s="394">
        <v>1731186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2715711</v>
      </c>
      <c r="BO30" s="514"/>
      <c r="BP30" s="514"/>
      <c r="BQ30" s="514"/>
      <c r="BR30" s="514"/>
      <c r="BS30" s="514"/>
      <c r="BT30" s="514"/>
      <c r="BU30" s="515"/>
      <c r="BV30" s="513">
        <v>3119166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IF('各会計、関係団体の財政状況及び健全化判断比率'!B36="","",'各会計、関係団体の財政状況及び健全化判断比率'!B36)</f>
        <v>公設地方卸売市場事業会計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山形広域環境事務組合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山形市都市振興公社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母子父子寡婦福祉資金貸付事業会計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山形県後期高齢者医療広域連合（普通会計分）</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山形市土地開発公社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区画整理事業会計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山形県後期高齢者医療広域連合（事業会計分）</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山形市文化振興事業団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駐車場事業会計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IF('各会計、関係団体の財政状況及び健全化判断比率'!B35="","",'各会計、関係団体の財政状況及び健全化判断比率'!B35)</f>
        <v>市立病院済生館事業会計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山形県消防補償等組合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山形市健康福祉医療事業団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山形県自治会館管理組合</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山形コンベンションビューロー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最上川中部水道企業団</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山形市農業振興公社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山形市上下水道技術センター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七日町再開発ビル</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Wwbw3ZtTVW1V9lsP+PKOFvoH7IV5Y3e8uyoVR8JdL1SEvBZWQTtl01rVUVQa4dFk3tddQWGyN6BYFJYQkJnww==" saltValue="LaXzsXPPX2F08aRDI0i3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7" t="s">
        <v>539</v>
      </c>
      <c r="D34" s="1137"/>
      <c r="E34" s="1138"/>
      <c r="F34" s="32">
        <v>6.83</v>
      </c>
      <c r="G34" s="33">
        <v>8.2799999999999994</v>
      </c>
      <c r="H34" s="33">
        <v>13.63</v>
      </c>
      <c r="I34" s="33">
        <v>14.01</v>
      </c>
      <c r="J34" s="34">
        <v>13.42</v>
      </c>
      <c r="K34" s="22"/>
      <c r="L34" s="22"/>
      <c r="M34" s="22"/>
      <c r="N34" s="22"/>
      <c r="O34" s="22"/>
      <c r="P34" s="22"/>
    </row>
    <row r="35" spans="1:16" ht="39" customHeight="1" x14ac:dyDescent="0.15">
      <c r="A35" s="22"/>
      <c r="B35" s="35"/>
      <c r="C35" s="1133" t="s">
        <v>540</v>
      </c>
      <c r="D35" s="1133"/>
      <c r="E35" s="1134"/>
      <c r="F35" s="36">
        <v>10.36</v>
      </c>
      <c r="G35" s="37">
        <v>9.8699999999999992</v>
      </c>
      <c r="H35" s="37">
        <v>7.72</v>
      </c>
      <c r="I35" s="37">
        <v>7.45</v>
      </c>
      <c r="J35" s="38">
        <v>7.58</v>
      </c>
      <c r="K35" s="22"/>
      <c r="L35" s="22"/>
      <c r="M35" s="22"/>
      <c r="N35" s="22"/>
      <c r="O35" s="22"/>
      <c r="P35" s="22"/>
    </row>
    <row r="36" spans="1:16" ht="39" customHeight="1" x14ac:dyDescent="0.15">
      <c r="A36" s="22"/>
      <c r="B36" s="35"/>
      <c r="C36" s="1133" t="s">
        <v>541</v>
      </c>
      <c r="D36" s="1133"/>
      <c r="E36" s="1134"/>
      <c r="F36" s="36">
        <v>4.71</v>
      </c>
      <c r="G36" s="37">
        <v>5.28</v>
      </c>
      <c r="H36" s="37">
        <v>5.62</v>
      </c>
      <c r="I36" s="37">
        <v>6.25</v>
      </c>
      <c r="J36" s="38">
        <v>6.09</v>
      </c>
      <c r="K36" s="22"/>
      <c r="L36" s="22"/>
      <c r="M36" s="22"/>
      <c r="N36" s="22"/>
      <c r="O36" s="22"/>
      <c r="P36" s="22"/>
    </row>
    <row r="37" spans="1:16" ht="39" customHeight="1" x14ac:dyDescent="0.15">
      <c r="A37" s="22"/>
      <c r="B37" s="35"/>
      <c r="C37" s="1133" t="s">
        <v>542</v>
      </c>
      <c r="D37" s="1133"/>
      <c r="E37" s="1134"/>
      <c r="F37" s="36">
        <v>4.96</v>
      </c>
      <c r="G37" s="37">
        <v>6.69</v>
      </c>
      <c r="H37" s="37">
        <v>4.59</v>
      </c>
      <c r="I37" s="37">
        <v>3.72</v>
      </c>
      <c r="J37" s="38">
        <v>3.83</v>
      </c>
      <c r="K37" s="22"/>
      <c r="L37" s="22"/>
      <c r="M37" s="22"/>
      <c r="N37" s="22"/>
      <c r="O37" s="22"/>
      <c r="P37" s="22"/>
    </row>
    <row r="38" spans="1:16" ht="39" customHeight="1" x14ac:dyDescent="0.15">
      <c r="A38" s="22"/>
      <c r="B38" s="35"/>
      <c r="C38" s="1133" t="s">
        <v>543</v>
      </c>
      <c r="D38" s="1133"/>
      <c r="E38" s="1134"/>
      <c r="F38" s="36">
        <v>0.73</v>
      </c>
      <c r="G38" s="37">
        <v>1.1100000000000001</v>
      </c>
      <c r="H38" s="37">
        <v>1</v>
      </c>
      <c r="I38" s="37">
        <v>0.81</v>
      </c>
      <c r="J38" s="38">
        <v>0.8</v>
      </c>
      <c r="K38" s="22"/>
      <c r="L38" s="22"/>
      <c r="M38" s="22"/>
      <c r="N38" s="22"/>
      <c r="O38" s="22"/>
      <c r="P38" s="22"/>
    </row>
    <row r="39" spans="1:16" ht="39" customHeight="1" x14ac:dyDescent="0.15">
      <c r="A39" s="22"/>
      <c r="B39" s="35"/>
      <c r="C39" s="1133" t="s">
        <v>544</v>
      </c>
      <c r="D39" s="1133"/>
      <c r="E39" s="1134"/>
      <c r="F39" s="36">
        <v>1.17</v>
      </c>
      <c r="G39" s="37">
        <v>1.19</v>
      </c>
      <c r="H39" s="37">
        <v>0.44</v>
      </c>
      <c r="I39" s="37">
        <v>0.78</v>
      </c>
      <c r="J39" s="38">
        <v>0.46</v>
      </c>
      <c r="K39" s="22"/>
      <c r="L39" s="22"/>
      <c r="M39" s="22"/>
      <c r="N39" s="22"/>
      <c r="O39" s="22"/>
      <c r="P39" s="22"/>
    </row>
    <row r="40" spans="1:16" ht="39" customHeight="1" x14ac:dyDescent="0.15">
      <c r="A40" s="22"/>
      <c r="B40" s="35"/>
      <c r="C40" s="1133" t="s">
        <v>545</v>
      </c>
      <c r="D40" s="1133"/>
      <c r="E40" s="1134"/>
      <c r="F40" s="36">
        <v>0.03</v>
      </c>
      <c r="G40" s="37">
        <v>0.13</v>
      </c>
      <c r="H40" s="37">
        <v>0.14000000000000001</v>
      </c>
      <c r="I40" s="37">
        <v>0.13</v>
      </c>
      <c r="J40" s="38">
        <v>0.19</v>
      </c>
      <c r="K40" s="22"/>
      <c r="L40" s="22"/>
      <c r="M40" s="22"/>
      <c r="N40" s="22"/>
      <c r="O40" s="22"/>
      <c r="P40" s="22"/>
    </row>
    <row r="41" spans="1:16" ht="39" customHeight="1" x14ac:dyDescent="0.15">
      <c r="A41" s="22"/>
      <c r="B41" s="35"/>
      <c r="C41" s="1133" t="s">
        <v>546</v>
      </c>
      <c r="D41" s="1133"/>
      <c r="E41" s="1134"/>
      <c r="F41" s="36">
        <v>0</v>
      </c>
      <c r="G41" s="37">
        <v>0</v>
      </c>
      <c r="H41" s="37">
        <v>0</v>
      </c>
      <c r="I41" s="37">
        <v>0.02</v>
      </c>
      <c r="J41" s="38">
        <v>0.02</v>
      </c>
      <c r="K41" s="22"/>
      <c r="L41" s="22"/>
      <c r="M41" s="22"/>
      <c r="N41" s="22"/>
      <c r="O41" s="22"/>
      <c r="P41" s="22"/>
    </row>
    <row r="42" spans="1:16" ht="39" customHeight="1" x14ac:dyDescent="0.15">
      <c r="A42" s="22"/>
      <c r="B42" s="39"/>
      <c r="C42" s="1133" t="s">
        <v>547</v>
      </c>
      <c r="D42" s="1133"/>
      <c r="E42" s="1134"/>
      <c r="F42" s="36" t="s">
        <v>493</v>
      </c>
      <c r="G42" s="37" t="s">
        <v>493</v>
      </c>
      <c r="H42" s="37" t="s">
        <v>493</v>
      </c>
      <c r="I42" s="37" t="s">
        <v>493</v>
      </c>
      <c r="J42" s="38" t="s">
        <v>493</v>
      </c>
      <c r="K42" s="22"/>
      <c r="L42" s="22"/>
      <c r="M42" s="22"/>
      <c r="N42" s="22"/>
      <c r="O42" s="22"/>
      <c r="P42" s="22"/>
    </row>
    <row r="43" spans="1:16" ht="39" customHeight="1" thickBot="1" x14ac:dyDescent="0.2">
      <c r="A43" s="22"/>
      <c r="B43" s="40"/>
      <c r="C43" s="1135" t="s">
        <v>548</v>
      </c>
      <c r="D43" s="1135"/>
      <c r="E43" s="1136"/>
      <c r="F43" s="41">
        <v>0.09</v>
      </c>
      <c r="G43" s="42">
        <v>0.11</v>
      </c>
      <c r="H43" s="42">
        <v>0.17</v>
      </c>
      <c r="I43" s="42">
        <v>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m82yiEYzMCmUOOlfHYpmyP1szjeTps7ZBul93KswgZZg80StWr4PSTuBlPqa11Twar26tJ43pWTTSRfETwjA==" saltValue="/vJQfKyeyErEztlN1Q8i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8578</v>
      </c>
      <c r="L45" s="58">
        <v>8415</v>
      </c>
      <c r="M45" s="58">
        <v>8401</v>
      </c>
      <c r="N45" s="58">
        <v>8501</v>
      </c>
      <c r="O45" s="59">
        <v>8713</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493</v>
      </c>
      <c r="L46" s="62" t="s">
        <v>493</v>
      </c>
      <c r="M46" s="62" t="s">
        <v>493</v>
      </c>
      <c r="N46" s="62" t="s">
        <v>493</v>
      </c>
      <c r="O46" s="63" t="s">
        <v>493</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493</v>
      </c>
      <c r="L47" s="62" t="s">
        <v>493</v>
      </c>
      <c r="M47" s="62" t="s">
        <v>493</v>
      </c>
      <c r="N47" s="62" t="s">
        <v>493</v>
      </c>
      <c r="O47" s="63" t="s">
        <v>493</v>
      </c>
      <c r="P47" s="46"/>
      <c r="Q47" s="46"/>
      <c r="R47" s="46"/>
      <c r="S47" s="46"/>
      <c r="T47" s="46"/>
      <c r="U47" s="46"/>
    </row>
    <row r="48" spans="1:21" ht="30.75" customHeight="1" x14ac:dyDescent="0.15">
      <c r="A48" s="46"/>
      <c r="B48" s="1141"/>
      <c r="C48" s="1142"/>
      <c r="D48" s="60"/>
      <c r="E48" s="1147" t="s">
        <v>13</v>
      </c>
      <c r="F48" s="1147"/>
      <c r="G48" s="1147"/>
      <c r="H48" s="1147"/>
      <c r="I48" s="1147"/>
      <c r="J48" s="1148"/>
      <c r="K48" s="61">
        <v>3795</v>
      </c>
      <c r="L48" s="62">
        <v>3543</v>
      </c>
      <c r="M48" s="62">
        <v>3260</v>
      </c>
      <c r="N48" s="62">
        <v>3309</v>
      </c>
      <c r="O48" s="63">
        <v>3228</v>
      </c>
      <c r="P48" s="46"/>
      <c r="Q48" s="46"/>
      <c r="R48" s="46"/>
      <c r="S48" s="46"/>
      <c r="T48" s="46"/>
      <c r="U48" s="46"/>
    </row>
    <row r="49" spans="1:21" ht="30.75" customHeight="1" x14ac:dyDescent="0.15">
      <c r="A49" s="46"/>
      <c r="B49" s="1141"/>
      <c r="C49" s="1142"/>
      <c r="D49" s="60"/>
      <c r="E49" s="1147" t="s">
        <v>14</v>
      </c>
      <c r="F49" s="1147"/>
      <c r="G49" s="1147"/>
      <c r="H49" s="1147"/>
      <c r="I49" s="1147"/>
      <c r="J49" s="1148"/>
      <c r="K49" s="61">
        <v>398</v>
      </c>
      <c r="L49" s="62">
        <v>741</v>
      </c>
      <c r="M49" s="62">
        <v>970</v>
      </c>
      <c r="N49" s="62">
        <v>953</v>
      </c>
      <c r="O49" s="63">
        <v>1052</v>
      </c>
      <c r="P49" s="46"/>
      <c r="Q49" s="46"/>
      <c r="R49" s="46"/>
      <c r="S49" s="46"/>
      <c r="T49" s="46"/>
      <c r="U49" s="46"/>
    </row>
    <row r="50" spans="1:21" ht="30.75" customHeight="1" x14ac:dyDescent="0.15">
      <c r="A50" s="46"/>
      <c r="B50" s="1141"/>
      <c r="C50" s="1142"/>
      <c r="D50" s="60"/>
      <c r="E50" s="1147" t="s">
        <v>15</v>
      </c>
      <c r="F50" s="1147"/>
      <c r="G50" s="1147"/>
      <c r="H50" s="1147"/>
      <c r="I50" s="1147"/>
      <c r="J50" s="1148"/>
      <c r="K50" s="61">
        <v>845</v>
      </c>
      <c r="L50" s="62">
        <v>834</v>
      </c>
      <c r="M50" s="62">
        <v>1418</v>
      </c>
      <c r="N50" s="62">
        <v>1176</v>
      </c>
      <c r="O50" s="63">
        <v>653</v>
      </c>
      <c r="P50" s="46"/>
      <c r="Q50" s="46"/>
      <c r="R50" s="46"/>
      <c r="S50" s="46"/>
      <c r="T50" s="46"/>
      <c r="U50" s="46"/>
    </row>
    <row r="51" spans="1:21" ht="30.75" customHeight="1" x14ac:dyDescent="0.15">
      <c r="A51" s="46"/>
      <c r="B51" s="1143"/>
      <c r="C51" s="1144"/>
      <c r="D51" s="64"/>
      <c r="E51" s="1147" t="s">
        <v>16</v>
      </c>
      <c r="F51" s="1147"/>
      <c r="G51" s="1147"/>
      <c r="H51" s="1147"/>
      <c r="I51" s="1147"/>
      <c r="J51" s="1148"/>
      <c r="K51" s="61">
        <v>1</v>
      </c>
      <c r="L51" s="62">
        <v>0</v>
      </c>
      <c r="M51" s="62">
        <v>0</v>
      </c>
      <c r="N51" s="62">
        <v>0</v>
      </c>
      <c r="O51" s="63">
        <v>2</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10266</v>
      </c>
      <c r="L52" s="62">
        <v>10170</v>
      </c>
      <c r="M52" s="62">
        <v>10122</v>
      </c>
      <c r="N52" s="62">
        <v>10139</v>
      </c>
      <c r="O52" s="63">
        <v>10263</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3351</v>
      </c>
      <c r="L53" s="67">
        <v>3363</v>
      </c>
      <c r="M53" s="67">
        <v>3927</v>
      </c>
      <c r="N53" s="67">
        <v>3800</v>
      </c>
      <c r="O53" s="68">
        <v>3385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5" t="s">
        <v>24</v>
      </c>
      <c r="C58" s="1156"/>
      <c r="D58" s="1161" t="s">
        <v>25</v>
      </c>
      <c r="E58" s="1162"/>
      <c r="F58" s="1162"/>
      <c r="G58" s="1162"/>
      <c r="H58" s="1162"/>
      <c r="I58" s="1162"/>
      <c r="J58" s="1163"/>
      <c r="K58" s="81" t="s">
        <v>575</v>
      </c>
      <c r="L58" s="82" t="s">
        <v>575</v>
      </c>
      <c r="M58" s="82" t="s">
        <v>575</v>
      </c>
      <c r="N58" s="82" t="s">
        <v>575</v>
      </c>
      <c r="O58" s="83" t="s">
        <v>577</v>
      </c>
    </row>
    <row r="59" spans="1:21" ht="31.5" customHeight="1" x14ac:dyDescent="0.15">
      <c r="B59" s="1157"/>
      <c r="C59" s="1158"/>
      <c r="D59" s="1164" t="s">
        <v>26</v>
      </c>
      <c r="E59" s="1165"/>
      <c r="F59" s="1165"/>
      <c r="G59" s="1165"/>
      <c r="H59" s="1165"/>
      <c r="I59" s="1165"/>
      <c r="J59" s="1166"/>
      <c r="K59" s="84" t="s">
        <v>575</v>
      </c>
      <c r="L59" s="85" t="s">
        <v>575</v>
      </c>
      <c r="M59" s="85" t="s">
        <v>575</v>
      </c>
      <c r="N59" s="85" t="s">
        <v>575</v>
      </c>
      <c r="O59" s="86" t="s">
        <v>577</v>
      </c>
    </row>
    <row r="60" spans="1:21" ht="31.5" customHeight="1" thickBot="1" x14ac:dyDescent="0.2">
      <c r="B60" s="1159"/>
      <c r="C60" s="1160"/>
      <c r="D60" s="1167" t="s">
        <v>27</v>
      </c>
      <c r="E60" s="1168"/>
      <c r="F60" s="1168"/>
      <c r="G60" s="1168"/>
      <c r="H60" s="1168"/>
      <c r="I60" s="1168"/>
      <c r="J60" s="1169"/>
      <c r="K60" s="87" t="s">
        <v>575</v>
      </c>
      <c r="L60" s="88" t="s">
        <v>575</v>
      </c>
      <c r="M60" s="88" t="s">
        <v>575</v>
      </c>
      <c r="N60" s="88" t="s">
        <v>575</v>
      </c>
      <c r="O60" s="89" t="s">
        <v>577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Fwsz5Etc8IsKqBu41Qy+/Zac0/M/ysxKhZZ0+FSO0A3+5cuXwVCcBa5y2YXeAEI18y7gKgIDmSzQeNLQFBG4g==" saltValue="CPzRUPVCFVGZ6FQN3R1K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70" t="s">
        <v>30</v>
      </c>
      <c r="C41" s="1171"/>
      <c r="D41" s="103"/>
      <c r="E41" s="1176" t="s">
        <v>31</v>
      </c>
      <c r="F41" s="1176"/>
      <c r="G41" s="1176"/>
      <c r="H41" s="1177"/>
      <c r="I41" s="330">
        <v>103802</v>
      </c>
      <c r="J41" s="331">
        <v>107955</v>
      </c>
      <c r="K41" s="331">
        <v>109903</v>
      </c>
      <c r="L41" s="331">
        <v>108319</v>
      </c>
      <c r="M41" s="332">
        <v>105277</v>
      </c>
    </row>
    <row r="42" spans="2:13" ht="27.75" customHeight="1" x14ac:dyDescent="0.15">
      <c r="B42" s="1172"/>
      <c r="C42" s="1173"/>
      <c r="D42" s="104"/>
      <c r="E42" s="1178" t="s">
        <v>32</v>
      </c>
      <c r="F42" s="1178"/>
      <c r="G42" s="1178"/>
      <c r="H42" s="1179"/>
      <c r="I42" s="333">
        <v>2881</v>
      </c>
      <c r="J42" s="334">
        <v>11506</v>
      </c>
      <c r="K42" s="334">
        <v>11819</v>
      </c>
      <c r="L42" s="334">
        <v>11378</v>
      </c>
      <c r="M42" s="335">
        <v>10190</v>
      </c>
    </row>
    <row r="43" spans="2:13" ht="27.75" customHeight="1" x14ac:dyDescent="0.15">
      <c r="B43" s="1172"/>
      <c r="C43" s="1173"/>
      <c r="D43" s="104"/>
      <c r="E43" s="1178" t="s">
        <v>33</v>
      </c>
      <c r="F43" s="1178"/>
      <c r="G43" s="1178"/>
      <c r="H43" s="1179"/>
      <c r="I43" s="333">
        <v>35654</v>
      </c>
      <c r="J43" s="334">
        <v>34221</v>
      </c>
      <c r="K43" s="334">
        <v>31208</v>
      </c>
      <c r="L43" s="334">
        <v>28799</v>
      </c>
      <c r="M43" s="335">
        <v>26845</v>
      </c>
    </row>
    <row r="44" spans="2:13" ht="27.75" customHeight="1" x14ac:dyDescent="0.15">
      <c r="B44" s="1172"/>
      <c r="C44" s="1173"/>
      <c r="D44" s="104"/>
      <c r="E44" s="1178" t="s">
        <v>34</v>
      </c>
      <c r="F44" s="1178"/>
      <c r="G44" s="1178"/>
      <c r="H44" s="1179"/>
      <c r="I44" s="333">
        <v>11413</v>
      </c>
      <c r="J44" s="334">
        <v>11355</v>
      </c>
      <c r="K44" s="334">
        <v>10638</v>
      </c>
      <c r="L44" s="334">
        <v>9958</v>
      </c>
      <c r="M44" s="335">
        <v>8869</v>
      </c>
    </row>
    <row r="45" spans="2:13" ht="27.75" customHeight="1" x14ac:dyDescent="0.15">
      <c r="B45" s="1172"/>
      <c r="C45" s="1173"/>
      <c r="D45" s="104"/>
      <c r="E45" s="1178" t="s">
        <v>35</v>
      </c>
      <c r="F45" s="1178"/>
      <c r="G45" s="1178"/>
      <c r="H45" s="1179"/>
      <c r="I45" s="333">
        <v>13986</v>
      </c>
      <c r="J45" s="334">
        <v>13702</v>
      </c>
      <c r="K45" s="334">
        <v>13446</v>
      </c>
      <c r="L45" s="334">
        <v>13731</v>
      </c>
      <c r="M45" s="335">
        <v>13837</v>
      </c>
    </row>
    <row r="46" spans="2:13" ht="27.75" customHeight="1" x14ac:dyDescent="0.15">
      <c r="B46" s="1172"/>
      <c r="C46" s="1173"/>
      <c r="D46" s="105"/>
      <c r="E46" s="1178" t="s">
        <v>36</v>
      </c>
      <c r="F46" s="1178"/>
      <c r="G46" s="1178"/>
      <c r="H46" s="1179"/>
      <c r="I46" s="333">
        <v>3130</v>
      </c>
      <c r="J46" s="334">
        <v>3123</v>
      </c>
      <c r="K46" s="334">
        <v>2966</v>
      </c>
      <c r="L46" s="334">
        <v>2806</v>
      </c>
      <c r="M46" s="335">
        <v>2646</v>
      </c>
    </row>
    <row r="47" spans="2:13" ht="27.75" customHeight="1" x14ac:dyDescent="0.15">
      <c r="B47" s="1172"/>
      <c r="C47" s="1173"/>
      <c r="D47" s="106"/>
      <c r="E47" s="1180" t="s">
        <v>37</v>
      </c>
      <c r="F47" s="1181"/>
      <c r="G47" s="1181"/>
      <c r="H47" s="1182"/>
      <c r="I47" s="333" t="s">
        <v>493</v>
      </c>
      <c r="J47" s="334" t="s">
        <v>493</v>
      </c>
      <c r="K47" s="334" t="s">
        <v>493</v>
      </c>
      <c r="L47" s="334" t="s">
        <v>493</v>
      </c>
      <c r="M47" s="335" t="s">
        <v>493</v>
      </c>
    </row>
    <row r="48" spans="2:13" ht="27.75" customHeight="1" x14ac:dyDescent="0.15">
      <c r="B48" s="1172"/>
      <c r="C48" s="1173"/>
      <c r="D48" s="104"/>
      <c r="E48" s="1178" t="s">
        <v>38</v>
      </c>
      <c r="F48" s="1178"/>
      <c r="G48" s="1178"/>
      <c r="H48" s="1179"/>
      <c r="I48" s="333" t="s">
        <v>493</v>
      </c>
      <c r="J48" s="334" t="s">
        <v>493</v>
      </c>
      <c r="K48" s="334" t="s">
        <v>493</v>
      </c>
      <c r="L48" s="334" t="s">
        <v>493</v>
      </c>
      <c r="M48" s="335" t="s">
        <v>493</v>
      </c>
    </row>
    <row r="49" spans="2:13" ht="27.75" customHeight="1" x14ac:dyDescent="0.15">
      <c r="B49" s="1174"/>
      <c r="C49" s="1175"/>
      <c r="D49" s="104"/>
      <c r="E49" s="1178" t="s">
        <v>39</v>
      </c>
      <c r="F49" s="1178"/>
      <c r="G49" s="1178"/>
      <c r="H49" s="1179"/>
      <c r="I49" s="333" t="s">
        <v>493</v>
      </c>
      <c r="J49" s="334" t="s">
        <v>493</v>
      </c>
      <c r="K49" s="334" t="s">
        <v>493</v>
      </c>
      <c r="L49" s="334" t="s">
        <v>493</v>
      </c>
      <c r="M49" s="335" t="s">
        <v>493</v>
      </c>
    </row>
    <row r="50" spans="2:13" ht="27.75" customHeight="1" x14ac:dyDescent="0.15">
      <c r="B50" s="1183" t="s">
        <v>40</v>
      </c>
      <c r="C50" s="1184"/>
      <c r="D50" s="107"/>
      <c r="E50" s="1178" t="s">
        <v>41</v>
      </c>
      <c r="F50" s="1178"/>
      <c r="G50" s="1178"/>
      <c r="H50" s="1179"/>
      <c r="I50" s="333">
        <v>7768</v>
      </c>
      <c r="J50" s="334">
        <v>10221</v>
      </c>
      <c r="K50" s="334">
        <v>11023</v>
      </c>
      <c r="L50" s="334">
        <v>10872</v>
      </c>
      <c r="M50" s="335">
        <v>10219</v>
      </c>
    </row>
    <row r="51" spans="2:13" ht="27.75" customHeight="1" x14ac:dyDescent="0.15">
      <c r="B51" s="1172"/>
      <c r="C51" s="1173"/>
      <c r="D51" s="104"/>
      <c r="E51" s="1178" t="s">
        <v>42</v>
      </c>
      <c r="F51" s="1178"/>
      <c r="G51" s="1178"/>
      <c r="H51" s="1179"/>
      <c r="I51" s="333">
        <v>20267</v>
      </c>
      <c r="J51" s="334">
        <v>21735</v>
      </c>
      <c r="K51" s="334">
        <v>22871</v>
      </c>
      <c r="L51" s="334">
        <v>22482</v>
      </c>
      <c r="M51" s="335">
        <v>22008</v>
      </c>
    </row>
    <row r="52" spans="2:13" ht="27.75" customHeight="1" x14ac:dyDescent="0.15">
      <c r="B52" s="1174"/>
      <c r="C52" s="1175"/>
      <c r="D52" s="104"/>
      <c r="E52" s="1178" t="s">
        <v>43</v>
      </c>
      <c r="F52" s="1178"/>
      <c r="G52" s="1178"/>
      <c r="H52" s="1179"/>
      <c r="I52" s="333">
        <v>103602</v>
      </c>
      <c r="J52" s="334">
        <v>102559</v>
      </c>
      <c r="K52" s="334">
        <v>101301</v>
      </c>
      <c r="L52" s="334">
        <v>98183</v>
      </c>
      <c r="M52" s="335">
        <v>93027</v>
      </c>
    </row>
    <row r="53" spans="2:13" ht="27.75" customHeight="1" thickBot="1" x14ac:dyDescent="0.2">
      <c r="B53" s="1185" t="s">
        <v>19</v>
      </c>
      <c r="C53" s="1186"/>
      <c r="D53" s="108"/>
      <c r="E53" s="1187" t="s">
        <v>44</v>
      </c>
      <c r="F53" s="1187"/>
      <c r="G53" s="1187"/>
      <c r="H53" s="1188"/>
      <c r="I53" s="336">
        <v>39231</v>
      </c>
      <c r="J53" s="337">
        <v>47348</v>
      </c>
      <c r="K53" s="337">
        <v>44785</v>
      </c>
      <c r="L53" s="337">
        <v>43455</v>
      </c>
      <c r="M53" s="338">
        <v>42410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IONwKG1IuX2tsgsSesJVMiNwdli2MA2QmyTcoFmy4PqE2wcw184slGI8+16OXq73gj8ccdmEZ/u/MO7o9+Brg==" saltValue="i5Cg6KEMALiCTFHVwBgA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7" t="s">
        <v>46</v>
      </c>
      <c r="D55" s="1197"/>
      <c r="E55" s="1198"/>
      <c r="F55" s="339">
        <v>4384</v>
      </c>
      <c r="G55" s="339">
        <v>4146</v>
      </c>
      <c r="H55" s="340">
        <v>3354</v>
      </c>
    </row>
    <row r="56" spans="2:8" ht="52.5" customHeight="1" x14ac:dyDescent="0.15">
      <c r="B56" s="120"/>
      <c r="C56" s="1199" t="s">
        <v>47</v>
      </c>
      <c r="D56" s="1199"/>
      <c r="E56" s="1200"/>
      <c r="F56" s="341">
        <v>2079</v>
      </c>
      <c r="G56" s="341">
        <v>1731</v>
      </c>
      <c r="H56" s="342">
        <v>1989</v>
      </c>
    </row>
    <row r="57" spans="2:8" ht="53.25" customHeight="1" x14ac:dyDescent="0.15">
      <c r="B57" s="120"/>
      <c r="C57" s="1201" t="s">
        <v>48</v>
      </c>
      <c r="D57" s="1201"/>
      <c r="E57" s="1202"/>
      <c r="F57" s="343">
        <v>3253</v>
      </c>
      <c r="G57" s="343">
        <v>3119</v>
      </c>
      <c r="H57" s="344">
        <v>2716</v>
      </c>
    </row>
    <row r="58" spans="2:8" ht="45.75" customHeight="1" x14ac:dyDescent="0.15">
      <c r="B58" s="121"/>
      <c r="C58" s="1189" t="s">
        <v>569</v>
      </c>
      <c r="D58" s="1190"/>
      <c r="E58" s="1191"/>
      <c r="F58" s="345">
        <v>662</v>
      </c>
      <c r="G58" s="345">
        <v>658</v>
      </c>
      <c r="H58" s="346">
        <v>642</v>
      </c>
    </row>
    <row r="59" spans="2:8" ht="45.75" customHeight="1" x14ac:dyDescent="0.15">
      <c r="B59" s="121"/>
      <c r="C59" s="1189" t="s">
        <v>570</v>
      </c>
      <c r="D59" s="1190"/>
      <c r="E59" s="1191"/>
      <c r="F59" s="345">
        <v>580</v>
      </c>
      <c r="G59" s="345">
        <v>580</v>
      </c>
      <c r="H59" s="346">
        <v>580</v>
      </c>
    </row>
    <row r="60" spans="2:8" ht="45.75" customHeight="1" x14ac:dyDescent="0.15">
      <c r="B60" s="121"/>
      <c r="C60" s="1189" t="s">
        <v>571</v>
      </c>
      <c r="D60" s="1190"/>
      <c r="E60" s="1191"/>
      <c r="F60" s="345" t="s">
        <v>574</v>
      </c>
      <c r="G60" s="345">
        <v>464</v>
      </c>
      <c r="H60" s="346">
        <v>430</v>
      </c>
    </row>
    <row r="61" spans="2:8" ht="45.75" customHeight="1" x14ac:dyDescent="0.15">
      <c r="B61" s="121"/>
      <c r="C61" s="1189" t="s">
        <v>572</v>
      </c>
      <c r="D61" s="1190"/>
      <c r="E61" s="1191"/>
      <c r="F61" s="345">
        <v>832</v>
      </c>
      <c r="G61" s="345">
        <v>548</v>
      </c>
      <c r="H61" s="346">
        <v>311</v>
      </c>
    </row>
    <row r="62" spans="2:8" ht="45.75" customHeight="1" thickBot="1" x14ac:dyDescent="0.2">
      <c r="B62" s="122"/>
      <c r="C62" s="1192" t="s">
        <v>573</v>
      </c>
      <c r="D62" s="1193"/>
      <c r="E62" s="1194"/>
      <c r="F62" s="347">
        <v>213</v>
      </c>
      <c r="G62" s="347">
        <v>212</v>
      </c>
      <c r="H62" s="348">
        <v>212</v>
      </c>
    </row>
    <row r="63" spans="2:8" ht="52.5" customHeight="1" thickBot="1" x14ac:dyDescent="0.2">
      <c r="B63" s="123"/>
      <c r="C63" s="1195" t="s">
        <v>49</v>
      </c>
      <c r="D63" s="1195"/>
      <c r="E63" s="1196"/>
      <c r="F63" s="349">
        <v>9717</v>
      </c>
      <c r="G63" s="349">
        <v>8996</v>
      </c>
      <c r="H63" s="350">
        <v>8058</v>
      </c>
    </row>
    <row r="64" spans="2:8" x14ac:dyDescent="0.15"/>
  </sheetData>
  <sheetProtection algorithmName="SHA-512" hashValue="GUeiDYWmebI2oTb0nusEHt9YMPQdEj5HDaRBoT72I51VM5A4kUib/BkPHivlvzKYdvIHaI1+YjClWex2C4ovMA==" saltValue="q+d/yOOY583CYQ9eGzBq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43176</v>
      </c>
      <c r="E3" s="142"/>
      <c r="F3" s="143">
        <v>52191</v>
      </c>
      <c r="G3" s="144"/>
      <c r="H3" s="145"/>
    </row>
    <row r="4" spans="1:8" x14ac:dyDescent="0.15">
      <c r="A4" s="146"/>
      <c r="B4" s="147"/>
      <c r="C4" s="148"/>
      <c r="D4" s="149">
        <v>20930</v>
      </c>
      <c r="E4" s="150"/>
      <c r="F4" s="151">
        <v>26807</v>
      </c>
      <c r="G4" s="152"/>
      <c r="H4" s="153"/>
    </row>
    <row r="5" spans="1:8" x14ac:dyDescent="0.15">
      <c r="A5" s="134" t="s">
        <v>525</v>
      </c>
      <c r="B5" s="139"/>
      <c r="C5" s="140"/>
      <c r="D5" s="141">
        <v>56314</v>
      </c>
      <c r="E5" s="142"/>
      <c r="F5" s="143">
        <v>48105</v>
      </c>
      <c r="G5" s="144"/>
      <c r="H5" s="145"/>
    </row>
    <row r="6" spans="1:8" x14ac:dyDescent="0.15">
      <c r="A6" s="146"/>
      <c r="B6" s="147"/>
      <c r="C6" s="148"/>
      <c r="D6" s="149">
        <v>24130</v>
      </c>
      <c r="E6" s="150"/>
      <c r="F6" s="151">
        <v>24072</v>
      </c>
      <c r="G6" s="152"/>
      <c r="H6" s="153"/>
    </row>
    <row r="7" spans="1:8" x14ac:dyDescent="0.15">
      <c r="A7" s="134" t="s">
        <v>526</v>
      </c>
      <c r="B7" s="139"/>
      <c r="C7" s="140"/>
      <c r="D7" s="141">
        <v>64880</v>
      </c>
      <c r="E7" s="142"/>
      <c r="F7" s="143">
        <v>47446</v>
      </c>
      <c r="G7" s="144"/>
      <c r="H7" s="145"/>
    </row>
    <row r="8" spans="1:8" x14ac:dyDescent="0.15">
      <c r="A8" s="146"/>
      <c r="B8" s="147"/>
      <c r="C8" s="148"/>
      <c r="D8" s="149">
        <v>26824</v>
      </c>
      <c r="E8" s="150"/>
      <c r="F8" s="151">
        <v>24371</v>
      </c>
      <c r="G8" s="152"/>
      <c r="H8" s="153"/>
    </row>
    <row r="9" spans="1:8" x14ac:dyDescent="0.15">
      <c r="A9" s="134" t="s">
        <v>527</v>
      </c>
      <c r="B9" s="139"/>
      <c r="C9" s="140"/>
      <c r="D9" s="141">
        <v>49954</v>
      </c>
      <c r="E9" s="142"/>
      <c r="F9" s="143">
        <v>48387</v>
      </c>
      <c r="G9" s="144"/>
      <c r="H9" s="145"/>
    </row>
    <row r="10" spans="1:8" x14ac:dyDescent="0.15">
      <c r="A10" s="146"/>
      <c r="B10" s="147"/>
      <c r="C10" s="148"/>
      <c r="D10" s="149">
        <v>26961</v>
      </c>
      <c r="E10" s="150"/>
      <c r="F10" s="151">
        <v>25592</v>
      </c>
      <c r="G10" s="152"/>
      <c r="H10" s="153"/>
    </row>
    <row r="11" spans="1:8" x14ac:dyDescent="0.15">
      <c r="A11" s="134" t="s">
        <v>528</v>
      </c>
      <c r="B11" s="139"/>
      <c r="C11" s="140"/>
      <c r="D11" s="141">
        <v>43020</v>
      </c>
      <c r="E11" s="142"/>
      <c r="F11" s="143">
        <v>49684</v>
      </c>
      <c r="G11" s="144"/>
      <c r="H11" s="145"/>
    </row>
    <row r="12" spans="1:8" x14ac:dyDescent="0.15">
      <c r="A12" s="146"/>
      <c r="B12" s="147"/>
      <c r="C12" s="154"/>
      <c r="D12" s="149">
        <v>21367</v>
      </c>
      <c r="E12" s="150"/>
      <c r="F12" s="151">
        <v>28303</v>
      </c>
      <c r="G12" s="152"/>
      <c r="H12" s="153"/>
    </row>
    <row r="13" spans="1:8" x14ac:dyDescent="0.15">
      <c r="A13" s="134"/>
      <c r="B13" s="139"/>
      <c r="C13" s="140"/>
      <c r="D13" s="141">
        <v>51469</v>
      </c>
      <c r="E13" s="142"/>
      <c r="F13" s="143">
        <v>49163</v>
      </c>
      <c r="G13" s="155"/>
      <c r="H13" s="145"/>
    </row>
    <row r="14" spans="1:8" x14ac:dyDescent="0.15">
      <c r="A14" s="146"/>
      <c r="B14" s="147"/>
      <c r="C14" s="148"/>
      <c r="D14" s="149">
        <v>24042</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5.03</v>
      </c>
      <c r="C19" s="156">
        <f>ROUND(VALUE(SUBSTITUTE(実質収支比率等に係る経年分析!G$48,"▲","-")),2)</f>
        <v>6.79</v>
      </c>
      <c r="D19" s="156">
        <f>ROUND(VALUE(SUBSTITUTE(実質収支比率等に係る経年分析!H$48,"▲","-")),2)</f>
        <v>4.7300000000000004</v>
      </c>
      <c r="E19" s="156">
        <f>ROUND(VALUE(SUBSTITUTE(実質収支比率等に係る経年分析!I$48,"▲","-")),2)</f>
        <v>3.81</v>
      </c>
      <c r="F19" s="156">
        <f>ROUND(VALUE(SUBSTITUTE(実質収支比率等に係る経年分析!J$48,"▲","-")),2)</f>
        <v>3.83</v>
      </c>
    </row>
    <row r="20" spans="1:11" x14ac:dyDescent="0.15">
      <c r="A20" s="156" t="s">
        <v>53</v>
      </c>
      <c r="B20" s="156">
        <f>ROUND(VALUE(SUBSTITUTE(実質収支比率等に係る経年分析!F$47,"▲","-")),2)</f>
        <v>6.61</v>
      </c>
      <c r="C20" s="156">
        <f>ROUND(VALUE(SUBSTITUTE(実質収支比率等に係る経年分析!G$47,"▲","-")),2)</f>
        <v>7.7</v>
      </c>
      <c r="D20" s="156">
        <f>ROUND(VALUE(SUBSTITUTE(実質収支比率等に係る経年分析!H$47,"▲","-")),2)</f>
        <v>8.17</v>
      </c>
      <c r="E20" s="156">
        <f>ROUND(VALUE(SUBSTITUTE(実質収支比率等に係る経年分析!I$47,"▲","-")),2)</f>
        <v>7.61</v>
      </c>
      <c r="F20" s="156">
        <f>ROUND(VALUE(SUBSTITUTE(実質収支比率等に係る経年分析!J$47,"▲","-")),2)</f>
        <v>5.98</v>
      </c>
    </row>
    <row r="21" spans="1:11" x14ac:dyDescent="0.15">
      <c r="A21" s="156" t="s">
        <v>54</v>
      </c>
      <c r="B21" s="156">
        <f>IF(ISNUMBER(VALUE(SUBSTITUTE(実質収支比率等に係る経年分析!F$49,"▲","-"))),ROUND(VALUE(SUBSTITUTE(実質収支比率等に係る経年分析!F$49,"▲","-")),2),NA())</f>
        <v>1.34</v>
      </c>
      <c r="C21" s="156">
        <f>IF(ISNUMBER(VALUE(SUBSTITUTE(実質収支比率等に係る経年分析!G$49,"▲","-"))),ROUND(VALUE(SUBSTITUTE(実質収支比率等に係る経年分析!G$49,"▲","-")),2),NA())</f>
        <v>3.3</v>
      </c>
      <c r="D21" s="156">
        <f>IF(ISNUMBER(VALUE(SUBSTITUTE(実質収支比率等に係る経年分析!H$49,"▲","-"))),ROUND(VALUE(SUBSTITUTE(実質収支比率等に係る経年分析!H$49,"▲","-")),2),NA())</f>
        <v>-2.02</v>
      </c>
      <c r="E21" s="156">
        <f>IF(ISNUMBER(VALUE(SUBSTITUTE(実質収支比率等に係る経年分析!I$49,"▲","-"))),ROUND(VALUE(SUBSTITUTE(実質収支比率等に係る経年分析!I$49,"▲","-")),2),NA())</f>
        <v>-0.82</v>
      </c>
      <c r="F21" s="156">
        <f>IF(ISNUMBER(VALUE(SUBSTITUTE(実質収支比率等に係る経年分析!J$49,"▲","-"))),ROUND(VALUE(SUBSTITUTE(実質収支比率等に係る経年分析!J$49,"▲","-")),2),NA())</f>
        <v>-1.23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国民健康保険事業会計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15">
      <c r="A32" s="157" t="str">
        <f>IF(連結実質赤字比率に係る赤字・黒字の構成分析!C$38="",NA(),連結実質赤字比率に係る赤字・黒字の構成分析!C$38)</f>
        <v>介護保険事業会計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1.1100000000000001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3.72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3.83</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6.09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9.8699999999999992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7.58</v>
      </c>
    </row>
    <row r="36" spans="1:16" x14ac:dyDescent="0.15">
      <c r="A36" s="157" t="str">
        <f>IF(連結実質赤字比率に係る赤字・黒字の構成分析!C$34="",NA(),連結実質赤字比率に係る赤字・黒字の構成分析!C$34)</f>
        <v>市立病院済生館事業会計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8.2799999999999994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10266</v>
      </c>
      <c r="E42" s="158"/>
      <c r="F42" s="158"/>
      <c r="G42" s="158">
        <f>'実質公債費比率（分子）の構造'!L$52</f>
        <v>10170</v>
      </c>
      <c r="H42" s="158"/>
      <c r="I42" s="158"/>
      <c r="J42" s="158">
        <f>'実質公債費比率（分子）の構造'!M$52</f>
        <v>10122</v>
      </c>
      <c r="K42" s="158"/>
      <c r="L42" s="158"/>
      <c r="M42" s="158">
        <f>'実質公債費比率（分子）の構造'!N$52</f>
        <v>10139</v>
      </c>
      <c r="N42" s="158"/>
      <c r="O42" s="158"/>
      <c r="P42" s="158">
        <f>'実質公債費比率（分子）の構造'!O$52</f>
        <v>10263</v>
      </c>
    </row>
    <row r="43" spans="1:16" x14ac:dyDescent="0.15">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15">
      <c r="A44" s="158" t="s">
        <v>62</v>
      </c>
      <c r="B44" s="158">
        <f>'実質公債費比率（分子）の構造'!K$50</f>
        <v>845</v>
      </c>
      <c r="C44" s="158"/>
      <c r="D44" s="158"/>
      <c r="E44" s="158">
        <f>'実質公債費比率（分子）の構造'!L$50</f>
        <v>834</v>
      </c>
      <c r="F44" s="158"/>
      <c r="G44" s="158"/>
      <c r="H44" s="158">
        <f>'実質公債費比率（分子）の構造'!M$50</f>
        <v>1418</v>
      </c>
      <c r="I44" s="158"/>
      <c r="J44" s="158"/>
      <c r="K44" s="158">
        <f>'実質公債費比率（分子）の構造'!N$50</f>
        <v>1176</v>
      </c>
      <c r="L44" s="158"/>
      <c r="M44" s="158"/>
      <c r="N44" s="158">
        <f>'実質公債費比率（分子）の構造'!O$50</f>
        <v>653</v>
      </c>
      <c r="O44" s="158"/>
      <c r="P44" s="158"/>
    </row>
    <row r="45" spans="1:16" x14ac:dyDescent="0.15">
      <c r="A45" s="158" t="s">
        <v>63</v>
      </c>
      <c r="B45" s="158">
        <f>'実質公債費比率（分子）の構造'!K$49</f>
        <v>398</v>
      </c>
      <c r="C45" s="158"/>
      <c r="D45" s="158"/>
      <c r="E45" s="158">
        <f>'実質公債費比率（分子）の構造'!L$49</f>
        <v>741</v>
      </c>
      <c r="F45" s="158"/>
      <c r="G45" s="158"/>
      <c r="H45" s="158">
        <f>'実質公債費比率（分子）の構造'!M$49</f>
        <v>970</v>
      </c>
      <c r="I45" s="158"/>
      <c r="J45" s="158"/>
      <c r="K45" s="158">
        <f>'実質公債費比率（分子）の構造'!N$49</f>
        <v>953</v>
      </c>
      <c r="L45" s="158"/>
      <c r="M45" s="158"/>
      <c r="N45" s="158">
        <f>'実質公債費比率（分子）の構造'!O$49</f>
        <v>1052</v>
      </c>
      <c r="O45" s="158"/>
      <c r="P45" s="158"/>
    </row>
    <row r="46" spans="1:16" x14ac:dyDescent="0.15">
      <c r="A46" s="158" t="s">
        <v>64</v>
      </c>
      <c r="B46" s="158">
        <f>'実質公債費比率（分子）の構造'!K$48</f>
        <v>3795</v>
      </c>
      <c r="C46" s="158"/>
      <c r="D46" s="158"/>
      <c r="E46" s="158">
        <f>'実質公債費比率（分子）の構造'!L$48</f>
        <v>3543</v>
      </c>
      <c r="F46" s="158"/>
      <c r="G46" s="158"/>
      <c r="H46" s="158">
        <f>'実質公債費比率（分子）の構造'!M$48</f>
        <v>3260</v>
      </c>
      <c r="I46" s="158"/>
      <c r="J46" s="158"/>
      <c r="K46" s="158">
        <f>'実質公債費比率（分子）の構造'!N$48</f>
        <v>3309</v>
      </c>
      <c r="L46" s="158"/>
      <c r="M46" s="158"/>
      <c r="N46" s="158">
        <f>'実質公債費比率（分子）の構造'!O$48</f>
        <v>3228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8578</v>
      </c>
      <c r="C49" s="158"/>
      <c r="D49" s="158"/>
      <c r="E49" s="158">
        <f>'実質公債費比率（分子）の構造'!L$45</f>
        <v>8415</v>
      </c>
      <c r="F49" s="158"/>
      <c r="G49" s="158"/>
      <c r="H49" s="158">
        <f>'実質公債費比率（分子）の構造'!M$45</f>
        <v>8401</v>
      </c>
      <c r="I49" s="158"/>
      <c r="J49" s="158"/>
      <c r="K49" s="158">
        <f>'実質公債費比率（分子）の構造'!N$45</f>
        <v>8501</v>
      </c>
      <c r="L49" s="158"/>
      <c r="M49" s="158"/>
      <c r="N49" s="158">
        <f>'実質公債費比率（分子）の構造'!O$45</f>
        <v>8713</v>
      </c>
      <c r="O49" s="158"/>
      <c r="P49" s="158"/>
    </row>
    <row r="50" spans="1:16" x14ac:dyDescent="0.15">
      <c r="A50" s="158" t="s">
        <v>67</v>
      </c>
      <c r="B50" s="158" t="e">
        <f>NA()</f>
        <v>#N/A</v>
      </c>
      <c r="C50" s="158">
        <f>IF(ISNUMBER('実質公債費比率（分子）の構造'!K$53),'実質公債費比率（分子）の構造'!K$53,NA())</f>
        <v>3351</v>
      </c>
      <c r="D50" s="158" t="e">
        <f>NA()</f>
        <v>#N/A</v>
      </c>
      <c r="E50" s="158" t="e">
        <f>NA()</f>
        <v>#N/A</v>
      </c>
      <c r="F50" s="158">
        <f>IF(ISNUMBER('実質公債費比率（分子）の構造'!L$53),'実質公債費比率（分子）の構造'!L$53,NA())</f>
        <v>3363</v>
      </c>
      <c r="G50" s="158" t="e">
        <f>NA()</f>
        <v>#N/A</v>
      </c>
      <c r="H50" s="158" t="e">
        <f>NA()</f>
        <v>#N/A</v>
      </c>
      <c r="I50" s="158">
        <f>IF(ISNUMBER('実質公債費比率（分子）の構造'!M$53),'実質公債費比率（分子）の構造'!M$53,NA())</f>
        <v>3927</v>
      </c>
      <c r="J50" s="158" t="e">
        <f>NA()</f>
        <v>#N/A</v>
      </c>
      <c r="K50" s="158" t="e">
        <f>NA()</f>
        <v>#N/A</v>
      </c>
      <c r="L50" s="158">
        <f>IF(ISNUMBER('実質公債費比率（分子）の構造'!N$53),'実質公債費比率（分子）の構造'!N$53,NA())</f>
        <v>3800</v>
      </c>
      <c r="M50" s="158" t="e">
        <f>NA()</f>
        <v>#N/A</v>
      </c>
      <c r="N50" s="158" t="e">
        <f>NA()</f>
        <v>#N/A</v>
      </c>
      <c r="O50" s="158">
        <f>IF(ISNUMBER('実質公債費比率（分子）の構造'!O$53),'実質公債費比率（分子）の構造'!O$53,NA())</f>
        <v>3385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103602</v>
      </c>
      <c r="E56" s="157"/>
      <c r="F56" s="157"/>
      <c r="G56" s="157">
        <f>'将来負担比率（分子）の構造'!J$52</f>
        <v>102559</v>
      </c>
      <c r="H56" s="157"/>
      <c r="I56" s="157"/>
      <c r="J56" s="157">
        <f>'将来負担比率（分子）の構造'!K$52</f>
        <v>101301</v>
      </c>
      <c r="K56" s="157"/>
      <c r="L56" s="157"/>
      <c r="M56" s="157">
        <f>'将来負担比率（分子）の構造'!L$52</f>
        <v>98183</v>
      </c>
      <c r="N56" s="157"/>
      <c r="O56" s="157"/>
      <c r="P56" s="157">
        <f>'将来負担比率（分子）の構造'!M$52</f>
        <v>93027</v>
      </c>
    </row>
    <row r="57" spans="1:16" x14ac:dyDescent="0.15">
      <c r="A57" s="157" t="s">
        <v>42</v>
      </c>
      <c r="B57" s="157"/>
      <c r="C57" s="157"/>
      <c r="D57" s="157">
        <f>'将来負担比率（分子）の構造'!I$51</f>
        <v>20267</v>
      </c>
      <c r="E57" s="157"/>
      <c r="F57" s="157"/>
      <c r="G57" s="157">
        <f>'将来負担比率（分子）の構造'!J$51</f>
        <v>21735</v>
      </c>
      <c r="H57" s="157"/>
      <c r="I57" s="157"/>
      <c r="J57" s="157">
        <f>'将来負担比率（分子）の構造'!K$51</f>
        <v>22871</v>
      </c>
      <c r="K57" s="157"/>
      <c r="L57" s="157"/>
      <c r="M57" s="157">
        <f>'将来負担比率（分子）の構造'!L$51</f>
        <v>22482</v>
      </c>
      <c r="N57" s="157"/>
      <c r="O57" s="157"/>
      <c r="P57" s="157">
        <f>'将来負担比率（分子）の構造'!M$51</f>
        <v>22008</v>
      </c>
    </row>
    <row r="58" spans="1:16" x14ac:dyDescent="0.15">
      <c r="A58" s="157" t="s">
        <v>41</v>
      </c>
      <c r="B58" s="157"/>
      <c r="C58" s="157"/>
      <c r="D58" s="157">
        <f>'将来負担比率（分子）の構造'!I$50</f>
        <v>7768</v>
      </c>
      <c r="E58" s="157"/>
      <c r="F58" s="157"/>
      <c r="G58" s="157">
        <f>'将来負担比率（分子）の構造'!J$50</f>
        <v>10221</v>
      </c>
      <c r="H58" s="157"/>
      <c r="I58" s="157"/>
      <c r="J58" s="157">
        <f>'将来負担比率（分子）の構造'!K$50</f>
        <v>11023</v>
      </c>
      <c r="K58" s="157"/>
      <c r="L58" s="157"/>
      <c r="M58" s="157">
        <f>'将来負担比率（分子）の構造'!L$50</f>
        <v>10872</v>
      </c>
      <c r="N58" s="157"/>
      <c r="O58" s="157"/>
      <c r="P58" s="157">
        <f>'将来負担比率（分子）の構造'!M$50</f>
        <v>10219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3130</v>
      </c>
      <c r="C61" s="157"/>
      <c r="D61" s="157"/>
      <c r="E61" s="157">
        <f>'将来負担比率（分子）の構造'!J$46</f>
        <v>3123</v>
      </c>
      <c r="F61" s="157"/>
      <c r="G61" s="157"/>
      <c r="H61" s="157">
        <f>'将来負担比率（分子）の構造'!K$46</f>
        <v>2966</v>
      </c>
      <c r="I61" s="157"/>
      <c r="J61" s="157"/>
      <c r="K61" s="157">
        <f>'将来負担比率（分子）の構造'!L$46</f>
        <v>2806</v>
      </c>
      <c r="L61" s="157"/>
      <c r="M61" s="157"/>
      <c r="N61" s="157">
        <f>'将来負担比率（分子）の構造'!M$46</f>
        <v>2646</v>
      </c>
      <c r="O61" s="157"/>
      <c r="P61" s="157"/>
    </row>
    <row r="62" spans="1:16" x14ac:dyDescent="0.15">
      <c r="A62" s="157" t="s">
        <v>35</v>
      </c>
      <c r="B62" s="157">
        <f>'将来負担比率（分子）の構造'!I$45</f>
        <v>13986</v>
      </c>
      <c r="C62" s="157"/>
      <c r="D62" s="157"/>
      <c r="E62" s="157">
        <f>'将来負担比率（分子）の構造'!J$45</f>
        <v>13702</v>
      </c>
      <c r="F62" s="157"/>
      <c r="G62" s="157"/>
      <c r="H62" s="157">
        <f>'将来負担比率（分子）の構造'!K$45</f>
        <v>13446</v>
      </c>
      <c r="I62" s="157"/>
      <c r="J62" s="157"/>
      <c r="K62" s="157">
        <f>'将来負担比率（分子）の構造'!L$45</f>
        <v>13731</v>
      </c>
      <c r="L62" s="157"/>
      <c r="M62" s="157"/>
      <c r="N62" s="157">
        <f>'将来負担比率（分子）の構造'!M$45</f>
        <v>13837</v>
      </c>
      <c r="O62" s="157"/>
      <c r="P62" s="157"/>
    </row>
    <row r="63" spans="1:16" x14ac:dyDescent="0.15">
      <c r="A63" s="157" t="s">
        <v>34</v>
      </c>
      <c r="B63" s="157">
        <f>'将来負担比率（分子）の構造'!I$44</f>
        <v>11413</v>
      </c>
      <c r="C63" s="157"/>
      <c r="D63" s="157"/>
      <c r="E63" s="157">
        <f>'将来負担比率（分子）の構造'!J$44</f>
        <v>11355</v>
      </c>
      <c r="F63" s="157"/>
      <c r="G63" s="157"/>
      <c r="H63" s="157">
        <f>'将来負担比率（分子）の構造'!K$44</f>
        <v>10638</v>
      </c>
      <c r="I63" s="157"/>
      <c r="J63" s="157"/>
      <c r="K63" s="157">
        <f>'将来負担比率（分子）の構造'!L$44</f>
        <v>9958</v>
      </c>
      <c r="L63" s="157"/>
      <c r="M63" s="157"/>
      <c r="N63" s="157">
        <f>'将来負担比率（分子）の構造'!M$44</f>
        <v>8869</v>
      </c>
      <c r="O63" s="157"/>
      <c r="P63" s="157"/>
    </row>
    <row r="64" spans="1:16" x14ac:dyDescent="0.15">
      <c r="A64" s="157" t="s">
        <v>33</v>
      </c>
      <c r="B64" s="157">
        <f>'将来負担比率（分子）の構造'!I$43</f>
        <v>35654</v>
      </c>
      <c r="C64" s="157"/>
      <c r="D64" s="157"/>
      <c r="E64" s="157">
        <f>'将来負担比率（分子）の構造'!J$43</f>
        <v>34221</v>
      </c>
      <c r="F64" s="157"/>
      <c r="G64" s="157"/>
      <c r="H64" s="157">
        <f>'将来負担比率（分子）の構造'!K$43</f>
        <v>31208</v>
      </c>
      <c r="I64" s="157"/>
      <c r="J64" s="157"/>
      <c r="K64" s="157">
        <f>'将来負担比率（分子）の構造'!L$43</f>
        <v>28799</v>
      </c>
      <c r="L64" s="157"/>
      <c r="M64" s="157"/>
      <c r="N64" s="157">
        <f>'将来負担比率（分子）の構造'!M$43</f>
        <v>26845</v>
      </c>
      <c r="O64" s="157"/>
      <c r="P64" s="157"/>
    </row>
    <row r="65" spans="1:16" x14ac:dyDescent="0.15">
      <c r="A65" s="157" t="s">
        <v>32</v>
      </c>
      <c r="B65" s="157">
        <f>'将来負担比率（分子）の構造'!I$42</f>
        <v>2881</v>
      </c>
      <c r="C65" s="157"/>
      <c r="D65" s="157"/>
      <c r="E65" s="157">
        <f>'将来負担比率（分子）の構造'!J$42</f>
        <v>11506</v>
      </c>
      <c r="F65" s="157"/>
      <c r="G65" s="157"/>
      <c r="H65" s="157">
        <f>'将来負担比率（分子）の構造'!K$42</f>
        <v>11819</v>
      </c>
      <c r="I65" s="157"/>
      <c r="J65" s="157"/>
      <c r="K65" s="157">
        <f>'将来負担比率（分子）の構造'!L$42</f>
        <v>11378</v>
      </c>
      <c r="L65" s="157"/>
      <c r="M65" s="157"/>
      <c r="N65" s="157">
        <f>'将来負担比率（分子）の構造'!M$42</f>
        <v>10190</v>
      </c>
      <c r="O65" s="157"/>
      <c r="P65" s="157"/>
    </row>
    <row r="66" spans="1:16" x14ac:dyDescent="0.15">
      <c r="A66" s="157" t="s">
        <v>31</v>
      </c>
      <c r="B66" s="157">
        <f>'将来負担比率（分子）の構造'!I$41</f>
        <v>103802</v>
      </c>
      <c r="C66" s="157"/>
      <c r="D66" s="157"/>
      <c r="E66" s="157">
        <f>'将来負担比率（分子）の構造'!J$41</f>
        <v>107955</v>
      </c>
      <c r="F66" s="157"/>
      <c r="G66" s="157"/>
      <c r="H66" s="157">
        <f>'将来負担比率（分子）の構造'!K$41</f>
        <v>109903</v>
      </c>
      <c r="I66" s="157"/>
      <c r="J66" s="157"/>
      <c r="K66" s="157">
        <f>'将来負担比率（分子）の構造'!L$41</f>
        <v>108319</v>
      </c>
      <c r="L66" s="157"/>
      <c r="M66" s="157"/>
      <c r="N66" s="157">
        <f>'将来負担比率（分子）の構造'!M$41</f>
        <v>105277</v>
      </c>
      <c r="O66" s="157"/>
      <c r="P66" s="157"/>
    </row>
    <row r="67" spans="1:16" x14ac:dyDescent="0.15">
      <c r="A67" s="157" t="s">
        <v>71</v>
      </c>
      <c r="B67" s="157" t="e">
        <f>NA()</f>
        <v>#N/A</v>
      </c>
      <c r="C67" s="157">
        <f>IF(ISNUMBER('将来負担比率（分子）の構造'!I$53), IF('将来負担比率（分子）の構造'!I$53 &lt; 0, 0, '将来負担比率（分子）の構造'!I$53), NA())</f>
        <v>39231</v>
      </c>
      <c r="D67" s="157" t="e">
        <f>NA()</f>
        <v>#N/A</v>
      </c>
      <c r="E67" s="157" t="e">
        <f>NA()</f>
        <v>#N/A</v>
      </c>
      <c r="F67" s="157">
        <f>IF(ISNUMBER('将来負担比率（分子）の構造'!J$53), IF('将来負担比率（分子）の構造'!J$53 &lt; 0, 0, '将来負担比率（分子）の構造'!J$53), NA())</f>
        <v>47348</v>
      </c>
      <c r="G67" s="157" t="e">
        <f>NA()</f>
        <v>#N/A</v>
      </c>
      <c r="H67" s="157" t="e">
        <f>NA()</f>
        <v>#N/A</v>
      </c>
      <c r="I67" s="157">
        <f>IF(ISNUMBER('将来負担比率（分子）の構造'!K$53), IF('将来負担比率（分子）の構造'!K$53 &lt; 0, 0, '将来負担比率（分子）の構造'!K$53), NA())</f>
        <v>44785</v>
      </c>
      <c r="J67" s="157" t="e">
        <f>NA()</f>
        <v>#N/A</v>
      </c>
      <c r="K67" s="157" t="e">
        <f>NA()</f>
        <v>#N/A</v>
      </c>
      <c r="L67" s="157">
        <f>IF(ISNUMBER('将来負担比率（分子）の構造'!L$53), IF('将来負担比率（分子）の構造'!L$53 &lt; 0, 0, '将来負担比率（分子）の構造'!L$53), NA())</f>
        <v>43455</v>
      </c>
      <c r="M67" s="157" t="e">
        <f>NA()</f>
        <v>#N/A</v>
      </c>
      <c r="N67" s="157" t="e">
        <f>NA()</f>
        <v>#N/A</v>
      </c>
      <c r="O67" s="157">
        <f>IF(ISNUMBER('将来負担比率（分子）の構造'!M$53), IF('将来負担比率（分子）の構造'!M$53 &lt; 0, 0, '将来負担比率（分子）の構造'!M$53), NA())</f>
        <v>42410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4384</v>
      </c>
      <c r="C72" s="161">
        <f>基金残高に係る経年分析!G55</f>
        <v>4146</v>
      </c>
      <c r="D72" s="161">
        <f>基金残高に係る経年分析!H55</f>
        <v>3354</v>
      </c>
    </row>
    <row r="73" spans="1:16" x14ac:dyDescent="0.15">
      <c r="A73" s="160" t="s">
        <v>74</v>
      </c>
      <c r="B73" s="161">
        <f>基金残高に係る経年分析!F56</f>
        <v>2079</v>
      </c>
      <c r="C73" s="161">
        <f>基金残高に係る経年分析!G56</f>
        <v>1731</v>
      </c>
      <c r="D73" s="161">
        <f>基金残高に係る経年分析!H56</f>
        <v>1989</v>
      </c>
    </row>
    <row r="74" spans="1:16" x14ac:dyDescent="0.15">
      <c r="A74" s="160" t="s">
        <v>75</v>
      </c>
      <c r="B74" s="161">
        <f>基金残高に係る経年分析!F57</f>
        <v>3253</v>
      </c>
      <c r="C74" s="161">
        <f>基金残高に係る経年分析!G57</f>
        <v>3119</v>
      </c>
      <c r="D74" s="161">
        <f>基金残高に係る経年分析!H57</f>
        <v>2716</v>
      </c>
    </row>
  </sheetData>
  <sheetProtection algorithmName="SHA-512" hashValue="TIuP1zmFycQcIPZJZmTjUiQFp/nOrghsrky3vp7r8SzX5+Rnp9Wj+/0ByYKbir9xbydFz31By5RwFVxa0ax2MA==" saltValue="GNKduZADn5340btLeg4I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36313263</v>
      </c>
      <c r="S5" s="600"/>
      <c r="T5" s="600"/>
      <c r="U5" s="600"/>
      <c r="V5" s="600"/>
      <c r="W5" s="600"/>
      <c r="X5" s="600"/>
      <c r="Y5" s="601"/>
      <c r="Z5" s="602">
        <v>31.8</v>
      </c>
      <c r="AA5" s="602"/>
      <c r="AB5" s="602"/>
      <c r="AC5" s="602"/>
      <c r="AD5" s="603">
        <v>33568432</v>
      </c>
      <c r="AE5" s="603"/>
      <c r="AF5" s="603"/>
      <c r="AG5" s="603"/>
      <c r="AH5" s="603"/>
      <c r="AI5" s="603"/>
      <c r="AJ5" s="603"/>
      <c r="AK5" s="603"/>
      <c r="AL5" s="604">
        <v>59.3</v>
      </c>
      <c r="AM5" s="605"/>
      <c r="AN5" s="605"/>
      <c r="AO5" s="606"/>
      <c r="AP5" s="596" t="s">
        <v>216</v>
      </c>
      <c r="AQ5" s="597"/>
      <c r="AR5" s="597"/>
      <c r="AS5" s="597"/>
      <c r="AT5" s="597"/>
      <c r="AU5" s="597"/>
      <c r="AV5" s="597"/>
      <c r="AW5" s="597"/>
      <c r="AX5" s="597"/>
      <c r="AY5" s="597"/>
      <c r="AZ5" s="597"/>
      <c r="BA5" s="597"/>
      <c r="BB5" s="597"/>
      <c r="BC5" s="597"/>
      <c r="BD5" s="597"/>
      <c r="BE5" s="597"/>
      <c r="BF5" s="598"/>
      <c r="BG5" s="610">
        <v>33519861</v>
      </c>
      <c r="BH5" s="611"/>
      <c r="BI5" s="611"/>
      <c r="BJ5" s="611"/>
      <c r="BK5" s="611"/>
      <c r="BL5" s="611"/>
      <c r="BM5" s="611"/>
      <c r="BN5" s="612"/>
      <c r="BO5" s="613">
        <v>92.3</v>
      </c>
      <c r="BP5" s="613"/>
      <c r="BQ5" s="613"/>
      <c r="BR5" s="613"/>
      <c r="BS5" s="614">
        <v>531568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669535</v>
      </c>
      <c r="S6" s="611"/>
      <c r="T6" s="611"/>
      <c r="U6" s="611"/>
      <c r="V6" s="611"/>
      <c r="W6" s="611"/>
      <c r="X6" s="611"/>
      <c r="Y6" s="612"/>
      <c r="Z6" s="613">
        <v>0.6</v>
      </c>
      <c r="AA6" s="613"/>
      <c r="AB6" s="613"/>
      <c r="AC6" s="613"/>
      <c r="AD6" s="614">
        <v>669535</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33519861</v>
      </c>
      <c r="BH6" s="611"/>
      <c r="BI6" s="611"/>
      <c r="BJ6" s="611"/>
      <c r="BK6" s="611"/>
      <c r="BL6" s="611"/>
      <c r="BM6" s="611"/>
      <c r="BN6" s="612"/>
      <c r="BO6" s="613">
        <v>92.3</v>
      </c>
      <c r="BP6" s="613"/>
      <c r="BQ6" s="613"/>
      <c r="BR6" s="613"/>
      <c r="BS6" s="614">
        <v>531568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653188</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653188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13286</v>
      </c>
      <c r="S7" s="611"/>
      <c r="T7" s="611"/>
      <c r="U7" s="611"/>
      <c r="V7" s="611"/>
      <c r="W7" s="611"/>
      <c r="X7" s="611"/>
      <c r="Y7" s="612"/>
      <c r="Z7" s="613">
        <v>0</v>
      </c>
      <c r="AA7" s="613"/>
      <c r="AB7" s="613"/>
      <c r="AC7" s="613"/>
      <c r="AD7" s="614">
        <v>13286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15696404</v>
      </c>
      <c r="BH7" s="611"/>
      <c r="BI7" s="611"/>
      <c r="BJ7" s="611"/>
      <c r="BK7" s="611"/>
      <c r="BL7" s="611"/>
      <c r="BM7" s="611"/>
      <c r="BN7" s="612"/>
      <c r="BO7" s="613">
        <v>43.2</v>
      </c>
      <c r="BP7" s="613"/>
      <c r="BQ7" s="613"/>
      <c r="BR7" s="613"/>
      <c r="BS7" s="614">
        <v>531568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12692972</v>
      </c>
      <c r="CS7" s="611"/>
      <c r="CT7" s="611"/>
      <c r="CU7" s="611"/>
      <c r="CV7" s="611"/>
      <c r="CW7" s="611"/>
      <c r="CX7" s="611"/>
      <c r="CY7" s="612"/>
      <c r="CZ7" s="613">
        <v>11.4</v>
      </c>
      <c r="DA7" s="613"/>
      <c r="DB7" s="613"/>
      <c r="DC7" s="613"/>
      <c r="DD7" s="619">
        <v>458802</v>
      </c>
      <c r="DE7" s="611"/>
      <c r="DF7" s="611"/>
      <c r="DG7" s="611"/>
      <c r="DH7" s="611"/>
      <c r="DI7" s="611"/>
      <c r="DJ7" s="611"/>
      <c r="DK7" s="611"/>
      <c r="DL7" s="611"/>
      <c r="DM7" s="611"/>
      <c r="DN7" s="611"/>
      <c r="DO7" s="611"/>
      <c r="DP7" s="612"/>
      <c r="DQ7" s="619">
        <v>10678305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175882</v>
      </c>
      <c r="S8" s="611"/>
      <c r="T8" s="611"/>
      <c r="U8" s="611"/>
      <c r="V8" s="611"/>
      <c r="W8" s="611"/>
      <c r="X8" s="611"/>
      <c r="Y8" s="612"/>
      <c r="Z8" s="613">
        <v>0.2</v>
      </c>
      <c r="AA8" s="613"/>
      <c r="AB8" s="613"/>
      <c r="AC8" s="613"/>
      <c r="AD8" s="614">
        <v>175882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377708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44134217</v>
      </c>
      <c r="CS8" s="611"/>
      <c r="CT8" s="611"/>
      <c r="CU8" s="611"/>
      <c r="CV8" s="611"/>
      <c r="CW8" s="611"/>
      <c r="CX8" s="611"/>
      <c r="CY8" s="612"/>
      <c r="CZ8" s="613">
        <v>39.700000000000003</v>
      </c>
      <c r="DA8" s="613"/>
      <c r="DB8" s="613"/>
      <c r="DC8" s="613"/>
      <c r="DD8" s="619">
        <v>756576</v>
      </c>
      <c r="DE8" s="611"/>
      <c r="DF8" s="611"/>
      <c r="DG8" s="611"/>
      <c r="DH8" s="611"/>
      <c r="DI8" s="611"/>
      <c r="DJ8" s="611"/>
      <c r="DK8" s="611"/>
      <c r="DL8" s="611"/>
      <c r="DM8" s="611"/>
      <c r="DN8" s="611"/>
      <c r="DO8" s="611"/>
      <c r="DP8" s="612"/>
      <c r="DQ8" s="619">
        <v>22803334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257322</v>
      </c>
      <c r="S9" s="611"/>
      <c r="T9" s="611"/>
      <c r="U9" s="611"/>
      <c r="V9" s="611"/>
      <c r="W9" s="611"/>
      <c r="X9" s="611"/>
      <c r="Y9" s="612"/>
      <c r="Z9" s="613">
        <v>0.2</v>
      </c>
      <c r="AA9" s="613"/>
      <c r="AB9" s="613"/>
      <c r="AC9" s="613"/>
      <c r="AD9" s="614">
        <v>257322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12571714</v>
      </c>
      <c r="BH9" s="611"/>
      <c r="BI9" s="611"/>
      <c r="BJ9" s="611"/>
      <c r="BK9" s="611"/>
      <c r="BL9" s="611"/>
      <c r="BM9" s="611"/>
      <c r="BN9" s="612"/>
      <c r="BO9" s="613">
        <v>34.6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8416881</v>
      </c>
      <c r="CS9" s="611"/>
      <c r="CT9" s="611"/>
      <c r="CU9" s="611"/>
      <c r="CV9" s="611"/>
      <c r="CW9" s="611"/>
      <c r="CX9" s="611"/>
      <c r="CY9" s="612"/>
      <c r="CZ9" s="613">
        <v>7.6</v>
      </c>
      <c r="DA9" s="613"/>
      <c r="DB9" s="613"/>
      <c r="DC9" s="613"/>
      <c r="DD9" s="619">
        <v>126321</v>
      </c>
      <c r="DE9" s="611"/>
      <c r="DF9" s="611"/>
      <c r="DG9" s="611"/>
      <c r="DH9" s="611"/>
      <c r="DI9" s="611"/>
      <c r="DJ9" s="611"/>
      <c r="DK9" s="611"/>
      <c r="DL9" s="611"/>
      <c r="DM9" s="611"/>
      <c r="DN9" s="611"/>
      <c r="DO9" s="611"/>
      <c r="DP9" s="612"/>
      <c r="DQ9" s="619">
        <v>7186353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880234</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425276</v>
      </c>
      <c r="CS10" s="611"/>
      <c r="CT10" s="611"/>
      <c r="CU10" s="611"/>
      <c r="CV10" s="611"/>
      <c r="CW10" s="611"/>
      <c r="CX10" s="611"/>
      <c r="CY10" s="612"/>
      <c r="CZ10" s="613">
        <v>0.4</v>
      </c>
      <c r="DA10" s="613"/>
      <c r="DB10" s="613"/>
      <c r="DC10" s="613"/>
      <c r="DD10" s="619">
        <v>62938</v>
      </c>
      <c r="DE10" s="611"/>
      <c r="DF10" s="611"/>
      <c r="DG10" s="611"/>
      <c r="DH10" s="611"/>
      <c r="DI10" s="611"/>
      <c r="DJ10" s="611"/>
      <c r="DK10" s="611"/>
      <c r="DL10" s="611"/>
      <c r="DM10" s="611"/>
      <c r="DN10" s="611"/>
      <c r="DO10" s="611"/>
      <c r="DP10" s="612"/>
      <c r="DQ10" s="619">
        <v>267048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6701481</v>
      </c>
      <c r="S11" s="611"/>
      <c r="T11" s="611"/>
      <c r="U11" s="611"/>
      <c r="V11" s="611"/>
      <c r="W11" s="611"/>
      <c r="X11" s="611"/>
      <c r="Y11" s="612"/>
      <c r="Z11" s="615">
        <v>5.9</v>
      </c>
      <c r="AA11" s="616"/>
      <c r="AB11" s="616"/>
      <c r="AC11" s="622"/>
      <c r="AD11" s="619">
        <v>6701481</v>
      </c>
      <c r="AE11" s="611"/>
      <c r="AF11" s="611"/>
      <c r="AG11" s="611"/>
      <c r="AH11" s="611"/>
      <c r="AI11" s="611"/>
      <c r="AJ11" s="611"/>
      <c r="AK11" s="612"/>
      <c r="AL11" s="615">
        <v>11.8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1866748</v>
      </c>
      <c r="BH11" s="611"/>
      <c r="BI11" s="611"/>
      <c r="BJ11" s="611"/>
      <c r="BK11" s="611"/>
      <c r="BL11" s="611"/>
      <c r="BM11" s="611"/>
      <c r="BN11" s="612"/>
      <c r="BO11" s="613">
        <v>5.0999999999999996</v>
      </c>
      <c r="BP11" s="613"/>
      <c r="BQ11" s="613"/>
      <c r="BR11" s="613"/>
      <c r="BS11" s="614">
        <v>531568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1707018</v>
      </c>
      <c r="CS11" s="611"/>
      <c r="CT11" s="611"/>
      <c r="CU11" s="611"/>
      <c r="CV11" s="611"/>
      <c r="CW11" s="611"/>
      <c r="CX11" s="611"/>
      <c r="CY11" s="612"/>
      <c r="CZ11" s="613">
        <v>1.5</v>
      </c>
      <c r="DA11" s="613"/>
      <c r="DB11" s="613"/>
      <c r="DC11" s="613"/>
      <c r="DD11" s="619">
        <v>221627</v>
      </c>
      <c r="DE11" s="611"/>
      <c r="DF11" s="611"/>
      <c r="DG11" s="611"/>
      <c r="DH11" s="611"/>
      <c r="DI11" s="611"/>
      <c r="DJ11" s="611"/>
      <c r="DK11" s="611"/>
      <c r="DL11" s="611"/>
      <c r="DM11" s="611"/>
      <c r="DN11" s="611"/>
      <c r="DO11" s="611"/>
      <c r="DP11" s="612"/>
      <c r="DQ11" s="619">
        <v>1083148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2398</v>
      </c>
      <c r="S12" s="611"/>
      <c r="T12" s="611"/>
      <c r="U12" s="611"/>
      <c r="V12" s="611"/>
      <c r="W12" s="611"/>
      <c r="X12" s="611"/>
      <c r="Y12" s="612"/>
      <c r="Z12" s="613">
        <v>0</v>
      </c>
      <c r="AA12" s="613"/>
      <c r="AB12" s="613"/>
      <c r="AC12" s="613"/>
      <c r="AD12" s="614">
        <v>2398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15543158</v>
      </c>
      <c r="BH12" s="611"/>
      <c r="BI12" s="611"/>
      <c r="BJ12" s="611"/>
      <c r="BK12" s="611"/>
      <c r="BL12" s="611"/>
      <c r="BM12" s="611"/>
      <c r="BN12" s="612"/>
      <c r="BO12" s="613">
        <v>42.8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5519588</v>
      </c>
      <c r="CS12" s="611"/>
      <c r="CT12" s="611"/>
      <c r="CU12" s="611"/>
      <c r="CV12" s="611"/>
      <c r="CW12" s="611"/>
      <c r="CX12" s="611"/>
      <c r="CY12" s="612"/>
      <c r="CZ12" s="613">
        <v>5</v>
      </c>
      <c r="DA12" s="613"/>
      <c r="DB12" s="613"/>
      <c r="DC12" s="613"/>
      <c r="DD12" s="619">
        <v>511773</v>
      </c>
      <c r="DE12" s="611"/>
      <c r="DF12" s="611"/>
      <c r="DG12" s="611"/>
      <c r="DH12" s="611"/>
      <c r="DI12" s="611"/>
      <c r="DJ12" s="611"/>
      <c r="DK12" s="611"/>
      <c r="DL12" s="611"/>
      <c r="DM12" s="611"/>
      <c r="DN12" s="611"/>
      <c r="DO12" s="611"/>
      <c r="DP12" s="612"/>
      <c r="DQ12" s="619">
        <v>2030997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15473313</v>
      </c>
      <c r="BH13" s="611"/>
      <c r="BI13" s="611"/>
      <c r="BJ13" s="611"/>
      <c r="BK13" s="611"/>
      <c r="BL13" s="611"/>
      <c r="BM13" s="611"/>
      <c r="BN13" s="612"/>
      <c r="BO13" s="613">
        <v>42.6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13020426</v>
      </c>
      <c r="CS13" s="611"/>
      <c r="CT13" s="611"/>
      <c r="CU13" s="611"/>
      <c r="CV13" s="611"/>
      <c r="CW13" s="611"/>
      <c r="CX13" s="611"/>
      <c r="CY13" s="612"/>
      <c r="CZ13" s="613">
        <v>11.7</v>
      </c>
      <c r="DA13" s="613"/>
      <c r="DB13" s="613"/>
      <c r="DC13" s="613"/>
      <c r="DD13" s="619">
        <v>5736443</v>
      </c>
      <c r="DE13" s="611"/>
      <c r="DF13" s="611"/>
      <c r="DG13" s="611"/>
      <c r="DH13" s="611"/>
      <c r="DI13" s="611"/>
      <c r="DJ13" s="611"/>
      <c r="DK13" s="611"/>
      <c r="DL13" s="611"/>
      <c r="DM13" s="611"/>
      <c r="DN13" s="611"/>
      <c r="DO13" s="611"/>
      <c r="DP13" s="612"/>
      <c r="DQ13" s="619">
        <v>7709341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794712</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3605587</v>
      </c>
      <c r="CS14" s="611"/>
      <c r="CT14" s="611"/>
      <c r="CU14" s="611"/>
      <c r="CV14" s="611"/>
      <c r="CW14" s="611"/>
      <c r="CX14" s="611"/>
      <c r="CY14" s="612"/>
      <c r="CZ14" s="613">
        <v>3.2</v>
      </c>
      <c r="DA14" s="613"/>
      <c r="DB14" s="613"/>
      <c r="DC14" s="613"/>
      <c r="DD14" s="619">
        <v>702128</v>
      </c>
      <c r="DE14" s="611"/>
      <c r="DF14" s="611"/>
      <c r="DG14" s="611"/>
      <c r="DH14" s="611"/>
      <c r="DI14" s="611"/>
      <c r="DJ14" s="611"/>
      <c r="DK14" s="611"/>
      <c r="DL14" s="611"/>
      <c r="DM14" s="611"/>
      <c r="DN14" s="611"/>
      <c r="DO14" s="611"/>
      <c r="DP14" s="612"/>
      <c r="DQ14" s="619">
        <v>2453110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67421</v>
      </c>
      <c r="S15" s="611"/>
      <c r="T15" s="611"/>
      <c r="U15" s="611"/>
      <c r="V15" s="611"/>
      <c r="W15" s="611"/>
      <c r="X15" s="611"/>
      <c r="Y15" s="612"/>
      <c r="Z15" s="613">
        <v>0.1</v>
      </c>
      <c r="AA15" s="613"/>
      <c r="AB15" s="613"/>
      <c r="AC15" s="613"/>
      <c r="AD15" s="614">
        <v>67421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1485587</v>
      </c>
      <c r="BH15" s="611"/>
      <c r="BI15" s="611"/>
      <c r="BJ15" s="611"/>
      <c r="BK15" s="611"/>
      <c r="BL15" s="611"/>
      <c r="BM15" s="611"/>
      <c r="BN15" s="612"/>
      <c r="BO15" s="613">
        <v>4.0999999999999996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12280603</v>
      </c>
      <c r="CS15" s="611"/>
      <c r="CT15" s="611"/>
      <c r="CU15" s="611"/>
      <c r="CV15" s="611"/>
      <c r="CW15" s="611"/>
      <c r="CX15" s="611"/>
      <c r="CY15" s="612"/>
      <c r="CZ15" s="613">
        <v>11</v>
      </c>
      <c r="DA15" s="613"/>
      <c r="DB15" s="613"/>
      <c r="DC15" s="613"/>
      <c r="DD15" s="619">
        <v>1583181</v>
      </c>
      <c r="DE15" s="611"/>
      <c r="DF15" s="611"/>
      <c r="DG15" s="611"/>
      <c r="DH15" s="611"/>
      <c r="DI15" s="611"/>
      <c r="DJ15" s="611"/>
      <c r="DK15" s="611"/>
      <c r="DL15" s="611"/>
      <c r="DM15" s="611"/>
      <c r="DN15" s="611"/>
      <c r="DO15" s="611"/>
      <c r="DP15" s="612"/>
      <c r="DQ15" s="619">
        <v>8902528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491272</v>
      </c>
      <c r="S16" s="611"/>
      <c r="T16" s="611"/>
      <c r="U16" s="611"/>
      <c r="V16" s="611"/>
      <c r="W16" s="611"/>
      <c r="X16" s="611"/>
      <c r="Y16" s="612"/>
      <c r="Z16" s="613">
        <v>0.4</v>
      </c>
      <c r="AA16" s="613"/>
      <c r="AB16" s="613"/>
      <c r="AC16" s="613"/>
      <c r="AD16" s="614">
        <v>491272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1331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777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1358487</v>
      </c>
      <c r="S17" s="611"/>
      <c r="T17" s="611"/>
      <c r="U17" s="611"/>
      <c r="V17" s="611"/>
      <c r="W17" s="611"/>
      <c r="X17" s="611"/>
      <c r="Y17" s="612"/>
      <c r="Z17" s="613">
        <v>1.2</v>
      </c>
      <c r="AA17" s="613"/>
      <c r="AB17" s="613"/>
      <c r="AC17" s="613"/>
      <c r="AD17" s="614">
        <v>1358487</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8740402</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8351372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274071</v>
      </c>
      <c r="S18" s="611"/>
      <c r="T18" s="611"/>
      <c r="U18" s="611"/>
      <c r="V18" s="611"/>
      <c r="W18" s="611"/>
      <c r="X18" s="611"/>
      <c r="Y18" s="612"/>
      <c r="Z18" s="613">
        <v>0.2</v>
      </c>
      <c r="AA18" s="613"/>
      <c r="AB18" s="613"/>
      <c r="AC18" s="613"/>
      <c r="AD18" s="614">
        <v>274071</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1067820</v>
      </c>
      <c r="S19" s="611"/>
      <c r="T19" s="611"/>
      <c r="U19" s="611"/>
      <c r="V19" s="611"/>
      <c r="W19" s="611"/>
      <c r="X19" s="611"/>
      <c r="Y19" s="612"/>
      <c r="Z19" s="613">
        <v>0.9</v>
      </c>
      <c r="AA19" s="613"/>
      <c r="AB19" s="613"/>
      <c r="AC19" s="613"/>
      <c r="AD19" s="614">
        <v>1067820</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2793402</v>
      </c>
      <c r="BH19" s="611"/>
      <c r="BI19" s="611"/>
      <c r="BJ19" s="611"/>
      <c r="BK19" s="611"/>
      <c r="BL19" s="611"/>
      <c r="BM19" s="611"/>
      <c r="BN19" s="612"/>
      <c r="BO19" s="613">
        <v>7.7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16596</v>
      </c>
      <c r="S20" s="611"/>
      <c r="T20" s="611"/>
      <c r="U20" s="611"/>
      <c r="V20" s="611"/>
      <c r="W20" s="611"/>
      <c r="X20" s="611"/>
      <c r="Y20" s="612"/>
      <c r="Z20" s="613">
        <v>0</v>
      </c>
      <c r="AA20" s="613"/>
      <c r="AB20" s="613"/>
      <c r="AC20" s="613"/>
      <c r="AD20" s="614">
        <v>16596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2793402</v>
      </c>
      <c r="BH20" s="611"/>
      <c r="BI20" s="611"/>
      <c r="BJ20" s="611"/>
      <c r="BK20" s="611"/>
      <c r="BL20" s="611"/>
      <c r="BM20" s="611"/>
      <c r="BN20" s="612"/>
      <c r="BO20" s="613">
        <v>7.7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111197489</v>
      </c>
      <c r="CS20" s="611"/>
      <c r="CT20" s="611"/>
      <c r="CU20" s="611"/>
      <c r="CV20" s="611"/>
      <c r="CW20" s="611"/>
      <c r="CX20" s="611"/>
      <c r="CY20" s="612"/>
      <c r="CZ20" s="613">
        <v>100</v>
      </c>
      <c r="DA20" s="613"/>
      <c r="DB20" s="613"/>
      <c r="DC20" s="613"/>
      <c r="DD20" s="619">
        <v>10159789</v>
      </c>
      <c r="DE20" s="611"/>
      <c r="DF20" s="611"/>
      <c r="DG20" s="611"/>
      <c r="DH20" s="611"/>
      <c r="DI20" s="611"/>
      <c r="DJ20" s="611"/>
      <c r="DK20" s="611"/>
      <c r="DL20" s="611"/>
      <c r="DM20" s="611"/>
      <c r="DN20" s="611"/>
      <c r="DO20" s="611"/>
      <c r="DP20" s="612"/>
      <c r="DQ20" s="619">
        <v>72119501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14570399</v>
      </c>
      <c r="S21" s="611"/>
      <c r="T21" s="611"/>
      <c r="U21" s="611"/>
      <c r="V21" s="611"/>
      <c r="W21" s="611"/>
      <c r="X21" s="611"/>
      <c r="Y21" s="612"/>
      <c r="Z21" s="613">
        <v>12.8</v>
      </c>
      <c r="AA21" s="613"/>
      <c r="AB21" s="613"/>
      <c r="AC21" s="613"/>
      <c r="AD21" s="614">
        <v>13049008</v>
      </c>
      <c r="AE21" s="614"/>
      <c r="AF21" s="614"/>
      <c r="AG21" s="614"/>
      <c r="AH21" s="614"/>
      <c r="AI21" s="614"/>
      <c r="AJ21" s="614"/>
      <c r="AK21" s="614"/>
      <c r="AL21" s="615">
        <v>23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48571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13049008</v>
      </c>
      <c r="S22" s="611"/>
      <c r="T22" s="611"/>
      <c r="U22" s="611"/>
      <c r="V22" s="611"/>
      <c r="W22" s="611"/>
      <c r="X22" s="611"/>
      <c r="Y22" s="612"/>
      <c r="Z22" s="613">
        <v>11.4</v>
      </c>
      <c r="AA22" s="613"/>
      <c r="AB22" s="613"/>
      <c r="AC22" s="613"/>
      <c r="AD22" s="614">
        <v>13049008</v>
      </c>
      <c r="AE22" s="614"/>
      <c r="AF22" s="614"/>
      <c r="AG22" s="614"/>
      <c r="AH22" s="614"/>
      <c r="AI22" s="614"/>
      <c r="AJ22" s="614"/>
      <c r="AK22" s="614"/>
      <c r="AL22" s="615">
        <v>23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1521277</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2744831</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114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53930089</v>
      </c>
      <c r="CS24" s="600"/>
      <c r="CT24" s="600"/>
      <c r="CU24" s="600"/>
      <c r="CV24" s="600"/>
      <c r="CW24" s="600"/>
      <c r="CX24" s="600"/>
      <c r="CY24" s="601"/>
      <c r="CZ24" s="604">
        <v>48.5</v>
      </c>
      <c r="DA24" s="605"/>
      <c r="DB24" s="605"/>
      <c r="DC24" s="621"/>
      <c r="DD24" s="645">
        <v>34458881</v>
      </c>
      <c r="DE24" s="600"/>
      <c r="DF24" s="600"/>
      <c r="DG24" s="600"/>
      <c r="DH24" s="600"/>
      <c r="DI24" s="600"/>
      <c r="DJ24" s="600"/>
      <c r="DK24" s="601"/>
      <c r="DL24" s="645">
        <v>28616726</v>
      </c>
      <c r="DM24" s="600"/>
      <c r="DN24" s="600"/>
      <c r="DO24" s="600"/>
      <c r="DP24" s="600"/>
      <c r="DQ24" s="600"/>
      <c r="DR24" s="600"/>
      <c r="DS24" s="600"/>
      <c r="DT24" s="600"/>
      <c r="DU24" s="600"/>
      <c r="DV24" s="601"/>
      <c r="DW24" s="604">
        <v>50</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60620746</v>
      </c>
      <c r="S25" s="611"/>
      <c r="T25" s="611"/>
      <c r="U25" s="611"/>
      <c r="V25" s="611"/>
      <c r="W25" s="611"/>
      <c r="X25" s="611"/>
      <c r="Y25" s="612"/>
      <c r="Z25" s="613">
        <v>53.1</v>
      </c>
      <c r="AA25" s="613"/>
      <c r="AB25" s="613"/>
      <c r="AC25" s="613"/>
      <c r="AD25" s="614">
        <v>56354524</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17246475</v>
      </c>
      <c r="CS25" s="642"/>
      <c r="CT25" s="642"/>
      <c r="CU25" s="642"/>
      <c r="CV25" s="642"/>
      <c r="CW25" s="642"/>
      <c r="CX25" s="642"/>
      <c r="CY25" s="643"/>
      <c r="CZ25" s="615">
        <v>15.5</v>
      </c>
      <c r="DA25" s="640"/>
      <c r="DB25" s="640"/>
      <c r="DC25" s="644"/>
      <c r="DD25" s="619">
        <v>15886836</v>
      </c>
      <c r="DE25" s="642"/>
      <c r="DF25" s="642"/>
      <c r="DG25" s="642"/>
      <c r="DH25" s="642"/>
      <c r="DI25" s="642"/>
      <c r="DJ25" s="642"/>
      <c r="DK25" s="643"/>
      <c r="DL25" s="619">
        <v>13541561</v>
      </c>
      <c r="DM25" s="642"/>
      <c r="DN25" s="642"/>
      <c r="DO25" s="642"/>
      <c r="DP25" s="642"/>
      <c r="DQ25" s="642"/>
      <c r="DR25" s="642"/>
      <c r="DS25" s="642"/>
      <c r="DT25" s="642"/>
      <c r="DU25" s="642"/>
      <c r="DV25" s="643"/>
      <c r="DW25" s="615">
        <v>23.6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34781</v>
      </c>
      <c r="S26" s="611"/>
      <c r="T26" s="611"/>
      <c r="U26" s="611"/>
      <c r="V26" s="611"/>
      <c r="W26" s="611"/>
      <c r="X26" s="611"/>
      <c r="Y26" s="612"/>
      <c r="Z26" s="613">
        <v>0</v>
      </c>
      <c r="AA26" s="613"/>
      <c r="AB26" s="613"/>
      <c r="AC26" s="613"/>
      <c r="AD26" s="614">
        <v>34781</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11159088</v>
      </c>
      <c r="CS26" s="611"/>
      <c r="CT26" s="611"/>
      <c r="CU26" s="611"/>
      <c r="CV26" s="611"/>
      <c r="CW26" s="611"/>
      <c r="CX26" s="611"/>
      <c r="CY26" s="612"/>
      <c r="CZ26" s="615">
        <v>10</v>
      </c>
      <c r="DA26" s="640"/>
      <c r="DB26" s="640"/>
      <c r="DC26" s="644"/>
      <c r="DD26" s="619">
        <v>10230078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930863</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36313263</v>
      </c>
      <c r="BH27" s="611"/>
      <c r="BI27" s="611"/>
      <c r="BJ27" s="611"/>
      <c r="BK27" s="611"/>
      <c r="BL27" s="611"/>
      <c r="BM27" s="611"/>
      <c r="BN27" s="612"/>
      <c r="BO27" s="613">
        <v>100</v>
      </c>
      <c r="BP27" s="613"/>
      <c r="BQ27" s="613"/>
      <c r="BR27" s="613"/>
      <c r="BS27" s="614">
        <v>531568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27943257</v>
      </c>
      <c r="CS27" s="642"/>
      <c r="CT27" s="642"/>
      <c r="CU27" s="642"/>
      <c r="CV27" s="642"/>
      <c r="CW27" s="642"/>
      <c r="CX27" s="642"/>
      <c r="CY27" s="643"/>
      <c r="CZ27" s="615">
        <v>25.1</v>
      </c>
      <c r="DA27" s="640"/>
      <c r="DB27" s="640"/>
      <c r="DC27" s="644"/>
      <c r="DD27" s="619">
        <v>10220718</v>
      </c>
      <c r="DE27" s="642"/>
      <c r="DF27" s="642"/>
      <c r="DG27" s="642"/>
      <c r="DH27" s="642"/>
      <c r="DI27" s="642"/>
      <c r="DJ27" s="642"/>
      <c r="DK27" s="643"/>
      <c r="DL27" s="619">
        <v>6749085</v>
      </c>
      <c r="DM27" s="642"/>
      <c r="DN27" s="642"/>
      <c r="DO27" s="642"/>
      <c r="DP27" s="642"/>
      <c r="DQ27" s="642"/>
      <c r="DR27" s="642"/>
      <c r="DS27" s="642"/>
      <c r="DT27" s="642"/>
      <c r="DU27" s="642"/>
      <c r="DV27" s="643"/>
      <c r="DW27" s="615">
        <v>11.8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781416</v>
      </c>
      <c r="S28" s="611"/>
      <c r="T28" s="611"/>
      <c r="U28" s="611"/>
      <c r="V28" s="611"/>
      <c r="W28" s="611"/>
      <c r="X28" s="611"/>
      <c r="Y28" s="612"/>
      <c r="Z28" s="613">
        <v>0.7</v>
      </c>
      <c r="AA28" s="613"/>
      <c r="AB28" s="613"/>
      <c r="AC28" s="613"/>
      <c r="AD28" s="614">
        <v>98308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8740357</v>
      </c>
      <c r="CS28" s="611"/>
      <c r="CT28" s="611"/>
      <c r="CU28" s="611"/>
      <c r="CV28" s="611"/>
      <c r="CW28" s="611"/>
      <c r="CX28" s="611"/>
      <c r="CY28" s="612"/>
      <c r="CZ28" s="615">
        <v>7.9</v>
      </c>
      <c r="DA28" s="640"/>
      <c r="DB28" s="640"/>
      <c r="DC28" s="644"/>
      <c r="DD28" s="619">
        <v>8351327</v>
      </c>
      <c r="DE28" s="611"/>
      <c r="DF28" s="611"/>
      <c r="DG28" s="611"/>
      <c r="DH28" s="611"/>
      <c r="DI28" s="611"/>
      <c r="DJ28" s="611"/>
      <c r="DK28" s="612"/>
      <c r="DL28" s="619">
        <v>8326080</v>
      </c>
      <c r="DM28" s="611"/>
      <c r="DN28" s="611"/>
      <c r="DO28" s="611"/>
      <c r="DP28" s="611"/>
      <c r="DQ28" s="611"/>
      <c r="DR28" s="611"/>
      <c r="DS28" s="611"/>
      <c r="DT28" s="611"/>
      <c r="DU28" s="611"/>
      <c r="DV28" s="612"/>
      <c r="DW28" s="615">
        <v>14.5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623039</v>
      </c>
      <c r="S29" s="611"/>
      <c r="T29" s="611"/>
      <c r="U29" s="611"/>
      <c r="V29" s="611"/>
      <c r="W29" s="611"/>
      <c r="X29" s="611"/>
      <c r="Y29" s="612"/>
      <c r="Z29" s="613">
        <v>0.5</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8737896</v>
      </c>
      <c r="CS29" s="642"/>
      <c r="CT29" s="642"/>
      <c r="CU29" s="642"/>
      <c r="CV29" s="642"/>
      <c r="CW29" s="642"/>
      <c r="CX29" s="642"/>
      <c r="CY29" s="643"/>
      <c r="CZ29" s="615">
        <v>7.9</v>
      </c>
      <c r="DA29" s="640"/>
      <c r="DB29" s="640"/>
      <c r="DC29" s="644"/>
      <c r="DD29" s="619">
        <v>8348866</v>
      </c>
      <c r="DE29" s="642"/>
      <c r="DF29" s="642"/>
      <c r="DG29" s="642"/>
      <c r="DH29" s="642"/>
      <c r="DI29" s="642"/>
      <c r="DJ29" s="642"/>
      <c r="DK29" s="643"/>
      <c r="DL29" s="619">
        <v>8323619</v>
      </c>
      <c r="DM29" s="642"/>
      <c r="DN29" s="642"/>
      <c r="DO29" s="642"/>
      <c r="DP29" s="642"/>
      <c r="DQ29" s="642"/>
      <c r="DR29" s="642"/>
      <c r="DS29" s="642"/>
      <c r="DT29" s="642"/>
      <c r="DU29" s="642"/>
      <c r="DV29" s="643"/>
      <c r="DW29" s="615">
        <v>14.5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21126649</v>
      </c>
      <c r="S30" s="611"/>
      <c r="T30" s="611"/>
      <c r="U30" s="611"/>
      <c r="V30" s="611"/>
      <c r="W30" s="611"/>
      <c r="X30" s="611"/>
      <c r="Y30" s="612"/>
      <c r="Z30" s="613">
        <v>18.5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8248940</v>
      </c>
      <c r="CS30" s="611"/>
      <c r="CT30" s="611"/>
      <c r="CU30" s="611"/>
      <c r="CV30" s="611"/>
      <c r="CW30" s="611"/>
      <c r="CX30" s="611"/>
      <c r="CY30" s="612"/>
      <c r="CZ30" s="615">
        <v>7.4</v>
      </c>
      <c r="DA30" s="640"/>
      <c r="DB30" s="640"/>
      <c r="DC30" s="644"/>
      <c r="DD30" s="619">
        <v>7860005</v>
      </c>
      <c r="DE30" s="611"/>
      <c r="DF30" s="611"/>
      <c r="DG30" s="611"/>
      <c r="DH30" s="611"/>
      <c r="DI30" s="611"/>
      <c r="DJ30" s="611"/>
      <c r="DK30" s="612"/>
      <c r="DL30" s="619">
        <v>7834758</v>
      </c>
      <c r="DM30" s="611"/>
      <c r="DN30" s="611"/>
      <c r="DO30" s="611"/>
      <c r="DP30" s="611"/>
      <c r="DQ30" s="611"/>
      <c r="DR30" s="611"/>
      <c r="DS30" s="611"/>
      <c r="DT30" s="611"/>
      <c r="DU30" s="611"/>
      <c r="DV30" s="612"/>
      <c r="DW30" s="615">
        <v>13.7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96.6</v>
      </c>
      <c r="BN31" s="654"/>
      <c r="BO31" s="654"/>
      <c r="BP31" s="654"/>
      <c r="BQ31" s="655"/>
      <c r="BR31" s="666">
        <v>99.1</v>
      </c>
      <c r="BS31" s="654"/>
      <c r="BT31" s="654"/>
      <c r="BU31" s="654"/>
      <c r="BV31" s="654"/>
      <c r="BW31" s="654"/>
      <c r="BX31" s="605">
        <v>96.8</v>
      </c>
      <c r="BY31" s="654"/>
      <c r="BZ31" s="654"/>
      <c r="CA31" s="654"/>
      <c r="CB31" s="655"/>
      <c r="CD31" s="648"/>
      <c r="CE31" s="649"/>
      <c r="CF31" s="607" t="s">
        <v>300</v>
      </c>
      <c r="CG31" s="608"/>
      <c r="CH31" s="608"/>
      <c r="CI31" s="608"/>
      <c r="CJ31" s="608"/>
      <c r="CK31" s="608"/>
      <c r="CL31" s="608"/>
      <c r="CM31" s="608"/>
      <c r="CN31" s="608"/>
      <c r="CO31" s="608"/>
      <c r="CP31" s="608"/>
      <c r="CQ31" s="609"/>
      <c r="CR31" s="610">
        <v>488956</v>
      </c>
      <c r="CS31" s="642"/>
      <c r="CT31" s="642"/>
      <c r="CU31" s="642"/>
      <c r="CV31" s="642"/>
      <c r="CW31" s="642"/>
      <c r="CX31" s="642"/>
      <c r="CY31" s="643"/>
      <c r="CZ31" s="615">
        <v>0.4</v>
      </c>
      <c r="DA31" s="640"/>
      <c r="DB31" s="640"/>
      <c r="DC31" s="644"/>
      <c r="DD31" s="619">
        <v>488861</v>
      </c>
      <c r="DE31" s="642"/>
      <c r="DF31" s="642"/>
      <c r="DG31" s="642"/>
      <c r="DH31" s="642"/>
      <c r="DI31" s="642"/>
      <c r="DJ31" s="642"/>
      <c r="DK31" s="643"/>
      <c r="DL31" s="619">
        <v>488861</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8100952</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96.9</v>
      </c>
      <c r="BN32" s="642"/>
      <c r="BO32" s="642"/>
      <c r="BP32" s="642"/>
      <c r="BQ32" s="665"/>
      <c r="BR32" s="667">
        <v>99.3</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v>2461</v>
      </c>
      <c r="CS32" s="611"/>
      <c r="CT32" s="611"/>
      <c r="CU32" s="611"/>
      <c r="CV32" s="611"/>
      <c r="CW32" s="611"/>
      <c r="CX32" s="611"/>
      <c r="CY32" s="612"/>
      <c r="CZ32" s="615">
        <v>0</v>
      </c>
      <c r="DA32" s="640"/>
      <c r="DB32" s="640"/>
      <c r="DC32" s="644"/>
      <c r="DD32" s="619">
        <v>2461</v>
      </c>
      <c r="DE32" s="611"/>
      <c r="DF32" s="611"/>
      <c r="DG32" s="611"/>
      <c r="DH32" s="611"/>
      <c r="DI32" s="611"/>
      <c r="DJ32" s="611"/>
      <c r="DK32" s="612"/>
      <c r="DL32" s="619">
        <v>2461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699200</v>
      </c>
      <c r="S33" s="611"/>
      <c r="T33" s="611"/>
      <c r="U33" s="611"/>
      <c r="V33" s="611"/>
      <c r="W33" s="611"/>
      <c r="X33" s="611"/>
      <c r="Y33" s="612"/>
      <c r="Z33" s="613">
        <v>0.6</v>
      </c>
      <c r="AA33" s="613"/>
      <c r="AB33" s="613"/>
      <c r="AC33" s="613"/>
      <c r="AD33" s="614">
        <v>80900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96.1</v>
      </c>
      <c r="BN33" s="669"/>
      <c r="BO33" s="669"/>
      <c r="BP33" s="669"/>
      <c r="BQ33" s="671"/>
      <c r="BR33" s="668">
        <v>98.9</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47106280</v>
      </c>
      <c r="CS33" s="642"/>
      <c r="CT33" s="642"/>
      <c r="CU33" s="642"/>
      <c r="CV33" s="642"/>
      <c r="CW33" s="642"/>
      <c r="CX33" s="642"/>
      <c r="CY33" s="643"/>
      <c r="CZ33" s="615">
        <v>42.4</v>
      </c>
      <c r="DA33" s="640"/>
      <c r="DB33" s="640"/>
      <c r="DC33" s="644"/>
      <c r="DD33" s="619">
        <v>35408014</v>
      </c>
      <c r="DE33" s="642"/>
      <c r="DF33" s="642"/>
      <c r="DG33" s="642"/>
      <c r="DH33" s="642"/>
      <c r="DI33" s="642"/>
      <c r="DJ33" s="642"/>
      <c r="DK33" s="643"/>
      <c r="DL33" s="619">
        <v>24111609</v>
      </c>
      <c r="DM33" s="642"/>
      <c r="DN33" s="642"/>
      <c r="DO33" s="642"/>
      <c r="DP33" s="642"/>
      <c r="DQ33" s="642"/>
      <c r="DR33" s="642"/>
      <c r="DS33" s="642"/>
      <c r="DT33" s="642"/>
      <c r="DU33" s="642"/>
      <c r="DV33" s="643"/>
      <c r="DW33" s="615">
        <v>42.1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4775943</v>
      </c>
      <c r="S34" s="611"/>
      <c r="T34" s="611"/>
      <c r="U34" s="611"/>
      <c r="V34" s="611"/>
      <c r="W34" s="611"/>
      <c r="X34" s="611"/>
      <c r="Y34" s="612"/>
      <c r="Z34" s="613">
        <v>4.2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18754476</v>
      </c>
      <c r="CS34" s="611"/>
      <c r="CT34" s="611"/>
      <c r="CU34" s="611"/>
      <c r="CV34" s="611"/>
      <c r="CW34" s="611"/>
      <c r="CX34" s="611"/>
      <c r="CY34" s="612"/>
      <c r="CZ34" s="615">
        <v>16.899999999999999</v>
      </c>
      <c r="DA34" s="640"/>
      <c r="DB34" s="640"/>
      <c r="DC34" s="644"/>
      <c r="DD34" s="619">
        <v>13863479</v>
      </c>
      <c r="DE34" s="611"/>
      <c r="DF34" s="611"/>
      <c r="DG34" s="611"/>
      <c r="DH34" s="611"/>
      <c r="DI34" s="611"/>
      <c r="DJ34" s="611"/>
      <c r="DK34" s="612"/>
      <c r="DL34" s="619">
        <v>9999887</v>
      </c>
      <c r="DM34" s="611"/>
      <c r="DN34" s="611"/>
      <c r="DO34" s="611"/>
      <c r="DP34" s="611"/>
      <c r="DQ34" s="611"/>
      <c r="DR34" s="611"/>
      <c r="DS34" s="611"/>
      <c r="DT34" s="611"/>
      <c r="DU34" s="611"/>
      <c r="DV34" s="612"/>
      <c r="DW34" s="615">
        <v>17.5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3200527</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1447531</v>
      </c>
      <c r="CS35" s="642"/>
      <c r="CT35" s="642"/>
      <c r="CU35" s="642"/>
      <c r="CV35" s="642"/>
      <c r="CW35" s="642"/>
      <c r="CX35" s="642"/>
      <c r="CY35" s="643"/>
      <c r="CZ35" s="615">
        <v>1.3</v>
      </c>
      <c r="DA35" s="640"/>
      <c r="DB35" s="640"/>
      <c r="DC35" s="644"/>
      <c r="DD35" s="619">
        <v>1146113</v>
      </c>
      <c r="DE35" s="642"/>
      <c r="DF35" s="642"/>
      <c r="DG35" s="642"/>
      <c r="DH35" s="642"/>
      <c r="DI35" s="642"/>
      <c r="DJ35" s="642"/>
      <c r="DK35" s="643"/>
      <c r="DL35" s="619">
        <v>942415</v>
      </c>
      <c r="DM35" s="642"/>
      <c r="DN35" s="642"/>
      <c r="DO35" s="642"/>
      <c r="DP35" s="642"/>
      <c r="DQ35" s="642"/>
      <c r="DR35" s="642"/>
      <c r="DS35" s="642"/>
      <c r="DT35" s="642"/>
      <c r="DU35" s="642"/>
      <c r="DV35" s="643"/>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2751552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13673937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262716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12944542</v>
      </c>
      <c r="CS36" s="611"/>
      <c r="CT36" s="611"/>
      <c r="CU36" s="611"/>
      <c r="CV36" s="611"/>
      <c r="CW36" s="611"/>
      <c r="CX36" s="611"/>
      <c r="CY36" s="612"/>
      <c r="CZ36" s="615">
        <v>11.6</v>
      </c>
      <c r="DA36" s="640"/>
      <c r="DB36" s="640"/>
      <c r="DC36" s="644"/>
      <c r="DD36" s="619">
        <v>11100861</v>
      </c>
      <c r="DE36" s="611"/>
      <c r="DF36" s="611"/>
      <c r="DG36" s="611"/>
      <c r="DH36" s="611"/>
      <c r="DI36" s="611"/>
      <c r="DJ36" s="611"/>
      <c r="DK36" s="612"/>
      <c r="DL36" s="619">
        <v>6018371</v>
      </c>
      <c r="DM36" s="611"/>
      <c r="DN36" s="611"/>
      <c r="DO36" s="611"/>
      <c r="DP36" s="611"/>
      <c r="DQ36" s="611"/>
      <c r="DR36" s="611"/>
      <c r="DS36" s="611"/>
      <c r="DT36" s="611"/>
      <c r="DU36" s="611"/>
      <c r="DV36" s="612"/>
      <c r="DW36" s="615">
        <v>10.5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5368778</v>
      </c>
      <c r="S37" s="611"/>
      <c r="T37" s="611"/>
      <c r="U37" s="611"/>
      <c r="V37" s="611"/>
      <c r="W37" s="611"/>
      <c r="X37" s="611"/>
      <c r="Y37" s="612"/>
      <c r="Z37" s="613">
        <v>4.7</v>
      </c>
      <c r="AA37" s="613"/>
      <c r="AB37" s="613"/>
      <c r="AC37" s="613"/>
      <c r="AD37" s="614">
        <v>74749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3489258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198719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2121215</v>
      </c>
      <c r="CS37" s="642"/>
      <c r="CT37" s="642"/>
      <c r="CU37" s="642"/>
      <c r="CV37" s="642"/>
      <c r="CW37" s="642"/>
      <c r="CX37" s="642"/>
      <c r="CY37" s="643"/>
      <c r="CZ37" s="615">
        <v>1.9</v>
      </c>
      <c r="DA37" s="640"/>
      <c r="DB37" s="640"/>
      <c r="DC37" s="644"/>
      <c r="DD37" s="619">
        <v>2111970</v>
      </c>
      <c r="DE37" s="642"/>
      <c r="DF37" s="642"/>
      <c r="DG37" s="642"/>
      <c r="DH37" s="642"/>
      <c r="DI37" s="642"/>
      <c r="DJ37" s="642"/>
      <c r="DK37" s="643"/>
      <c r="DL37" s="619">
        <v>2111970</v>
      </c>
      <c r="DM37" s="642"/>
      <c r="DN37" s="642"/>
      <c r="DO37" s="642"/>
      <c r="DP37" s="642"/>
      <c r="DQ37" s="642"/>
      <c r="DR37" s="642"/>
      <c r="DS37" s="642"/>
      <c r="DT37" s="642"/>
      <c r="DU37" s="642"/>
      <c r="DV37" s="643"/>
      <c r="DW37" s="615">
        <v>3.7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5206300</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1247729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26143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8910550</v>
      </c>
      <c r="CS38" s="611"/>
      <c r="CT38" s="611"/>
      <c r="CU38" s="611"/>
      <c r="CV38" s="611"/>
      <c r="CW38" s="611"/>
      <c r="CX38" s="611"/>
      <c r="CY38" s="612"/>
      <c r="CZ38" s="615">
        <v>8</v>
      </c>
      <c r="DA38" s="640"/>
      <c r="DB38" s="640"/>
      <c r="DC38" s="644"/>
      <c r="DD38" s="619">
        <v>7403100</v>
      </c>
      <c r="DE38" s="611"/>
      <c r="DF38" s="611"/>
      <c r="DG38" s="611"/>
      <c r="DH38" s="611"/>
      <c r="DI38" s="611"/>
      <c r="DJ38" s="611"/>
      <c r="DK38" s="612"/>
      <c r="DL38" s="619">
        <v>7150936</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77786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38038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1919585</v>
      </c>
      <c r="CS39" s="642"/>
      <c r="CT39" s="642"/>
      <c r="CU39" s="642"/>
      <c r="CV39" s="642"/>
      <c r="CW39" s="642"/>
      <c r="CX39" s="642"/>
      <c r="CY39" s="643"/>
      <c r="CZ39" s="615">
        <v>1.7</v>
      </c>
      <c r="DA39" s="640"/>
      <c r="DB39" s="640"/>
      <c r="DC39" s="644"/>
      <c r="DD39" s="619">
        <v>1894461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623900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26400</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3129596</v>
      </c>
      <c r="CS40" s="611"/>
      <c r="CT40" s="611"/>
      <c r="CU40" s="611"/>
      <c r="CV40" s="611"/>
      <c r="CW40" s="611"/>
      <c r="CX40" s="611"/>
      <c r="CY40" s="612"/>
      <c r="CZ40" s="615">
        <v>2.8</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114220746</v>
      </c>
      <c r="S41" s="683"/>
      <c r="T41" s="683"/>
      <c r="U41" s="683"/>
      <c r="V41" s="683"/>
      <c r="W41" s="683"/>
      <c r="X41" s="683"/>
      <c r="Y41" s="687"/>
      <c r="Z41" s="688">
        <v>100</v>
      </c>
      <c r="AA41" s="688"/>
      <c r="AB41" s="688"/>
      <c r="AC41" s="688"/>
      <c r="AD41" s="689">
        <v>56643263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1497875</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7334889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399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10161120</v>
      </c>
      <c r="CS42" s="642"/>
      <c r="CT42" s="642"/>
      <c r="CU42" s="642"/>
      <c r="CV42" s="642"/>
      <c r="CW42" s="642"/>
      <c r="CX42" s="642"/>
      <c r="CY42" s="643"/>
      <c r="CZ42" s="615">
        <v>9.1</v>
      </c>
      <c r="DA42" s="640"/>
      <c r="DB42" s="640"/>
      <c r="DC42" s="644"/>
      <c r="DD42" s="619">
        <v>2252606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151349</v>
      </c>
      <c r="CS43" s="642"/>
      <c r="CT43" s="642"/>
      <c r="CU43" s="642"/>
      <c r="CV43" s="642"/>
      <c r="CW43" s="642"/>
      <c r="CX43" s="642"/>
      <c r="CY43" s="643"/>
      <c r="CZ43" s="615">
        <v>0.1</v>
      </c>
      <c r="DA43" s="640"/>
      <c r="DB43" s="640"/>
      <c r="DC43" s="644"/>
      <c r="DD43" s="619">
        <v>151349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10159789</v>
      </c>
      <c r="CS44" s="611"/>
      <c r="CT44" s="611"/>
      <c r="CU44" s="611"/>
      <c r="CV44" s="611"/>
      <c r="CW44" s="611"/>
      <c r="CX44" s="611"/>
      <c r="CY44" s="612"/>
      <c r="CZ44" s="615">
        <v>9.1</v>
      </c>
      <c r="DA44" s="616"/>
      <c r="DB44" s="616"/>
      <c r="DC44" s="622"/>
      <c r="DD44" s="619">
        <v>2251829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5009124</v>
      </c>
      <c r="CS45" s="642"/>
      <c r="CT45" s="642"/>
      <c r="CU45" s="642"/>
      <c r="CV45" s="642"/>
      <c r="CW45" s="642"/>
      <c r="CX45" s="642"/>
      <c r="CY45" s="643"/>
      <c r="CZ45" s="615">
        <v>4.5</v>
      </c>
      <c r="DA45" s="640"/>
      <c r="DB45" s="640"/>
      <c r="DC45" s="644"/>
      <c r="DD45" s="619">
        <v>319783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5046078</v>
      </c>
      <c r="CS46" s="611"/>
      <c r="CT46" s="611"/>
      <c r="CU46" s="611"/>
      <c r="CV46" s="611"/>
      <c r="CW46" s="611"/>
      <c r="CX46" s="611"/>
      <c r="CY46" s="612"/>
      <c r="CZ46" s="615">
        <v>4.5</v>
      </c>
      <c r="DA46" s="616"/>
      <c r="DB46" s="616"/>
      <c r="DC46" s="622"/>
      <c r="DD46" s="619">
        <v>1927059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1331</v>
      </c>
      <c r="CS47" s="642"/>
      <c r="CT47" s="642"/>
      <c r="CU47" s="642"/>
      <c r="CV47" s="642"/>
      <c r="CW47" s="642"/>
      <c r="CX47" s="642"/>
      <c r="CY47" s="643"/>
      <c r="CZ47" s="615">
        <v>0</v>
      </c>
      <c r="DA47" s="640"/>
      <c r="DB47" s="640"/>
      <c r="DC47" s="644"/>
      <c r="DD47" s="619">
        <v>777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111197489</v>
      </c>
      <c r="CS49" s="669"/>
      <c r="CT49" s="669"/>
      <c r="CU49" s="669"/>
      <c r="CV49" s="669"/>
      <c r="CW49" s="669"/>
      <c r="CX49" s="669"/>
      <c r="CY49" s="698"/>
      <c r="CZ49" s="690">
        <v>100</v>
      </c>
      <c r="DA49" s="699"/>
      <c r="DB49" s="699"/>
      <c r="DC49" s="700"/>
      <c r="DD49" s="701">
        <v>72119501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5ZXWUeXQmLicehtpB128bjW8ptMXANw/OSPL9Kf2V56J7Dj3374UrCZQS9NHHUKGLEGwlYzwHOv9646nxiHIQ==" saltValue="PUVLnf8VeFtmcXSEL1Ol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114253</v>
      </c>
      <c r="R7" s="740"/>
      <c r="S7" s="740"/>
      <c r="T7" s="740"/>
      <c r="U7" s="740"/>
      <c r="V7" s="740">
        <v>111230</v>
      </c>
      <c r="W7" s="740"/>
      <c r="X7" s="740"/>
      <c r="Y7" s="740"/>
      <c r="Z7" s="740"/>
      <c r="AA7" s="740">
        <v>3023</v>
      </c>
      <c r="AB7" s="740"/>
      <c r="AC7" s="740"/>
      <c r="AD7" s="740"/>
      <c r="AE7" s="741"/>
      <c r="AF7" s="742">
        <v>2149</v>
      </c>
      <c r="AG7" s="743"/>
      <c r="AH7" s="743"/>
      <c r="AI7" s="743"/>
      <c r="AJ7" s="744"/>
      <c r="AK7" s="745">
        <v>3201</v>
      </c>
      <c r="AL7" s="746"/>
      <c r="AM7" s="746"/>
      <c r="AN7" s="746"/>
      <c r="AO7" s="746"/>
      <c r="AP7" s="746">
        <v>105240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578</v>
      </c>
      <c r="BS7" s="733" t="s">
        <v>561</v>
      </c>
      <c r="BT7" s="734"/>
      <c r="BU7" s="734"/>
      <c r="BV7" s="734"/>
      <c r="BW7" s="734"/>
      <c r="BX7" s="734"/>
      <c r="BY7" s="734"/>
      <c r="BZ7" s="734"/>
      <c r="CA7" s="734"/>
      <c r="CB7" s="734"/>
      <c r="CC7" s="734"/>
      <c r="CD7" s="734"/>
      <c r="CE7" s="734"/>
      <c r="CF7" s="734"/>
      <c r="CG7" s="749"/>
      <c r="CH7" s="730">
        <v>-50</v>
      </c>
      <c r="CI7" s="731"/>
      <c r="CJ7" s="731"/>
      <c r="CK7" s="731"/>
      <c r="CL7" s="732"/>
      <c r="CM7" s="730">
        <v>985</v>
      </c>
      <c r="CN7" s="731"/>
      <c r="CO7" s="731"/>
      <c r="CP7" s="731"/>
      <c r="CQ7" s="732"/>
      <c r="CR7" s="730">
        <v>10</v>
      </c>
      <c r="CS7" s="731"/>
      <c r="CT7" s="731"/>
      <c r="CU7" s="731"/>
      <c r="CV7" s="732"/>
      <c r="CW7" s="730">
        <v>31</v>
      </c>
      <c r="CX7" s="731"/>
      <c r="CY7" s="731"/>
      <c r="CZ7" s="731"/>
      <c r="DA7" s="732"/>
      <c r="DB7" s="730" t="s">
        <v>576</v>
      </c>
      <c r="DC7" s="731"/>
      <c r="DD7" s="731"/>
      <c r="DE7" s="731"/>
      <c r="DF7" s="732"/>
      <c r="DG7" s="730" t="s">
        <v>576</v>
      </c>
      <c r="DH7" s="731"/>
      <c r="DI7" s="731"/>
      <c r="DJ7" s="731"/>
      <c r="DK7" s="732"/>
      <c r="DL7" s="730">
        <v>110</v>
      </c>
      <c r="DM7" s="731"/>
      <c r="DN7" s="731"/>
      <c r="DO7" s="731"/>
      <c r="DP7" s="732"/>
      <c r="DQ7" s="730">
        <v>11</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67</v>
      </c>
      <c r="R8" s="771"/>
      <c r="S8" s="771"/>
      <c r="T8" s="771"/>
      <c r="U8" s="771"/>
      <c r="V8" s="771">
        <v>67</v>
      </c>
      <c r="W8" s="771"/>
      <c r="X8" s="771"/>
      <c r="Y8" s="771"/>
      <c r="Z8" s="771"/>
      <c r="AA8" s="771">
        <v>0</v>
      </c>
      <c r="AB8" s="771"/>
      <c r="AC8" s="771"/>
      <c r="AD8" s="771"/>
      <c r="AE8" s="772"/>
      <c r="AF8" s="773">
        <v>0</v>
      </c>
      <c r="AG8" s="774"/>
      <c r="AH8" s="774"/>
      <c r="AI8" s="774"/>
      <c r="AJ8" s="775"/>
      <c r="AK8" s="756">
        <v>2</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578</v>
      </c>
      <c r="BS8" s="760" t="s">
        <v>562</v>
      </c>
      <c r="BT8" s="761"/>
      <c r="BU8" s="761"/>
      <c r="BV8" s="761"/>
      <c r="BW8" s="761"/>
      <c r="BX8" s="761"/>
      <c r="BY8" s="761"/>
      <c r="BZ8" s="761"/>
      <c r="CA8" s="761"/>
      <c r="CB8" s="761"/>
      <c r="CC8" s="761"/>
      <c r="CD8" s="761"/>
      <c r="CE8" s="761"/>
      <c r="CF8" s="761"/>
      <c r="CG8" s="762"/>
      <c r="CH8" s="763">
        <v>5</v>
      </c>
      <c r="CI8" s="764"/>
      <c r="CJ8" s="764"/>
      <c r="CK8" s="764"/>
      <c r="CL8" s="765"/>
      <c r="CM8" s="763">
        <v>317</v>
      </c>
      <c r="CN8" s="764"/>
      <c r="CO8" s="764"/>
      <c r="CP8" s="764"/>
      <c r="CQ8" s="765"/>
      <c r="CR8" s="763">
        <v>10</v>
      </c>
      <c r="CS8" s="764"/>
      <c r="CT8" s="764"/>
      <c r="CU8" s="764"/>
      <c r="CV8" s="765"/>
      <c r="CW8" s="763" t="s">
        <v>576</v>
      </c>
      <c r="CX8" s="764"/>
      <c r="CY8" s="764"/>
      <c r="CZ8" s="764"/>
      <c r="DA8" s="765"/>
      <c r="DB8" s="763">
        <v>3339</v>
      </c>
      <c r="DC8" s="764"/>
      <c r="DD8" s="764"/>
      <c r="DE8" s="764"/>
      <c r="DF8" s="765"/>
      <c r="DG8" s="763">
        <v>714</v>
      </c>
      <c r="DH8" s="764"/>
      <c r="DI8" s="764"/>
      <c r="DJ8" s="764"/>
      <c r="DK8" s="765"/>
      <c r="DL8" s="763" t="s">
        <v>576</v>
      </c>
      <c r="DM8" s="764"/>
      <c r="DN8" s="764"/>
      <c r="DO8" s="764"/>
      <c r="DP8" s="765"/>
      <c r="DQ8" s="763">
        <v>2635</v>
      </c>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71</v>
      </c>
      <c r="R9" s="771"/>
      <c r="S9" s="771"/>
      <c r="T9" s="771"/>
      <c r="U9" s="771"/>
      <c r="V9" s="771">
        <v>71</v>
      </c>
      <c r="W9" s="771"/>
      <c r="X9" s="771"/>
      <c r="Y9" s="771"/>
      <c r="Z9" s="771"/>
      <c r="AA9" s="771">
        <v>0</v>
      </c>
      <c r="AB9" s="771"/>
      <c r="AC9" s="771"/>
      <c r="AD9" s="771"/>
      <c r="AE9" s="772"/>
      <c r="AF9" s="773">
        <v>0</v>
      </c>
      <c r="AG9" s="774"/>
      <c r="AH9" s="774"/>
      <c r="AI9" s="774"/>
      <c r="AJ9" s="775"/>
      <c r="AK9" s="756">
        <v>71</v>
      </c>
      <c r="AL9" s="757"/>
      <c r="AM9" s="757"/>
      <c r="AN9" s="757"/>
      <c r="AO9" s="757"/>
      <c r="AP9" s="757">
        <v>36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563</v>
      </c>
      <c r="BT9" s="761"/>
      <c r="BU9" s="761"/>
      <c r="BV9" s="761"/>
      <c r="BW9" s="761"/>
      <c r="BX9" s="761"/>
      <c r="BY9" s="761"/>
      <c r="BZ9" s="761"/>
      <c r="CA9" s="761"/>
      <c r="CB9" s="761"/>
      <c r="CC9" s="761"/>
      <c r="CD9" s="761"/>
      <c r="CE9" s="761"/>
      <c r="CF9" s="761"/>
      <c r="CG9" s="762"/>
      <c r="CH9" s="763">
        <v>7</v>
      </c>
      <c r="CI9" s="764"/>
      <c r="CJ9" s="764"/>
      <c r="CK9" s="764"/>
      <c r="CL9" s="765"/>
      <c r="CM9" s="763">
        <v>158</v>
      </c>
      <c r="CN9" s="764"/>
      <c r="CO9" s="764"/>
      <c r="CP9" s="764"/>
      <c r="CQ9" s="765"/>
      <c r="CR9" s="763">
        <v>50</v>
      </c>
      <c r="CS9" s="764"/>
      <c r="CT9" s="764"/>
      <c r="CU9" s="764"/>
      <c r="CV9" s="765"/>
      <c r="CW9" s="763" t="s">
        <v>576</v>
      </c>
      <c r="CX9" s="764"/>
      <c r="CY9" s="764"/>
      <c r="CZ9" s="764"/>
      <c r="DA9" s="765"/>
      <c r="DB9" s="763" t="s">
        <v>576</v>
      </c>
      <c r="DC9" s="764"/>
      <c r="DD9" s="764"/>
      <c r="DE9" s="764"/>
      <c r="DF9" s="765"/>
      <c r="DG9" s="763" t="s">
        <v>576</v>
      </c>
      <c r="DH9" s="764"/>
      <c r="DI9" s="764"/>
      <c r="DJ9" s="764"/>
      <c r="DK9" s="765"/>
      <c r="DL9" s="763" t="s">
        <v>576</v>
      </c>
      <c r="DM9" s="764"/>
      <c r="DN9" s="764"/>
      <c r="DO9" s="764"/>
      <c r="DP9" s="765"/>
      <c r="DQ9" s="763" t="s">
        <v>554</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564</v>
      </c>
      <c r="BT10" s="761"/>
      <c r="BU10" s="761"/>
      <c r="BV10" s="761"/>
      <c r="BW10" s="761"/>
      <c r="BX10" s="761"/>
      <c r="BY10" s="761"/>
      <c r="BZ10" s="761"/>
      <c r="CA10" s="761"/>
      <c r="CB10" s="761"/>
      <c r="CC10" s="761"/>
      <c r="CD10" s="761"/>
      <c r="CE10" s="761"/>
      <c r="CF10" s="761"/>
      <c r="CG10" s="762"/>
      <c r="CH10" s="763">
        <v>-26</v>
      </c>
      <c r="CI10" s="764"/>
      <c r="CJ10" s="764"/>
      <c r="CK10" s="764"/>
      <c r="CL10" s="765"/>
      <c r="CM10" s="763">
        <v>1121</v>
      </c>
      <c r="CN10" s="764"/>
      <c r="CO10" s="764"/>
      <c r="CP10" s="764"/>
      <c r="CQ10" s="765"/>
      <c r="CR10" s="763">
        <v>25</v>
      </c>
      <c r="CS10" s="764"/>
      <c r="CT10" s="764"/>
      <c r="CU10" s="764"/>
      <c r="CV10" s="765"/>
      <c r="CW10" s="763">
        <v>2</v>
      </c>
      <c r="CX10" s="764"/>
      <c r="CY10" s="764"/>
      <c r="CZ10" s="764"/>
      <c r="DA10" s="765"/>
      <c r="DB10" s="763" t="s">
        <v>576</v>
      </c>
      <c r="DC10" s="764"/>
      <c r="DD10" s="764"/>
      <c r="DE10" s="764"/>
      <c r="DF10" s="765"/>
      <c r="DG10" s="763" t="s">
        <v>576</v>
      </c>
      <c r="DH10" s="764"/>
      <c r="DI10" s="764"/>
      <c r="DJ10" s="764"/>
      <c r="DK10" s="765"/>
      <c r="DL10" s="763" t="s">
        <v>576</v>
      </c>
      <c r="DM10" s="764"/>
      <c r="DN10" s="764"/>
      <c r="DO10" s="764"/>
      <c r="DP10" s="765"/>
      <c r="DQ10" s="763" t="s">
        <v>554</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565</v>
      </c>
      <c r="BT11" s="761"/>
      <c r="BU11" s="761"/>
      <c r="BV11" s="761"/>
      <c r="BW11" s="761"/>
      <c r="BX11" s="761"/>
      <c r="BY11" s="761"/>
      <c r="BZ11" s="761"/>
      <c r="CA11" s="761"/>
      <c r="CB11" s="761"/>
      <c r="CC11" s="761"/>
      <c r="CD11" s="761"/>
      <c r="CE11" s="761"/>
      <c r="CF11" s="761"/>
      <c r="CG11" s="762"/>
      <c r="CH11" s="763">
        <v>-10</v>
      </c>
      <c r="CI11" s="764"/>
      <c r="CJ11" s="764"/>
      <c r="CK11" s="764"/>
      <c r="CL11" s="765"/>
      <c r="CM11" s="763">
        <v>572</v>
      </c>
      <c r="CN11" s="764"/>
      <c r="CO11" s="764"/>
      <c r="CP11" s="764"/>
      <c r="CQ11" s="765"/>
      <c r="CR11" s="763">
        <v>421</v>
      </c>
      <c r="CS11" s="764"/>
      <c r="CT11" s="764"/>
      <c r="CU11" s="764"/>
      <c r="CV11" s="765"/>
      <c r="CW11" s="763">
        <v>44</v>
      </c>
      <c r="CX11" s="764"/>
      <c r="CY11" s="764"/>
      <c r="CZ11" s="764"/>
      <c r="DA11" s="765"/>
      <c r="DB11" s="763" t="s">
        <v>576</v>
      </c>
      <c r="DC11" s="764"/>
      <c r="DD11" s="764"/>
      <c r="DE11" s="764"/>
      <c r="DF11" s="765"/>
      <c r="DG11" s="763" t="s">
        <v>576</v>
      </c>
      <c r="DH11" s="764"/>
      <c r="DI11" s="764"/>
      <c r="DJ11" s="764"/>
      <c r="DK11" s="765"/>
      <c r="DL11" s="763" t="s">
        <v>576</v>
      </c>
      <c r="DM11" s="764"/>
      <c r="DN11" s="764"/>
      <c r="DO11" s="764"/>
      <c r="DP11" s="765"/>
      <c r="DQ11" s="763" t="s">
        <v>554</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566</v>
      </c>
      <c r="BT12" s="761"/>
      <c r="BU12" s="761"/>
      <c r="BV12" s="761"/>
      <c r="BW12" s="761"/>
      <c r="BX12" s="761"/>
      <c r="BY12" s="761"/>
      <c r="BZ12" s="761"/>
      <c r="CA12" s="761"/>
      <c r="CB12" s="761"/>
      <c r="CC12" s="761"/>
      <c r="CD12" s="761"/>
      <c r="CE12" s="761"/>
      <c r="CF12" s="761"/>
      <c r="CG12" s="762"/>
      <c r="CH12" s="763">
        <v>0</v>
      </c>
      <c r="CI12" s="764"/>
      <c r="CJ12" s="764"/>
      <c r="CK12" s="764"/>
      <c r="CL12" s="765"/>
      <c r="CM12" s="763">
        <v>21</v>
      </c>
      <c r="CN12" s="764"/>
      <c r="CO12" s="764"/>
      <c r="CP12" s="764"/>
      <c r="CQ12" s="765"/>
      <c r="CR12" s="763">
        <v>0</v>
      </c>
      <c r="CS12" s="764"/>
      <c r="CT12" s="764"/>
      <c r="CU12" s="764"/>
      <c r="CV12" s="765"/>
      <c r="CW12" s="763">
        <v>12</v>
      </c>
      <c r="CX12" s="764"/>
      <c r="CY12" s="764"/>
      <c r="CZ12" s="764"/>
      <c r="DA12" s="765"/>
      <c r="DB12" s="763" t="s">
        <v>576</v>
      </c>
      <c r="DC12" s="764"/>
      <c r="DD12" s="764"/>
      <c r="DE12" s="764"/>
      <c r="DF12" s="765"/>
      <c r="DG12" s="763" t="s">
        <v>576</v>
      </c>
      <c r="DH12" s="764"/>
      <c r="DI12" s="764"/>
      <c r="DJ12" s="764"/>
      <c r="DK12" s="765"/>
      <c r="DL12" s="776" t="s">
        <v>576</v>
      </c>
      <c r="DM12" s="764"/>
      <c r="DN12" s="764"/>
      <c r="DO12" s="764"/>
      <c r="DP12" s="765"/>
      <c r="DQ12" s="763" t="s">
        <v>554</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567</v>
      </c>
      <c r="BT13" s="761"/>
      <c r="BU13" s="761"/>
      <c r="BV13" s="761"/>
      <c r="BW13" s="761"/>
      <c r="BX13" s="761"/>
      <c r="BY13" s="761"/>
      <c r="BZ13" s="761"/>
      <c r="CA13" s="761"/>
      <c r="CB13" s="761"/>
      <c r="CC13" s="761"/>
      <c r="CD13" s="761"/>
      <c r="CE13" s="761"/>
      <c r="CF13" s="761"/>
      <c r="CG13" s="762"/>
      <c r="CH13" s="763">
        <v>5</v>
      </c>
      <c r="CI13" s="764"/>
      <c r="CJ13" s="764"/>
      <c r="CK13" s="764"/>
      <c r="CL13" s="765"/>
      <c r="CM13" s="763">
        <v>231</v>
      </c>
      <c r="CN13" s="764"/>
      <c r="CO13" s="764"/>
      <c r="CP13" s="764"/>
      <c r="CQ13" s="765"/>
      <c r="CR13" s="763">
        <v>40</v>
      </c>
      <c r="CS13" s="764"/>
      <c r="CT13" s="764"/>
      <c r="CU13" s="764"/>
      <c r="CV13" s="765"/>
      <c r="CW13" s="763" t="s">
        <v>576</v>
      </c>
      <c r="CX13" s="764"/>
      <c r="CY13" s="764"/>
      <c r="CZ13" s="764"/>
      <c r="DA13" s="765"/>
      <c r="DB13" s="763" t="s">
        <v>576</v>
      </c>
      <c r="DC13" s="764"/>
      <c r="DD13" s="764"/>
      <c r="DE13" s="764"/>
      <c r="DF13" s="765"/>
      <c r="DG13" s="763" t="s">
        <v>576</v>
      </c>
      <c r="DH13" s="764"/>
      <c r="DI13" s="764"/>
      <c r="DJ13" s="764"/>
      <c r="DK13" s="765"/>
      <c r="DL13" s="763" t="s">
        <v>576</v>
      </c>
      <c r="DM13" s="764"/>
      <c r="DN13" s="764"/>
      <c r="DO13" s="764"/>
      <c r="DP13" s="765"/>
      <c r="DQ13" s="763" t="s">
        <v>554</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568</v>
      </c>
      <c r="BT14" s="761"/>
      <c r="BU14" s="761"/>
      <c r="BV14" s="761"/>
      <c r="BW14" s="761"/>
      <c r="BX14" s="761"/>
      <c r="BY14" s="761"/>
      <c r="BZ14" s="761"/>
      <c r="CA14" s="761"/>
      <c r="CB14" s="761"/>
      <c r="CC14" s="761"/>
      <c r="CD14" s="761"/>
      <c r="CE14" s="761"/>
      <c r="CF14" s="761"/>
      <c r="CG14" s="762"/>
      <c r="CH14" s="763">
        <v>9</v>
      </c>
      <c r="CI14" s="764"/>
      <c r="CJ14" s="764"/>
      <c r="CK14" s="764"/>
      <c r="CL14" s="765"/>
      <c r="CM14" s="763">
        <v>155</v>
      </c>
      <c r="CN14" s="764"/>
      <c r="CO14" s="764"/>
      <c r="CP14" s="764"/>
      <c r="CQ14" s="765"/>
      <c r="CR14" s="763">
        <v>50</v>
      </c>
      <c r="CS14" s="764"/>
      <c r="CT14" s="764"/>
      <c r="CU14" s="764"/>
      <c r="CV14" s="765"/>
      <c r="CW14" s="763" t="s">
        <v>576</v>
      </c>
      <c r="CX14" s="764"/>
      <c r="CY14" s="764"/>
      <c r="CZ14" s="764"/>
      <c r="DA14" s="765"/>
      <c r="DB14" s="763" t="s">
        <v>576</v>
      </c>
      <c r="DC14" s="764"/>
      <c r="DD14" s="764"/>
      <c r="DE14" s="764"/>
      <c r="DF14" s="765"/>
      <c r="DG14" s="763" t="s">
        <v>576</v>
      </c>
      <c r="DH14" s="764"/>
      <c r="DI14" s="764"/>
      <c r="DJ14" s="764"/>
      <c r="DK14" s="765"/>
      <c r="DL14" s="763" t="s">
        <v>576</v>
      </c>
      <c r="DM14" s="764"/>
      <c r="DN14" s="764"/>
      <c r="DO14" s="764"/>
      <c r="DP14" s="765"/>
      <c r="DQ14" s="763" t="s">
        <v>554</v>
      </c>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7"/>
      <c r="R22" s="788"/>
      <c r="S22" s="788"/>
      <c r="T22" s="788"/>
      <c r="U22" s="788"/>
      <c r="V22" s="788"/>
      <c r="W22" s="788"/>
      <c r="X22" s="788"/>
      <c r="Y22" s="788"/>
      <c r="Z22" s="788"/>
      <c r="AA22" s="788"/>
      <c r="AB22" s="788"/>
      <c r="AC22" s="788"/>
      <c r="AD22" s="788"/>
      <c r="AE22" s="789"/>
      <c r="AF22" s="773"/>
      <c r="AG22" s="774"/>
      <c r="AH22" s="774"/>
      <c r="AI22" s="774"/>
      <c r="AJ22" s="775"/>
      <c r="AK22" s="790"/>
      <c r="AL22" s="791"/>
      <c r="AM22" s="791"/>
      <c r="AN22" s="791"/>
      <c r="AO22" s="791"/>
      <c r="AP22" s="791"/>
      <c r="AQ22" s="791"/>
      <c r="AR22" s="791"/>
      <c r="AS22" s="791"/>
      <c r="AT22" s="791"/>
      <c r="AU22" s="792"/>
      <c r="AV22" s="792"/>
      <c r="AW22" s="792"/>
      <c r="AX22" s="792"/>
      <c r="AY22" s="793"/>
      <c r="AZ22" s="794" t="s">
        <v>377</v>
      </c>
      <c r="BA22" s="794"/>
      <c r="BB22" s="794"/>
      <c r="BC22" s="794"/>
      <c r="BD22" s="795"/>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7" t="s">
        <v>379</v>
      </c>
      <c r="C23" s="778"/>
      <c r="D23" s="778"/>
      <c r="E23" s="778"/>
      <c r="F23" s="778"/>
      <c r="G23" s="778"/>
      <c r="H23" s="778"/>
      <c r="I23" s="778"/>
      <c r="J23" s="778"/>
      <c r="K23" s="778"/>
      <c r="L23" s="778"/>
      <c r="M23" s="778"/>
      <c r="N23" s="778"/>
      <c r="O23" s="778"/>
      <c r="P23" s="779"/>
      <c r="Q23" s="780">
        <v>114221</v>
      </c>
      <c r="R23" s="781"/>
      <c r="S23" s="781"/>
      <c r="T23" s="781"/>
      <c r="U23" s="781"/>
      <c r="V23" s="781">
        <v>111197</v>
      </c>
      <c r="W23" s="781"/>
      <c r="X23" s="781"/>
      <c r="Y23" s="781"/>
      <c r="Z23" s="781"/>
      <c r="AA23" s="781">
        <v>3023</v>
      </c>
      <c r="AB23" s="781"/>
      <c r="AC23" s="781"/>
      <c r="AD23" s="781"/>
      <c r="AE23" s="782"/>
      <c r="AF23" s="783">
        <v>2150</v>
      </c>
      <c r="AG23" s="781"/>
      <c r="AH23" s="781"/>
      <c r="AI23" s="781"/>
      <c r="AJ23" s="784"/>
      <c r="AK23" s="785"/>
      <c r="AL23" s="786"/>
      <c r="AM23" s="786"/>
      <c r="AN23" s="786"/>
      <c r="AO23" s="786"/>
      <c r="AP23" s="781">
        <v>105277</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6" t="s">
        <v>380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2" t="s">
        <v>385</v>
      </c>
      <c r="AG26" s="803"/>
      <c r="AH26" s="803"/>
      <c r="AI26" s="803"/>
      <c r="AJ26" s="804"/>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10">
        <v>21808</v>
      </c>
      <c r="R28" s="811"/>
      <c r="S28" s="811"/>
      <c r="T28" s="811"/>
      <c r="U28" s="811"/>
      <c r="V28" s="811">
        <v>21545</v>
      </c>
      <c r="W28" s="811"/>
      <c r="X28" s="811"/>
      <c r="Y28" s="811"/>
      <c r="Z28" s="811"/>
      <c r="AA28" s="811">
        <v>263</v>
      </c>
      <c r="AB28" s="811"/>
      <c r="AC28" s="811"/>
      <c r="AD28" s="811"/>
      <c r="AE28" s="812"/>
      <c r="AF28" s="813">
        <v>263</v>
      </c>
      <c r="AG28" s="811"/>
      <c r="AH28" s="811"/>
      <c r="AI28" s="811"/>
      <c r="AJ28" s="814"/>
      <c r="AK28" s="815">
        <v>1598</v>
      </c>
      <c r="AL28" s="816"/>
      <c r="AM28" s="816"/>
      <c r="AN28" s="816"/>
      <c r="AO28" s="816"/>
      <c r="AP28" s="816" t="s">
        <v>554</v>
      </c>
      <c r="AQ28" s="816"/>
      <c r="AR28" s="816"/>
      <c r="AS28" s="816"/>
      <c r="AT28" s="816"/>
      <c r="AU28" s="816" t="s">
        <v>554</v>
      </c>
      <c r="AV28" s="816"/>
      <c r="AW28" s="816"/>
      <c r="AX28" s="816"/>
      <c r="AY28" s="816"/>
      <c r="AZ28" s="817" t="s">
        <v>554</v>
      </c>
      <c r="BA28" s="817"/>
      <c r="BB28" s="817"/>
      <c r="BC28" s="817"/>
      <c r="BD28" s="817"/>
      <c r="BE28" s="808"/>
      <c r="BF28" s="808"/>
      <c r="BG28" s="808"/>
      <c r="BH28" s="808"/>
      <c r="BI28" s="809"/>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23776</v>
      </c>
      <c r="R29" s="771"/>
      <c r="S29" s="771"/>
      <c r="T29" s="771"/>
      <c r="U29" s="771"/>
      <c r="V29" s="771">
        <v>23322</v>
      </c>
      <c r="W29" s="771"/>
      <c r="X29" s="771"/>
      <c r="Y29" s="771"/>
      <c r="Z29" s="771"/>
      <c r="AA29" s="771">
        <v>454</v>
      </c>
      <c r="AB29" s="771"/>
      <c r="AC29" s="771"/>
      <c r="AD29" s="771"/>
      <c r="AE29" s="772"/>
      <c r="AF29" s="773">
        <v>454</v>
      </c>
      <c r="AG29" s="774"/>
      <c r="AH29" s="774"/>
      <c r="AI29" s="774"/>
      <c r="AJ29" s="775"/>
      <c r="AK29" s="822">
        <v>3385</v>
      </c>
      <c r="AL29" s="818"/>
      <c r="AM29" s="818"/>
      <c r="AN29" s="818"/>
      <c r="AO29" s="818"/>
      <c r="AP29" s="818" t="s">
        <v>554</v>
      </c>
      <c r="AQ29" s="818"/>
      <c r="AR29" s="818"/>
      <c r="AS29" s="818"/>
      <c r="AT29" s="818"/>
      <c r="AU29" s="818" t="s">
        <v>554</v>
      </c>
      <c r="AV29" s="818"/>
      <c r="AW29" s="818"/>
      <c r="AX29" s="818"/>
      <c r="AY29" s="818"/>
      <c r="AZ29" s="819" t="s">
        <v>554</v>
      </c>
      <c r="BA29" s="819"/>
      <c r="BB29" s="819"/>
      <c r="BC29" s="819"/>
      <c r="BD29" s="819"/>
      <c r="BE29" s="820"/>
      <c r="BF29" s="820"/>
      <c r="BG29" s="820"/>
      <c r="BH29" s="820"/>
      <c r="BI29" s="821"/>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4311</v>
      </c>
      <c r="R30" s="771"/>
      <c r="S30" s="771"/>
      <c r="T30" s="771"/>
      <c r="U30" s="771"/>
      <c r="V30" s="771">
        <v>4204</v>
      </c>
      <c r="W30" s="771"/>
      <c r="X30" s="771"/>
      <c r="Y30" s="771"/>
      <c r="Z30" s="771"/>
      <c r="AA30" s="771">
        <v>107</v>
      </c>
      <c r="AB30" s="771"/>
      <c r="AC30" s="771"/>
      <c r="AD30" s="771"/>
      <c r="AE30" s="772"/>
      <c r="AF30" s="773">
        <v>107</v>
      </c>
      <c r="AG30" s="774"/>
      <c r="AH30" s="774"/>
      <c r="AI30" s="774"/>
      <c r="AJ30" s="775"/>
      <c r="AK30" s="822">
        <v>803</v>
      </c>
      <c r="AL30" s="818"/>
      <c r="AM30" s="818"/>
      <c r="AN30" s="818"/>
      <c r="AO30" s="818"/>
      <c r="AP30" s="818" t="s">
        <v>554</v>
      </c>
      <c r="AQ30" s="818"/>
      <c r="AR30" s="818"/>
      <c r="AS30" s="818"/>
      <c r="AT30" s="818"/>
      <c r="AU30" s="818" t="s">
        <v>554</v>
      </c>
      <c r="AV30" s="818"/>
      <c r="AW30" s="818"/>
      <c r="AX30" s="818"/>
      <c r="AY30" s="818"/>
      <c r="AZ30" s="819" t="s">
        <v>554</v>
      </c>
      <c r="BA30" s="819"/>
      <c r="BB30" s="819"/>
      <c r="BC30" s="819"/>
      <c r="BD30" s="819"/>
      <c r="BE30" s="820"/>
      <c r="BF30" s="820"/>
      <c r="BG30" s="820"/>
      <c r="BH30" s="820"/>
      <c r="BI30" s="821"/>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496</v>
      </c>
      <c r="R31" s="771"/>
      <c r="S31" s="771"/>
      <c r="T31" s="771"/>
      <c r="U31" s="771"/>
      <c r="V31" s="771">
        <v>496</v>
      </c>
      <c r="W31" s="771"/>
      <c r="X31" s="771"/>
      <c r="Y31" s="771"/>
      <c r="Z31" s="771"/>
      <c r="AA31" s="771">
        <v>0</v>
      </c>
      <c r="AB31" s="771"/>
      <c r="AC31" s="771"/>
      <c r="AD31" s="771"/>
      <c r="AE31" s="772"/>
      <c r="AF31" s="773">
        <v>0</v>
      </c>
      <c r="AG31" s="774"/>
      <c r="AH31" s="774"/>
      <c r="AI31" s="774"/>
      <c r="AJ31" s="775"/>
      <c r="AK31" s="822">
        <v>18</v>
      </c>
      <c r="AL31" s="818"/>
      <c r="AM31" s="818"/>
      <c r="AN31" s="818"/>
      <c r="AO31" s="818"/>
      <c r="AP31" s="818">
        <v>93</v>
      </c>
      <c r="AQ31" s="818"/>
      <c r="AR31" s="818"/>
      <c r="AS31" s="818"/>
      <c r="AT31" s="818"/>
      <c r="AU31" s="818">
        <v>1</v>
      </c>
      <c r="AV31" s="818"/>
      <c r="AW31" s="818"/>
      <c r="AX31" s="818"/>
      <c r="AY31" s="818"/>
      <c r="AZ31" s="819" t="s">
        <v>554</v>
      </c>
      <c r="BA31" s="819"/>
      <c r="BB31" s="819"/>
      <c r="BC31" s="819"/>
      <c r="BD31" s="819"/>
      <c r="BE31" s="820"/>
      <c r="BF31" s="820"/>
      <c r="BG31" s="820"/>
      <c r="BH31" s="820"/>
      <c r="BI31" s="821"/>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6003</v>
      </c>
      <c r="R32" s="771"/>
      <c r="S32" s="771"/>
      <c r="T32" s="771"/>
      <c r="U32" s="771"/>
      <c r="V32" s="771">
        <v>5304</v>
      </c>
      <c r="W32" s="771"/>
      <c r="X32" s="771"/>
      <c r="Y32" s="771"/>
      <c r="Z32" s="771"/>
      <c r="AA32" s="771">
        <v>699</v>
      </c>
      <c r="AB32" s="771"/>
      <c r="AC32" s="771"/>
      <c r="AD32" s="771"/>
      <c r="AE32" s="772"/>
      <c r="AF32" s="773">
        <v>4257</v>
      </c>
      <c r="AG32" s="774"/>
      <c r="AH32" s="774"/>
      <c r="AI32" s="774"/>
      <c r="AJ32" s="775"/>
      <c r="AK32" s="822">
        <v>26</v>
      </c>
      <c r="AL32" s="818"/>
      <c r="AM32" s="818"/>
      <c r="AN32" s="818"/>
      <c r="AO32" s="818"/>
      <c r="AP32" s="818">
        <v>14286</v>
      </c>
      <c r="AQ32" s="818"/>
      <c r="AR32" s="818"/>
      <c r="AS32" s="818"/>
      <c r="AT32" s="818"/>
      <c r="AU32" s="818">
        <v>14</v>
      </c>
      <c r="AV32" s="818"/>
      <c r="AW32" s="818"/>
      <c r="AX32" s="818"/>
      <c r="AY32" s="818"/>
      <c r="AZ32" s="819" t="s">
        <v>554</v>
      </c>
      <c r="BA32" s="819"/>
      <c r="BB32" s="819"/>
      <c r="BC32" s="819"/>
      <c r="BD32" s="819"/>
      <c r="BE32" s="820" t="s">
        <v>395</v>
      </c>
      <c r="BF32" s="820"/>
      <c r="BG32" s="820"/>
      <c r="BH32" s="820"/>
      <c r="BI32" s="821"/>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7728</v>
      </c>
      <c r="R33" s="771"/>
      <c r="S33" s="771"/>
      <c r="T33" s="771"/>
      <c r="U33" s="771"/>
      <c r="V33" s="771">
        <v>7591</v>
      </c>
      <c r="W33" s="771"/>
      <c r="X33" s="771"/>
      <c r="Y33" s="771"/>
      <c r="Z33" s="771"/>
      <c r="AA33" s="771">
        <v>136</v>
      </c>
      <c r="AB33" s="771"/>
      <c r="AC33" s="771"/>
      <c r="AD33" s="771"/>
      <c r="AE33" s="772"/>
      <c r="AF33" s="773">
        <v>3419</v>
      </c>
      <c r="AG33" s="774"/>
      <c r="AH33" s="774"/>
      <c r="AI33" s="774"/>
      <c r="AJ33" s="775"/>
      <c r="AK33" s="822">
        <v>3352</v>
      </c>
      <c r="AL33" s="818"/>
      <c r="AM33" s="818"/>
      <c r="AN33" s="818"/>
      <c r="AO33" s="818"/>
      <c r="AP33" s="818">
        <v>69459</v>
      </c>
      <c r="AQ33" s="818"/>
      <c r="AR33" s="818"/>
      <c r="AS33" s="818"/>
      <c r="AT33" s="818"/>
      <c r="AU33" s="818">
        <v>25839</v>
      </c>
      <c r="AV33" s="818"/>
      <c r="AW33" s="818"/>
      <c r="AX33" s="818"/>
      <c r="AY33" s="818"/>
      <c r="AZ33" s="819" t="s">
        <v>554</v>
      </c>
      <c r="BA33" s="819"/>
      <c r="BB33" s="819"/>
      <c r="BC33" s="819"/>
      <c r="BD33" s="819"/>
      <c r="BE33" s="820" t="s">
        <v>395</v>
      </c>
      <c r="BF33" s="820"/>
      <c r="BG33" s="820"/>
      <c r="BH33" s="820"/>
      <c r="BI33" s="821"/>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397</v>
      </c>
      <c r="C34" s="768"/>
      <c r="D34" s="768"/>
      <c r="E34" s="768"/>
      <c r="F34" s="768"/>
      <c r="G34" s="768"/>
      <c r="H34" s="768"/>
      <c r="I34" s="768"/>
      <c r="J34" s="768"/>
      <c r="K34" s="768"/>
      <c r="L34" s="768"/>
      <c r="M34" s="768"/>
      <c r="N34" s="768"/>
      <c r="O34" s="768"/>
      <c r="P34" s="769"/>
      <c r="Q34" s="770">
        <v>236</v>
      </c>
      <c r="R34" s="771"/>
      <c r="S34" s="771"/>
      <c r="T34" s="771"/>
      <c r="U34" s="771"/>
      <c r="V34" s="771">
        <v>233</v>
      </c>
      <c r="W34" s="771"/>
      <c r="X34" s="771"/>
      <c r="Y34" s="771"/>
      <c r="Z34" s="771"/>
      <c r="AA34" s="771">
        <v>3</v>
      </c>
      <c r="AB34" s="771"/>
      <c r="AC34" s="771"/>
      <c r="AD34" s="771"/>
      <c r="AE34" s="772"/>
      <c r="AF34" s="773">
        <v>12</v>
      </c>
      <c r="AG34" s="774"/>
      <c r="AH34" s="774"/>
      <c r="AI34" s="774"/>
      <c r="AJ34" s="775"/>
      <c r="AK34" s="822">
        <v>137</v>
      </c>
      <c r="AL34" s="818"/>
      <c r="AM34" s="818"/>
      <c r="AN34" s="818"/>
      <c r="AO34" s="818"/>
      <c r="AP34" s="818">
        <v>403</v>
      </c>
      <c r="AQ34" s="818"/>
      <c r="AR34" s="818"/>
      <c r="AS34" s="818"/>
      <c r="AT34" s="818"/>
      <c r="AU34" s="818">
        <v>369</v>
      </c>
      <c r="AV34" s="818"/>
      <c r="AW34" s="818"/>
      <c r="AX34" s="818"/>
      <c r="AY34" s="818"/>
      <c r="AZ34" s="819" t="s">
        <v>554</v>
      </c>
      <c r="BA34" s="819"/>
      <c r="BB34" s="819"/>
      <c r="BC34" s="819"/>
      <c r="BD34" s="819"/>
      <c r="BE34" s="820" t="s">
        <v>395</v>
      </c>
      <c r="BF34" s="820"/>
      <c r="BG34" s="820"/>
      <c r="BH34" s="820"/>
      <c r="BI34" s="821"/>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398</v>
      </c>
      <c r="C35" s="768"/>
      <c r="D35" s="768"/>
      <c r="E35" s="768"/>
      <c r="F35" s="768"/>
      <c r="G35" s="768"/>
      <c r="H35" s="768"/>
      <c r="I35" s="768"/>
      <c r="J35" s="768"/>
      <c r="K35" s="768"/>
      <c r="L35" s="768"/>
      <c r="M35" s="768"/>
      <c r="N35" s="768"/>
      <c r="O35" s="768"/>
      <c r="P35" s="769"/>
      <c r="Q35" s="770">
        <v>12883</v>
      </c>
      <c r="R35" s="771"/>
      <c r="S35" s="771"/>
      <c r="T35" s="771"/>
      <c r="U35" s="771"/>
      <c r="V35" s="771">
        <v>13634</v>
      </c>
      <c r="W35" s="771"/>
      <c r="X35" s="771"/>
      <c r="Y35" s="771"/>
      <c r="Z35" s="771"/>
      <c r="AA35" s="771">
        <v>-752</v>
      </c>
      <c r="AB35" s="771"/>
      <c r="AC35" s="771"/>
      <c r="AD35" s="771"/>
      <c r="AE35" s="772"/>
      <c r="AF35" s="773">
        <v>7535</v>
      </c>
      <c r="AG35" s="774"/>
      <c r="AH35" s="774"/>
      <c r="AI35" s="774"/>
      <c r="AJ35" s="775"/>
      <c r="AK35" s="822">
        <v>1248</v>
      </c>
      <c r="AL35" s="818"/>
      <c r="AM35" s="818"/>
      <c r="AN35" s="818"/>
      <c r="AO35" s="818"/>
      <c r="AP35" s="818">
        <v>838</v>
      </c>
      <c r="AQ35" s="818"/>
      <c r="AR35" s="818"/>
      <c r="AS35" s="818"/>
      <c r="AT35" s="818"/>
      <c r="AU35" s="818">
        <v>493</v>
      </c>
      <c r="AV35" s="818"/>
      <c r="AW35" s="818"/>
      <c r="AX35" s="818"/>
      <c r="AY35" s="818"/>
      <c r="AZ35" s="819" t="s">
        <v>554</v>
      </c>
      <c r="BA35" s="819"/>
      <c r="BB35" s="819"/>
      <c r="BC35" s="819"/>
      <c r="BD35" s="819"/>
      <c r="BE35" s="820" t="s">
        <v>395</v>
      </c>
      <c r="BF35" s="820"/>
      <c r="BG35" s="820"/>
      <c r="BH35" s="820"/>
      <c r="BI35" s="821"/>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399</v>
      </c>
      <c r="C36" s="768"/>
      <c r="D36" s="768"/>
      <c r="E36" s="768"/>
      <c r="F36" s="768"/>
      <c r="G36" s="768"/>
      <c r="H36" s="768"/>
      <c r="I36" s="768"/>
      <c r="J36" s="768"/>
      <c r="K36" s="768"/>
      <c r="L36" s="768"/>
      <c r="M36" s="768"/>
      <c r="N36" s="768"/>
      <c r="O36" s="768"/>
      <c r="P36" s="769"/>
      <c r="Q36" s="770">
        <v>266</v>
      </c>
      <c r="R36" s="771"/>
      <c r="S36" s="771"/>
      <c r="T36" s="771"/>
      <c r="U36" s="771"/>
      <c r="V36" s="771">
        <v>263</v>
      </c>
      <c r="W36" s="771"/>
      <c r="X36" s="771"/>
      <c r="Y36" s="771"/>
      <c r="Z36" s="771"/>
      <c r="AA36" s="771">
        <v>3</v>
      </c>
      <c r="AB36" s="771"/>
      <c r="AC36" s="771"/>
      <c r="AD36" s="771"/>
      <c r="AE36" s="772"/>
      <c r="AF36" s="773">
        <v>3</v>
      </c>
      <c r="AG36" s="774"/>
      <c r="AH36" s="774"/>
      <c r="AI36" s="774"/>
      <c r="AJ36" s="775"/>
      <c r="AK36" s="822">
        <v>78</v>
      </c>
      <c r="AL36" s="818"/>
      <c r="AM36" s="818"/>
      <c r="AN36" s="818"/>
      <c r="AO36" s="818"/>
      <c r="AP36" s="818">
        <v>206</v>
      </c>
      <c r="AQ36" s="818"/>
      <c r="AR36" s="818"/>
      <c r="AS36" s="818"/>
      <c r="AT36" s="818"/>
      <c r="AU36" s="818">
        <v>128</v>
      </c>
      <c r="AV36" s="818"/>
      <c r="AW36" s="818"/>
      <c r="AX36" s="818"/>
      <c r="AY36" s="818"/>
      <c r="AZ36" s="819" t="s">
        <v>554</v>
      </c>
      <c r="BA36" s="819"/>
      <c r="BB36" s="819"/>
      <c r="BC36" s="819"/>
      <c r="BD36" s="819"/>
      <c r="BE36" s="820" t="s">
        <v>400</v>
      </c>
      <c r="BF36" s="820"/>
      <c r="BG36" s="820"/>
      <c r="BH36" s="820"/>
      <c r="BI36" s="821"/>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401</v>
      </c>
      <c r="BK62" s="794"/>
      <c r="BL62" s="794"/>
      <c r="BM62" s="794"/>
      <c r="BN62" s="795"/>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7" t="s">
        <v>402</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16050</v>
      </c>
      <c r="AG63" s="832"/>
      <c r="AH63" s="832"/>
      <c r="AI63" s="832"/>
      <c r="AJ63" s="833"/>
      <c r="AK63" s="834"/>
      <c r="AL63" s="829"/>
      <c r="AM63" s="829"/>
      <c r="AN63" s="829"/>
      <c r="AO63" s="829"/>
      <c r="AP63" s="832">
        <v>85284</v>
      </c>
      <c r="AQ63" s="832"/>
      <c r="AR63" s="832"/>
      <c r="AS63" s="832"/>
      <c r="AT63" s="832"/>
      <c r="AU63" s="832">
        <v>26845</v>
      </c>
      <c r="AV63" s="832"/>
      <c r="AW63" s="832"/>
      <c r="AX63" s="832"/>
      <c r="AY63" s="832"/>
      <c r="AZ63" s="836"/>
      <c r="BA63" s="836"/>
      <c r="BB63" s="836"/>
      <c r="BC63" s="836"/>
      <c r="BD63" s="836"/>
      <c r="BE63" s="837"/>
      <c r="BF63" s="837"/>
      <c r="BG63" s="837"/>
      <c r="BH63" s="837"/>
      <c r="BI63" s="838"/>
      <c r="BJ63" s="839" t="s">
        <v>122</v>
      </c>
      <c r="BK63" s="840"/>
      <c r="BL63" s="840"/>
      <c r="BM63" s="840"/>
      <c r="BN63" s="841"/>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2" t="s">
        <v>385</v>
      </c>
      <c r="AG66" s="803"/>
      <c r="AH66" s="803"/>
      <c r="AI66" s="803"/>
      <c r="AJ66" s="843"/>
      <c r="AK66" s="720" t="s">
        <v>386</v>
      </c>
      <c r="AL66" s="715"/>
      <c r="AM66" s="715"/>
      <c r="AN66" s="715"/>
      <c r="AO66" s="716"/>
      <c r="AP66" s="720" t="s">
        <v>387</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8">
        <v>1</v>
      </c>
      <c r="B68" s="857" t="s">
        <v>555</v>
      </c>
      <c r="C68" s="858"/>
      <c r="D68" s="858"/>
      <c r="E68" s="858"/>
      <c r="F68" s="858"/>
      <c r="G68" s="858"/>
      <c r="H68" s="858"/>
      <c r="I68" s="858"/>
      <c r="J68" s="858"/>
      <c r="K68" s="858"/>
      <c r="L68" s="858"/>
      <c r="M68" s="858"/>
      <c r="N68" s="858"/>
      <c r="O68" s="858"/>
      <c r="P68" s="859"/>
      <c r="Q68" s="860">
        <v>3419</v>
      </c>
      <c r="R68" s="854"/>
      <c r="S68" s="854"/>
      <c r="T68" s="854"/>
      <c r="U68" s="854"/>
      <c r="V68" s="854">
        <v>3383</v>
      </c>
      <c r="W68" s="854"/>
      <c r="X68" s="854"/>
      <c r="Y68" s="854"/>
      <c r="Z68" s="854"/>
      <c r="AA68" s="854">
        <v>37</v>
      </c>
      <c r="AB68" s="854"/>
      <c r="AC68" s="854"/>
      <c r="AD68" s="854"/>
      <c r="AE68" s="854"/>
      <c r="AF68" s="854">
        <v>37</v>
      </c>
      <c r="AG68" s="854"/>
      <c r="AH68" s="854"/>
      <c r="AI68" s="854"/>
      <c r="AJ68" s="854"/>
      <c r="AK68" s="854" t="s">
        <v>554</v>
      </c>
      <c r="AL68" s="854"/>
      <c r="AM68" s="854"/>
      <c r="AN68" s="854"/>
      <c r="AO68" s="854"/>
      <c r="AP68" s="854">
        <v>10724</v>
      </c>
      <c r="AQ68" s="854"/>
      <c r="AR68" s="854"/>
      <c r="AS68" s="854"/>
      <c r="AT68" s="854"/>
      <c r="AU68" s="854">
        <v>8869</v>
      </c>
      <c r="AV68" s="854"/>
      <c r="AW68" s="854"/>
      <c r="AX68" s="854"/>
      <c r="AY68" s="854"/>
      <c r="AZ68" s="855"/>
      <c r="BA68" s="855"/>
      <c r="BB68" s="855"/>
      <c r="BC68" s="855"/>
      <c r="BD68" s="856"/>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0">
        <v>2</v>
      </c>
      <c r="B69" s="861" t="s">
        <v>556</v>
      </c>
      <c r="C69" s="862"/>
      <c r="D69" s="862"/>
      <c r="E69" s="862"/>
      <c r="F69" s="862"/>
      <c r="G69" s="862"/>
      <c r="H69" s="862"/>
      <c r="I69" s="862"/>
      <c r="J69" s="862"/>
      <c r="K69" s="862"/>
      <c r="L69" s="862"/>
      <c r="M69" s="862"/>
      <c r="N69" s="862"/>
      <c r="O69" s="862"/>
      <c r="P69" s="863"/>
      <c r="Q69" s="864">
        <v>335</v>
      </c>
      <c r="R69" s="818"/>
      <c r="S69" s="818"/>
      <c r="T69" s="818"/>
      <c r="U69" s="818"/>
      <c r="V69" s="818">
        <v>181</v>
      </c>
      <c r="W69" s="818"/>
      <c r="X69" s="818"/>
      <c r="Y69" s="818"/>
      <c r="Z69" s="818"/>
      <c r="AA69" s="818">
        <v>154</v>
      </c>
      <c r="AB69" s="818"/>
      <c r="AC69" s="818"/>
      <c r="AD69" s="818"/>
      <c r="AE69" s="818"/>
      <c r="AF69" s="818">
        <v>154</v>
      </c>
      <c r="AG69" s="818"/>
      <c r="AH69" s="818"/>
      <c r="AI69" s="818"/>
      <c r="AJ69" s="818"/>
      <c r="AK69" s="818">
        <v>162</v>
      </c>
      <c r="AL69" s="818"/>
      <c r="AM69" s="818"/>
      <c r="AN69" s="818"/>
      <c r="AO69" s="818"/>
      <c r="AP69" s="818" t="s">
        <v>576</v>
      </c>
      <c r="AQ69" s="818"/>
      <c r="AR69" s="818"/>
      <c r="AS69" s="818"/>
      <c r="AT69" s="818"/>
      <c r="AU69" s="818" t="s">
        <v>576</v>
      </c>
      <c r="AV69" s="818"/>
      <c r="AW69" s="818"/>
      <c r="AX69" s="818"/>
      <c r="AY69" s="818"/>
      <c r="AZ69" s="820"/>
      <c r="BA69" s="820"/>
      <c r="BB69" s="820"/>
      <c r="BC69" s="820"/>
      <c r="BD69" s="821"/>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0">
        <v>3</v>
      </c>
      <c r="B70" s="861" t="s">
        <v>557</v>
      </c>
      <c r="C70" s="862"/>
      <c r="D70" s="862"/>
      <c r="E70" s="862"/>
      <c r="F70" s="862"/>
      <c r="G70" s="862"/>
      <c r="H70" s="862"/>
      <c r="I70" s="862"/>
      <c r="J70" s="862"/>
      <c r="K70" s="862"/>
      <c r="L70" s="862"/>
      <c r="M70" s="862"/>
      <c r="N70" s="862"/>
      <c r="O70" s="862"/>
      <c r="P70" s="863"/>
      <c r="Q70" s="864">
        <v>166278</v>
      </c>
      <c r="R70" s="818"/>
      <c r="S70" s="818"/>
      <c r="T70" s="818"/>
      <c r="U70" s="818"/>
      <c r="V70" s="818">
        <v>162373</v>
      </c>
      <c r="W70" s="818"/>
      <c r="X70" s="818"/>
      <c r="Y70" s="818"/>
      <c r="Z70" s="818"/>
      <c r="AA70" s="818">
        <v>3905</v>
      </c>
      <c r="AB70" s="818"/>
      <c r="AC70" s="818"/>
      <c r="AD70" s="818"/>
      <c r="AE70" s="818"/>
      <c r="AF70" s="818">
        <v>3905</v>
      </c>
      <c r="AG70" s="818"/>
      <c r="AH70" s="818"/>
      <c r="AI70" s="818"/>
      <c r="AJ70" s="818"/>
      <c r="AK70" s="818">
        <v>1502</v>
      </c>
      <c r="AL70" s="818"/>
      <c r="AM70" s="818"/>
      <c r="AN70" s="818"/>
      <c r="AO70" s="818"/>
      <c r="AP70" s="818" t="s">
        <v>576</v>
      </c>
      <c r="AQ70" s="818"/>
      <c r="AR70" s="818"/>
      <c r="AS70" s="818"/>
      <c r="AT70" s="818"/>
      <c r="AU70" s="818" t="s">
        <v>576</v>
      </c>
      <c r="AV70" s="818"/>
      <c r="AW70" s="818"/>
      <c r="AX70" s="818"/>
      <c r="AY70" s="818"/>
      <c r="AZ70" s="820"/>
      <c r="BA70" s="820"/>
      <c r="BB70" s="820"/>
      <c r="BC70" s="820"/>
      <c r="BD70" s="821"/>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0">
        <v>4</v>
      </c>
      <c r="B71" s="861" t="s">
        <v>558</v>
      </c>
      <c r="C71" s="862"/>
      <c r="D71" s="862"/>
      <c r="E71" s="862"/>
      <c r="F71" s="862"/>
      <c r="G71" s="862"/>
      <c r="H71" s="862"/>
      <c r="I71" s="862"/>
      <c r="J71" s="862"/>
      <c r="K71" s="862"/>
      <c r="L71" s="862"/>
      <c r="M71" s="862"/>
      <c r="N71" s="862"/>
      <c r="O71" s="862"/>
      <c r="P71" s="863"/>
      <c r="Q71" s="864">
        <v>1046</v>
      </c>
      <c r="R71" s="818"/>
      <c r="S71" s="818"/>
      <c r="T71" s="818"/>
      <c r="U71" s="818"/>
      <c r="V71" s="818">
        <v>1043</v>
      </c>
      <c r="W71" s="818"/>
      <c r="X71" s="818"/>
      <c r="Y71" s="818"/>
      <c r="Z71" s="818"/>
      <c r="AA71" s="818">
        <v>3</v>
      </c>
      <c r="AB71" s="818"/>
      <c r="AC71" s="818"/>
      <c r="AD71" s="818"/>
      <c r="AE71" s="818"/>
      <c r="AF71" s="818">
        <v>3</v>
      </c>
      <c r="AG71" s="818"/>
      <c r="AH71" s="818"/>
      <c r="AI71" s="818"/>
      <c r="AJ71" s="818"/>
      <c r="AK71" s="818" t="s">
        <v>554</v>
      </c>
      <c r="AL71" s="818"/>
      <c r="AM71" s="818"/>
      <c r="AN71" s="818"/>
      <c r="AO71" s="818"/>
      <c r="AP71" s="818" t="s">
        <v>576</v>
      </c>
      <c r="AQ71" s="818"/>
      <c r="AR71" s="818"/>
      <c r="AS71" s="818"/>
      <c r="AT71" s="818"/>
      <c r="AU71" s="818" t="s">
        <v>576</v>
      </c>
      <c r="AV71" s="818"/>
      <c r="AW71" s="818"/>
      <c r="AX71" s="818"/>
      <c r="AY71" s="818"/>
      <c r="AZ71" s="820"/>
      <c r="BA71" s="820"/>
      <c r="BB71" s="820"/>
      <c r="BC71" s="820"/>
      <c r="BD71" s="821"/>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0">
        <v>5</v>
      </c>
      <c r="B72" s="861" t="s">
        <v>559</v>
      </c>
      <c r="C72" s="862"/>
      <c r="D72" s="862"/>
      <c r="E72" s="862"/>
      <c r="F72" s="862"/>
      <c r="G72" s="862"/>
      <c r="H72" s="862"/>
      <c r="I72" s="862"/>
      <c r="J72" s="862"/>
      <c r="K72" s="862"/>
      <c r="L72" s="862"/>
      <c r="M72" s="862"/>
      <c r="N72" s="862"/>
      <c r="O72" s="862"/>
      <c r="P72" s="863"/>
      <c r="Q72" s="864">
        <v>127</v>
      </c>
      <c r="R72" s="818"/>
      <c r="S72" s="818"/>
      <c r="T72" s="818"/>
      <c r="U72" s="818"/>
      <c r="V72" s="818">
        <v>112</v>
      </c>
      <c r="W72" s="818"/>
      <c r="X72" s="818"/>
      <c r="Y72" s="818"/>
      <c r="Z72" s="818"/>
      <c r="AA72" s="818">
        <v>15</v>
      </c>
      <c r="AB72" s="818"/>
      <c r="AC72" s="818"/>
      <c r="AD72" s="818"/>
      <c r="AE72" s="818"/>
      <c r="AF72" s="818">
        <v>15</v>
      </c>
      <c r="AG72" s="818"/>
      <c r="AH72" s="818"/>
      <c r="AI72" s="818"/>
      <c r="AJ72" s="818"/>
      <c r="AK72" s="818">
        <v>48</v>
      </c>
      <c r="AL72" s="818"/>
      <c r="AM72" s="818"/>
      <c r="AN72" s="818"/>
      <c r="AO72" s="818"/>
      <c r="AP72" s="818" t="s">
        <v>576</v>
      </c>
      <c r="AQ72" s="818"/>
      <c r="AR72" s="818"/>
      <c r="AS72" s="818"/>
      <c r="AT72" s="818"/>
      <c r="AU72" s="818" t="s">
        <v>576</v>
      </c>
      <c r="AV72" s="818"/>
      <c r="AW72" s="818"/>
      <c r="AX72" s="818"/>
      <c r="AY72" s="818"/>
      <c r="AZ72" s="820"/>
      <c r="BA72" s="820"/>
      <c r="BB72" s="820"/>
      <c r="BC72" s="820"/>
      <c r="BD72" s="821"/>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0">
        <v>6</v>
      </c>
      <c r="B73" s="861" t="s">
        <v>560</v>
      </c>
      <c r="C73" s="862"/>
      <c r="D73" s="862"/>
      <c r="E73" s="862"/>
      <c r="F73" s="862"/>
      <c r="G73" s="862"/>
      <c r="H73" s="862"/>
      <c r="I73" s="862"/>
      <c r="J73" s="862"/>
      <c r="K73" s="862"/>
      <c r="L73" s="862"/>
      <c r="M73" s="862"/>
      <c r="N73" s="862"/>
      <c r="O73" s="862"/>
      <c r="P73" s="863"/>
      <c r="Q73" s="864">
        <v>599</v>
      </c>
      <c r="R73" s="818"/>
      <c r="S73" s="818"/>
      <c r="T73" s="818"/>
      <c r="U73" s="818"/>
      <c r="V73" s="818">
        <v>509</v>
      </c>
      <c r="W73" s="818"/>
      <c r="X73" s="818"/>
      <c r="Y73" s="818"/>
      <c r="Z73" s="818"/>
      <c r="AA73" s="818">
        <v>91</v>
      </c>
      <c r="AB73" s="818"/>
      <c r="AC73" s="818"/>
      <c r="AD73" s="818"/>
      <c r="AE73" s="818"/>
      <c r="AF73" s="818">
        <v>1267</v>
      </c>
      <c r="AG73" s="818"/>
      <c r="AH73" s="818"/>
      <c r="AI73" s="818"/>
      <c r="AJ73" s="818"/>
      <c r="AK73" s="818" t="s">
        <v>577</v>
      </c>
      <c r="AL73" s="818"/>
      <c r="AM73" s="818"/>
      <c r="AN73" s="818"/>
      <c r="AO73" s="818"/>
      <c r="AP73" s="818">
        <v>304</v>
      </c>
      <c r="AQ73" s="818"/>
      <c r="AR73" s="818"/>
      <c r="AS73" s="818"/>
      <c r="AT73" s="818"/>
      <c r="AU73" s="818" t="s">
        <v>577</v>
      </c>
      <c r="AV73" s="818"/>
      <c r="AW73" s="818"/>
      <c r="AX73" s="818"/>
      <c r="AY73" s="818"/>
      <c r="AZ73" s="820"/>
      <c r="BA73" s="820"/>
      <c r="BB73" s="820"/>
      <c r="BC73" s="820"/>
      <c r="BD73" s="821"/>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0">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0">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0">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0">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0">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0">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0">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0">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0">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0">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0">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0">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0">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2" t="s">
        <v>378</v>
      </c>
      <c r="B88" s="777" t="s">
        <v>406</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5381</v>
      </c>
      <c r="AG88" s="832"/>
      <c r="AH88" s="832"/>
      <c r="AI88" s="832"/>
      <c r="AJ88" s="832"/>
      <c r="AK88" s="829"/>
      <c r="AL88" s="829"/>
      <c r="AM88" s="829"/>
      <c r="AN88" s="829"/>
      <c r="AO88" s="829"/>
      <c r="AP88" s="832">
        <v>11028</v>
      </c>
      <c r="AQ88" s="832"/>
      <c r="AR88" s="832"/>
      <c r="AS88" s="832"/>
      <c r="AT88" s="832"/>
      <c r="AU88" s="832">
        <v>8869</v>
      </c>
      <c r="AV88" s="832"/>
      <c r="AW88" s="832"/>
      <c r="AX88" s="832"/>
      <c r="AY88" s="832"/>
      <c r="AZ88" s="837"/>
      <c r="BA88" s="837"/>
      <c r="BB88" s="837"/>
      <c r="BC88" s="837"/>
      <c r="BD88" s="838"/>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7" t="s">
        <v>407</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606</v>
      </c>
      <c r="CS102" s="840"/>
      <c r="CT102" s="840"/>
      <c r="CU102" s="840"/>
      <c r="CV102" s="879"/>
      <c r="CW102" s="878">
        <v>90</v>
      </c>
      <c r="CX102" s="840"/>
      <c r="CY102" s="840"/>
      <c r="CZ102" s="840"/>
      <c r="DA102" s="879"/>
      <c r="DB102" s="878">
        <v>3339</v>
      </c>
      <c r="DC102" s="840"/>
      <c r="DD102" s="840"/>
      <c r="DE102" s="840"/>
      <c r="DF102" s="879"/>
      <c r="DG102" s="878">
        <v>714</v>
      </c>
      <c r="DH102" s="840"/>
      <c r="DI102" s="840"/>
      <c r="DJ102" s="840"/>
      <c r="DK102" s="879"/>
      <c r="DL102" s="878">
        <v>110</v>
      </c>
      <c r="DM102" s="840"/>
      <c r="DN102" s="840"/>
      <c r="DO102" s="840"/>
      <c r="DP102" s="879"/>
      <c r="DQ102" s="878">
        <v>2646</v>
      </c>
      <c r="DR102" s="840"/>
      <c r="DS102" s="840"/>
      <c r="DT102" s="840"/>
      <c r="DU102" s="879"/>
      <c r="DV102" s="777"/>
      <c r="DW102" s="778"/>
      <c r="DX102" s="778"/>
      <c r="DY102" s="778"/>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408</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409</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412</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413</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414</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415</v>
      </c>
      <c r="AB109" s="881"/>
      <c r="AC109" s="881"/>
      <c r="AD109" s="881"/>
      <c r="AE109" s="882"/>
      <c r="AF109" s="880" t="s">
        <v>416</v>
      </c>
      <c r="AG109" s="881"/>
      <c r="AH109" s="881"/>
      <c r="AI109" s="881"/>
      <c r="AJ109" s="882"/>
      <c r="AK109" s="880" t="s">
        <v>294</v>
      </c>
      <c r="AL109" s="881"/>
      <c r="AM109" s="881"/>
      <c r="AN109" s="881"/>
      <c r="AO109" s="882"/>
      <c r="AP109" s="880" t="s">
        <v>417</v>
      </c>
      <c r="AQ109" s="881"/>
      <c r="AR109" s="881"/>
      <c r="AS109" s="881"/>
      <c r="AT109" s="883"/>
      <c r="AU109" s="900" t="s">
        <v>414</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415</v>
      </c>
      <c r="BR109" s="881"/>
      <c r="BS109" s="881"/>
      <c r="BT109" s="881"/>
      <c r="BU109" s="882"/>
      <c r="BV109" s="880" t="s">
        <v>416</v>
      </c>
      <c r="BW109" s="881"/>
      <c r="BX109" s="881"/>
      <c r="BY109" s="881"/>
      <c r="BZ109" s="882"/>
      <c r="CA109" s="880" t="s">
        <v>294</v>
      </c>
      <c r="CB109" s="881"/>
      <c r="CC109" s="881"/>
      <c r="CD109" s="881"/>
      <c r="CE109" s="882"/>
      <c r="CF109" s="901" t="s">
        <v>417</v>
      </c>
      <c r="CG109" s="901"/>
      <c r="CH109" s="901"/>
      <c r="CI109" s="901"/>
      <c r="CJ109" s="901"/>
      <c r="CK109" s="880" t="s">
        <v>418</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415</v>
      </c>
      <c r="DH109" s="881"/>
      <c r="DI109" s="881"/>
      <c r="DJ109" s="881"/>
      <c r="DK109" s="882"/>
      <c r="DL109" s="880" t="s">
        <v>416</v>
      </c>
      <c r="DM109" s="881"/>
      <c r="DN109" s="881"/>
      <c r="DO109" s="881"/>
      <c r="DP109" s="882"/>
      <c r="DQ109" s="880" t="s">
        <v>294</v>
      </c>
      <c r="DR109" s="881"/>
      <c r="DS109" s="881"/>
      <c r="DT109" s="881"/>
      <c r="DU109" s="882"/>
      <c r="DV109" s="880" t="s">
        <v>417</v>
      </c>
      <c r="DW109" s="881"/>
      <c r="DX109" s="881"/>
      <c r="DY109" s="881"/>
      <c r="DZ109" s="883"/>
    </row>
    <row r="110" spans="1:131" s="212" customFormat="1" ht="26.25" customHeight="1" x14ac:dyDescent="0.15">
      <c r="A110" s="884" t="s">
        <v>419</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8400591</v>
      </c>
      <c r="AB110" s="888"/>
      <c r="AC110" s="888"/>
      <c r="AD110" s="888"/>
      <c r="AE110" s="889"/>
      <c r="AF110" s="890">
        <v>8500953</v>
      </c>
      <c r="AG110" s="888"/>
      <c r="AH110" s="888"/>
      <c r="AI110" s="888"/>
      <c r="AJ110" s="889"/>
      <c r="AK110" s="890">
        <v>8712649</v>
      </c>
      <c r="AL110" s="888"/>
      <c r="AM110" s="888"/>
      <c r="AN110" s="888"/>
      <c r="AO110" s="889"/>
      <c r="AP110" s="891">
        <v>17.899999999999999</v>
      </c>
      <c r="AQ110" s="892"/>
      <c r="AR110" s="892"/>
      <c r="AS110" s="892"/>
      <c r="AT110" s="893"/>
      <c r="AU110" s="894" t="s">
        <v>69</v>
      </c>
      <c r="AV110" s="895"/>
      <c r="AW110" s="895"/>
      <c r="AX110" s="895"/>
      <c r="AY110" s="895"/>
      <c r="AZ110" s="917" t="s">
        <v>420</v>
      </c>
      <c r="BA110" s="885"/>
      <c r="BB110" s="885"/>
      <c r="BC110" s="885"/>
      <c r="BD110" s="885"/>
      <c r="BE110" s="885"/>
      <c r="BF110" s="885"/>
      <c r="BG110" s="885"/>
      <c r="BH110" s="885"/>
      <c r="BI110" s="885"/>
      <c r="BJ110" s="885"/>
      <c r="BK110" s="885"/>
      <c r="BL110" s="885"/>
      <c r="BM110" s="885"/>
      <c r="BN110" s="885"/>
      <c r="BO110" s="885"/>
      <c r="BP110" s="886"/>
      <c r="BQ110" s="918">
        <v>109903007</v>
      </c>
      <c r="BR110" s="919"/>
      <c r="BS110" s="919"/>
      <c r="BT110" s="919"/>
      <c r="BU110" s="919"/>
      <c r="BV110" s="919">
        <v>108319422</v>
      </c>
      <c r="BW110" s="919"/>
      <c r="BX110" s="919"/>
      <c r="BY110" s="919"/>
      <c r="BZ110" s="919"/>
      <c r="CA110" s="919">
        <v>105276782</v>
      </c>
      <c r="CB110" s="919"/>
      <c r="CC110" s="919"/>
      <c r="CD110" s="919"/>
      <c r="CE110" s="919"/>
      <c r="CF110" s="932">
        <v>216.9</v>
      </c>
      <c r="CG110" s="933"/>
      <c r="CH110" s="933"/>
      <c r="CI110" s="933"/>
      <c r="CJ110" s="933"/>
      <c r="CK110" s="934" t="s">
        <v>421</v>
      </c>
      <c r="CL110" s="935"/>
      <c r="CM110" s="917" t="s">
        <v>422</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10281135</v>
      </c>
      <c r="DH110" s="919"/>
      <c r="DI110" s="919"/>
      <c r="DJ110" s="919"/>
      <c r="DK110" s="919"/>
      <c r="DL110" s="919">
        <v>9586858</v>
      </c>
      <c r="DM110" s="919"/>
      <c r="DN110" s="919"/>
      <c r="DO110" s="919"/>
      <c r="DP110" s="919"/>
      <c r="DQ110" s="919">
        <v>8908684</v>
      </c>
      <c r="DR110" s="919"/>
      <c r="DS110" s="919"/>
      <c r="DT110" s="919"/>
      <c r="DU110" s="919"/>
      <c r="DV110" s="920">
        <v>18.399999999999999</v>
      </c>
      <c r="DW110" s="920"/>
      <c r="DX110" s="920"/>
      <c r="DY110" s="920"/>
      <c r="DZ110" s="921"/>
    </row>
    <row r="111" spans="1:131" s="212" customFormat="1" ht="26.25" customHeight="1" x14ac:dyDescent="0.15">
      <c r="A111" s="922" t="s">
        <v>423</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424</v>
      </c>
      <c r="BA111" s="911"/>
      <c r="BB111" s="911"/>
      <c r="BC111" s="911"/>
      <c r="BD111" s="911"/>
      <c r="BE111" s="911"/>
      <c r="BF111" s="911"/>
      <c r="BG111" s="911"/>
      <c r="BH111" s="911"/>
      <c r="BI111" s="911"/>
      <c r="BJ111" s="911"/>
      <c r="BK111" s="911"/>
      <c r="BL111" s="911"/>
      <c r="BM111" s="911"/>
      <c r="BN111" s="911"/>
      <c r="BO111" s="911"/>
      <c r="BP111" s="912"/>
      <c r="BQ111" s="913">
        <v>11819490</v>
      </c>
      <c r="BR111" s="914"/>
      <c r="BS111" s="914"/>
      <c r="BT111" s="914"/>
      <c r="BU111" s="914"/>
      <c r="BV111" s="914">
        <v>11377892</v>
      </c>
      <c r="BW111" s="914"/>
      <c r="BX111" s="914"/>
      <c r="BY111" s="914"/>
      <c r="BZ111" s="914"/>
      <c r="CA111" s="914">
        <v>10190383</v>
      </c>
      <c r="CB111" s="914"/>
      <c r="CC111" s="914"/>
      <c r="CD111" s="914"/>
      <c r="CE111" s="914"/>
      <c r="CF111" s="908">
        <v>21</v>
      </c>
      <c r="CG111" s="909"/>
      <c r="CH111" s="909"/>
      <c r="CI111" s="909"/>
      <c r="CJ111" s="909"/>
      <c r="CK111" s="936"/>
      <c r="CL111" s="937"/>
      <c r="CM111" s="910" t="s">
        <v>425</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v>66279</v>
      </c>
      <c r="DH111" s="914"/>
      <c r="DI111" s="914"/>
      <c r="DJ111" s="914"/>
      <c r="DK111" s="914"/>
      <c r="DL111" s="914">
        <v>43248</v>
      </c>
      <c r="DM111" s="914"/>
      <c r="DN111" s="914"/>
      <c r="DO111" s="914"/>
      <c r="DP111" s="914"/>
      <c r="DQ111" s="914">
        <v>19820</v>
      </c>
      <c r="DR111" s="914"/>
      <c r="DS111" s="914"/>
      <c r="DT111" s="914"/>
      <c r="DU111" s="914"/>
      <c r="DV111" s="915">
        <v>0</v>
      </c>
      <c r="DW111" s="915"/>
      <c r="DX111" s="915"/>
      <c r="DY111" s="915"/>
      <c r="DZ111" s="916"/>
    </row>
    <row r="112" spans="1:131" s="212" customFormat="1" ht="26.25" customHeight="1" x14ac:dyDescent="0.15">
      <c r="A112" s="940" t="s">
        <v>426</v>
      </c>
      <c r="B112" s="941"/>
      <c r="C112" s="911" t="s">
        <v>427</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428</v>
      </c>
      <c r="BA112" s="911"/>
      <c r="BB112" s="911"/>
      <c r="BC112" s="911"/>
      <c r="BD112" s="911"/>
      <c r="BE112" s="911"/>
      <c r="BF112" s="911"/>
      <c r="BG112" s="911"/>
      <c r="BH112" s="911"/>
      <c r="BI112" s="911"/>
      <c r="BJ112" s="911"/>
      <c r="BK112" s="911"/>
      <c r="BL112" s="911"/>
      <c r="BM112" s="911"/>
      <c r="BN112" s="911"/>
      <c r="BO112" s="911"/>
      <c r="BP112" s="912"/>
      <c r="BQ112" s="913">
        <v>31208324</v>
      </c>
      <c r="BR112" s="914"/>
      <c r="BS112" s="914"/>
      <c r="BT112" s="914"/>
      <c r="BU112" s="914"/>
      <c r="BV112" s="914">
        <v>28798990</v>
      </c>
      <c r="BW112" s="914"/>
      <c r="BX112" s="914"/>
      <c r="BY112" s="914"/>
      <c r="BZ112" s="914"/>
      <c r="CA112" s="914">
        <v>26845125</v>
      </c>
      <c r="CB112" s="914"/>
      <c r="CC112" s="914"/>
      <c r="CD112" s="914"/>
      <c r="CE112" s="914"/>
      <c r="CF112" s="908">
        <v>55.3</v>
      </c>
      <c r="CG112" s="909"/>
      <c r="CH112" s="909"/>
      <c r="CI112" s="909"/>
      <c r="CJ112" s="909"/>
      <c r="CK112" s="936"/>
      <c r="CL112" s="937"/>
      <c r="CM112" s="910" t="s">
        <v>429</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430</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3259583</v>
      </c>
      <c r="AB113" s="926"/>
      <c r="AC113" s="926"/>
      <c r="AD113" s="926"/>
      <c r="AE113" s="927"/>
      <c r="AF113" s="928">
        <v>3308955</v>
      </c>
      <c r="AG113" s="926"/>
      <c r="AH113" s="926"/>
      <c r="AI113" s="926"/>
      <c r="AJ113" s="927"/>
      <c r="AK113" s="928">
        <v>3227578</v>
      </c>
      <c r="AL113" s="926"/>
      <c r="AM113" s="926"/>
      <c r="AN113" s="926"/>
      <c r="AO113" s="927"/>
      <c r="AP113" s="929">
        <v>6.6</v>
      </c>
      <c r="AQ113" s="930"/>
      <c r="AR113" s="930"/>
      <c r="AS113" s="930"/>
      <c r="AT113" s="931"/>
      <c r="AU113" s="896"/>
      <c r="AV113" s="897"/>
      <c r="AW113" s="897"/>
      <c r="AX113" s="897"/>
      <c r="AY113" s="897"/>
      <c r="AZ113" s="910" t="s">
        <v>431</v>
      </c>
      <c r="BA113" s="911"/>
      <c r="BB113" s="911"/>
      <c r="BC113" s="911"/>
      <c r="BD113" s="911"/>
      <c r="BE113" s="911"/>
      <c r="BF113" s="911"/>
      <c r="BG113" s="911"/>
      <c r="BH113" s="911"/>
      <c r="BI113" s="911"/>
      <c r="BJ113" s="911"/>
      <c r="BK113" s="911"/>
      <c r="BL113" s="911"/>
      <c r="BM113" s="911"/>
      <c r="BN113" s="911"/>
      <c r="BO113" s="911"/>
      <c r="BP113" s="912"/>
      <c r="BQ113" s="913">
        <v>10637552</v>
      </c>
      <c r="BR113" s="914"/>
      <c r="BS113" s="914"/>
      <c r="BT113" s="914"/>
      <c r="BU113" s="914"/>
      <c r="BV113" s="914">
        <v>9957744</v>
      </c>
      <c r="BW113" s="914"/>
      <c r="BX113" s="914"/>
      <c r="BY113" s="914"/>
      <c r="BZ113" s="914"/>
      <c r="CA113" s="914">
        <v>8869137</v>
      </c>
      <c r="CB113" s="914"/>
      <c r="CC113" s="914"/>
      <c r="CD113" s="914"/>
      <c r="CE113" s="914"/>
      <c r="CF113" s="908">
        <v>18.3</v>
      </c>
      <c r="CG113" s="909"/>
      <c r="CH113" s="909"/>
      <c r="CI113" s="909"/>
      <c r="CJ113" s="909"/>
      <c r="CK113" s="936"/>
      <c r="CL113" s="937"/>
      <c r="CM113" s="910" t="s">
        <v>432</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v>230471</v>
      </c>
      <c r="DH113" s="947"/>
      <c r="DI113" s="947"/>
      <c r="DJ113" s="947"/>
      <c r="DK113" s="948"/>
      <c r="DL113" s="949">
        <v>60918</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433</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970012</v>
      </c>
      <c r="AB114" s="947"/>
      <c r="AC114" s="947"/>
      <c r="AD114" s="947"/>
      <c r="AE114" s="948"/>
      <c r="AF114" s="949">
        <v>952932</v>
      </c>
      <c r="AG114" s="947"/>
      <c r="AH114" s="947"/>
      <c r="AI114" s="947"/>
      <c r="AJ114" s="948"/>
      <c r="AK114" s="949">
        <v>1052046</v>
      </c>
      <c r="AL114" s="947"/>
      <c r="AM114" s="947"/>
      <c r="AN114" s="947"/>
      <c r="AO114" s="948"/>
      <c r="AP114" s="950">
        <v>2.2000000000000002</v>
      </c>
      <c r="AQ114" s="951"/>
      <c r="AR114" s="951"/>
      <c r="AS114" s="951"/>
      <c r="AT114" s="952"/>
      <c r="AU114" s="896"/>
      <c r="AV114" s="897"/>
      <c r="AW114" s="897"/>
      <c r="AX114" s="897"/>
      <c r="AY114" s="897"/>
      <c r="AZ114" s="910" t="s">
        <v>434</v>
      </c>
      <c r="BA114" s="911"/>
      <c r="BB114" s="911"/>
      <c r="BC114" s="911"/>
      <c r="BD114" s="911"/>
      <c r="BE114" s="911"/>
      <c r="BF114" s="911"/>
      <c r="BG114" s="911"/>
      <c r="BH114" s="911"/>
      <c r="BI114" s="911"/>
      <c r="BJ114" s="911"/>
      <c r="BK114" s="911"/>
      <c r="BL114" s="911"/>
      <c r="BM114" s="911"/>
      <c r="BN114" s="911"/>
      <c r="BO114" s="911"/>
      <c r="BP114" s="912"/>
      <c r="BQ114" s="913">
        <v>13446368</v>
      </c>
      <c r="BR114" s="914"/>
      <c r="BS114" s="914"/>
      <c r="BT114" s="914"/>
      <c r="BU114" s="914"/>
      <c r="BV114" s="914">
        <v>13731421</v>
      </c>
      <c r="BW114" s="914"/>
      <c r="BX114" s="914"/>
      <c r="BY114" s="914"/>
      <c r="BZ114" s="914"/>
      <c r="CA114" s="914">
        <v>13836567</v>
      </c>
      <c r="CB114" s="914"/>
      <c r="CC114" s="914"/>
      <c r="CD114" s="914"/>
      <c r="CE114" s="914"/>
      <c r="CF114" s="908">
        <v>28.5</v>
      </c>
      <c r="CG114" s="909"/>
      <c r="CH114" s="909"/>
      <c r="CI114" s="909"/>
      <c r="CJ114" s="909"/>
      <c r="CK114" s="936"/>
      <c r="CL114" s="937"/>
      <c r="CM114" s="910" t="s">
        <v>435</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436</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1418460</v>
      </c>
      <c r="AB115" s="926"/>
      <c r="AC115" s="926"/>
      <c r="AD115" s="926"/>
      <c r="AE115" s="927"/>
      <c r="AF115" s="928">
        <v>1175844</v>
      </c>
      <c r="AG115" s="926"/>
      <c r="AH115" s="926"/>
      <c r="AI115" s="926"/>
      <c r="AJ115" s="927"/>
      <c r="AK115" s="928">
        <v>653000</v>
      </c>
      <c r="AL115" s="926"/>
      <c r="AM115" s="926"/>
      <c r="AN115" s="926"/>
      <c r="AO115" s="927"/>
      <c r="AP115" s="929">
        <v>1.3</v>
      </c>
      <c r="AQ115" s="930"/>
      <c r="AR115" s="930"/>
      <c r="AS115" s="930"/>
      <c r="AT115" s="931"/>
      <c r="AU115" s="896"/>
      <c r="AV115" s="897"/>
      <c r="AW115" s="897"/>
      <c r="AX115" s="897"/>
      <c r="AY115" s="897"/>
      <c r="AZ115" s="910" t="s">
        <v>437</v>
      </c>
      <c r="BA115" s="911"/>
      <c r="BB115" s="911"/>
      <c r="BC115" s="911"/>
      <c r="BD115" s="911"/>
      <c r="BE115" s="911"/>
      <c r="BF115" s="911"/>
      <c r="BG115" s="911"/>
      <c r="BH115" s="911"/>
      <c r="BI115" s="911"/>
      <c r="BJ115" s="911"/>
      <c r="BK115" s="911"/>
      <c r="BL115" s="911"/>
      <c r="BM115" s="911"/>
      <c r="BN115" s="911"/>
      <c r="BO115" s="911"/>
      <c r="BP115" s="912"/>
      <c r="BQ115" s="913">
        <v>2965626</v>
      </c>
      <c r="BR115" s="914"/>
      <c r="BS115" s="914"/>
      <c r="BT115" s="914"/>
      <c r="BU115" s="914"/>
      <c r="BV115" s="914">
        <v>2806184</v>
      </c>
      <c r="BW115" s="914"/>
      <c r="BX115" s="914"/>
      <c r="BY115" s="914"/>
      <c r="BZ115" s="914"/>
      <c r="CA115" s="914">
        <v>2645529</v>
      </c>
      <c r="CB115" s="914"/>
      <c r="CC115" s="914"/>
      <c r="CD115" s="914"/>
      <c r="CE115" s="914"/>
      <c r="CF115" s="908">
        <v>5.5</v>
      </c>
      <c r="CG115" s="909"/>
      <c r="CH115" s="909"/>
      <c r="CI115" s="909"/>
      <c r="CJ115" s="909"/>
      <c r="CK115" s="936"/>
      <c r="CL115" s="937"/>
      <c r="CM115" s="910" t="s">
        <v>438</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289911</v>
      </c>
      <c r="DH115" s="947"/>
      <c r="DI115" s="947"/>
      <c r="DJ115" s="947"/>
      <c r="DK115" s="948"/>
      <c r="DL115" s="949">
        <v>971471</v>
      </c>
      <c r="DM115" s="947"/>
      <c r="DN115" s="947"/>
      <c r="DO115" s="947"/>
      <c r="DP115" s="948"/>
      <c r="DQ115" s="949">
        <v>722102</v>
      </c>
      <c r="DR115" s="947"/>
      <c r="DS115" s="947"/>
      <c r="DT115" s="947"/>
      <c r="DU115" s="948"/>
      <c r="DV115" s="950">
        <v>1.5</v>
      </c>
      <c r="DW115" s="951"/>
      <c r="DX115" s="951"/>
      <c r="DY115" s="951"/>
      <c r="DZ115" s="952"/>
    </row>
    <row r="116" spans="1:130" s="212" customFormat="1" ht="26.25" customHeight="1" x14ac:dyDescent="0.15">
      <c r="A116" s="944"/>
      <c r="B116" s="945"/>
      <c r="C116" s="953" t="s">
        <v>439</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97</v>
      </c>
      <c r="AB116" s="947"/>
      <c r="AC116" s="947"/>
      <c r="AD116" s="947"/>
      <c r="AE116" s="948"/>
      <c r="AF116" s="949">
        <v>151</v>
      </c>
      <c r="AG116" s="947"/>
      <c r="AH116" s="947"/>
      <c r="AI116" s="947"/>
      <c r="AJ116" s="948"/>
      <c r="AK116" s="949">
        <v>2461</v>
      </c>
      <c r="AL116" s="947"/>
      <c r="AM116" s="947"/>
      <c r="AN116" s="947"/>
      <c r="AO116" s="948"/>
      <c r="AP116" s="950">
        <v>0</v>
      </c>
      <c r="AQ116" s="951"/>
      <c r="AR116" s="951"/>
      <c r="AS116" s="951"/>
      <c r="AT116" s="952"/>
      <c r="AU116" s="896"/>
      <c r="AV116" s="897"/>
      <c r="AW116" s="897"/>
      <c r="AX116" s="897"/>
      <c r="AY116" s="897"/>
      <c r="AZ116" s="955" t="s">
        <v>440</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441</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49770</v>
      </c>
      <c r="DH116" s="947"/>
      <c r="DI116" s="947"/>
      <c r="DJ116" s="947"/>
      <c r="DK116" s="948"/>
      <c r="DL116" s="949">
        <v>26835</v>
      </c>
      <c r="DM116" s="947"/>
      <c r="DN116" s="947"/>
      <c r="DO116" s="947"/>
      <c r="DP116" s="948"/>
      <c r="DQ116" s="949">
        <v>3900</v>
      </c>
      <c r="DR116" s="947"/>
      <c r="DS116" s="947"/>
      <c r="DT116" s="947"/>
      <c r="DU116" s="948"/>
      <c r="DV116" s="950">
        <v>0</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442</v>
      </c>
      <c r="Z117" s="882"/>
      <c r="AA117" s="966">
        <v>14048743</v>
      </c>
      <c r="AB117" s="967"/>
      <c r="AC117" s="967"/>
      <c r="AD117" s="967"/>
      <c r="AE117" s="968"/>
      <c r="AF117" s="969">
        <v>13938835</v>
      </c>
      <c r="AG117" s="967"/>
      <c r="AH117" s="967"/>
      <c r="AI117" s="967"/>
      <c r="AJ117" s="968"/>
      <c r="AK117" s="969">
        <v>13647734</v>
      </c>
      <c r="AL117" s="967"/>
      <c r="AM117" s="967"/>
      <c r="AN117" s="967"/>
      <c r="AO117" s="968"/>
      <c r="AP117" s="970"/>
      <c r="AQ117" s="971"/>
      <c r="AR117" s="971"/>
      <c r="AS117" s="971"/>
      <c r="AT117" s="972"/>
      <c r="AU117" s="896"/>
      <c r="AV117" s="897"/>
      <c r="AW117" s="897"/>
      <c r="AX117" s="897"/>
      <c r="AY117" s="897"/>
      <c r="AZ117" s="962" t="s">
        <v>443</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444</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418</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415</v>
      </c>
      <c r="AB118" s="881"/>
      <c r="AC118" s="881"/>
      <c r="AD118" s="881"/>
      <c r="AE118" s="882"/>
      <c r="AF118" s="880" t="s">
        <v>416</v>
      </c>
      <c r="AG118" s="881"/>
      <c r="AH118" s="881"/>
      <c r="AI118" s="881"/>
      <c r="AJ118" s="882"/>
      <c r="AK118" s="880" t="s">
        <v>294</v>
      </c>
      <c r="AL118" s="881"/>
      <c r="AM118" s="881"/>
      <c r="AN118" s="881"/>
      <c r="AO118" s="882"/>
      <c r="AP118" s="958" t="s">
        <v>417</v>
      </c>
      <c r="AQ118" s="959"/>
      <c r="AR118" s="959"/>
      <c r="AS118" s="959"/>
      <c r="AT118" s="960"/>
      <c r="AU118" s="896"/>
      <c r="AV118" s="897"/>
      <c r="AW118" s="897"/>
      <c r="AX118" s="897"/>
      <c r="AY118" s="897"/>
      <c r="AZ118" s="961" t="s">
        <v>445</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446</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421</v>
      </c>
      <c r="B119" s="935"/>
      <c r="C119" s="917" t="s">
        <v>422</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896016</v>
      </c>
      <c r="AB119" s="888"/>
      <c r="AC119" s="888"/>
      <c r="AD119" s="888"/>
      <c r="AE119" s="889"/>
      <c r="AF119" s="890">
        <v>887732</v>
      </c>
      <c r="AG119" s="888"/>
      <c r="AH119" s="888"/>
      <c r="AI119" s="888"/>
      <c r="AJ119" s="889"/>
      <c r="AK119" s="890">
        <v>412073</v>
      </c>
      <c r="AL119" s="888"/>
      <c r="AM119" s="888"/>
      <c r="AN119" s="888"/>
      <c r="AO119" s="889"/>
      <c r="AP119" s="891">
        <v>0.8</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447</v>
      </c>
      <c r="BP119" s="993"/>
      <c r="BQ119" s="987">
        <v>179980367</v>
      </c>
      <c r="BR119" s="988"/>
      <c r="BS119" s="988"/>
      <c r="BT119" s="988"/>
      <c r="BU119" s="988"/>
      <c r="BV119" s="988">
        <v>174991653</v>
      </c>
      <c r="BW119" s="988"/>
      <c r="BX119" s="988"/>
      <c r="BY119" s="988"/>
      <c r="BZ119" s="988"/>
      <c r="CA119" s="988">
        <v>167663523</v>
      </c>
      <c r="CB119" s="988"/>
      <c r="CC119" s="988"/>
      <c r="CD119" s="988"/>
      <c r="CE119" s="988"/>
      <c r="CF119" s="989"/>
      <c r="CG119" s="990"/>
      <c r="CH119" s="990"/>
      <c r="CI119" s="990"/>
      <c r="CJ119" s="991"/>
      <c r="CK119" s="938"/>
      <c r="CL119" s="939"/>
      <c r="CM119" s="961" t="s">
        <v>448</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901924</v>
      </c>
      <c r="DH119" s="974"/>
      <c r="DI119" s="974"/>
      <c r="DJ119" s="974"/>
      <c r="DK119" s="975"/>
      <c r="DL119" s="973">
        <v>688562</v>
      </c>
      <c r="DM119" s="974"/>
      <c r="DN119" s="974"/>
      <c r="DO119" s="974"/>
      <c r="DP119" s="975"/>
      <c r="DQ119" s="973">
        <v>535877</v>
      </c>
      <c r="DR119" s="974"/>
      <c r="DS119" s="974"/>
      <c r="DT119" s="974"/>
      <c r="DU119" s="975"/>
      <c r="DV119" s="976">
        <v>1.1000000000000001</v>
      </c>
      <c r="DW119" s="977"/>
      <c r="DX119" s="977"/>
      <c r="DY119" s="977"/>
      <c r="DZ119" s="978"/>
    </row>
    <row r="120" spans="1:130" s="212" customFormat="1" ht="26.25" customHeight="1" x14ac:dyDescent="0.15">
      <c r="A120" s="1045"/>
      <c r="B120" s="937"/>
      <c r="C120" s="910" t="s">
        <v>425</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v>24066</v>
      </c>
      <c r="AB120" s="947"/>
      <c r="AC120" s="947"/>
      <c r="AD120" s="947"/>
      <c r="AE120" s="948"/>
      <c r="AF120" s="949">
        <v>24066</v>
      </c>
      <c r="AG120" s="947"/>
      <c r="AH120" s="947"/>
      <c r="AI120" s="947"/>
      <c r="AJ120" s="948"/>
      <c r="AK120" s="949">
        <v>24067</v>
      </c>
      <c r="AL120" s="947"/>
      <c r="AM120" s="947"/>
      <c r="AN120" s="947"/>
      <c r="AO120" s="948"/>
      <c r="AP120" s="950">
        <v>0</v>
      </c>
      <c r="AQ120" s="951"/>
      <c r="AR120" s="951"/>
      <c r="AS120" s="951"/>
      <c r="AT120" s="952"/>
      <c r="AU120" s="979" t="s">
        <v>449</v>
      </c>
      <c r="AV120" s="980"/>
      <c r="AW120" s="980"/>
      <c r="AX120" s="980"/>
      <c r="AY120" s="981"/>
      <c r="AZ120" s="917" t="s">
        <v>450</v>
      </c>
      <c r="BA120" s="885"/>
      <c r="BB120" s="885"/>
      <c r="BC120" s="885"/>
      <c r="BD120" s="885"/>
      <c r="BE120" s="885"/>
      <c r="BF120" s="885"/>
      <c r="BG120" s="885"/>
      <c r="BH120" s="885"/>
      <c r="BI120" s="885"/>
      <c r="BJ120" s="885"/>
      <c r="BK120" s="885"/>
      <c r="BL120" s="885"/>
      <c r="BM120" s="885"/>
      <c r="BN120" s="885"/>
      <c r="BO120" s="885"/>
      <c r="BP120" s="886"/>
      <c r="BQ120" s="918">
        <v>11023265</v>
      </c>
      <c r="BR120" s="919"/>
      <c r="BS120" s="919"/>
      <c r="BT120" s="919"/>
      <c r="BU120" s="919"/>
      <c r="BV120" s="919">
        <v>10871553</v>
      </c>
      <c r="BW120" s="919"/>
      <c r="BX120" s="919"/>
      <c r="BY120" s="919"/>
      <c r="BZ120" s="919"/>
      <c r="CA120" s="919">
        <v>10218993</v>
      </c>
      <c r="CB120" s="919"/>
      <c r="CC120" s="919"/>
      <c r="CD120" s="919"/>
      <c r="CE120" s="919"/>
      <c r="CF120" s="932">
        <v>21.1</v>
      </c>
      <c r="CG120" s="933"/>
      <c r="CH120" s="933"/>
      <c r="CI120" s="933"/>
      <c r="CJ120" s="933"/>
      <c r="CK120" s="994" t="s">
        <v>451</v>
      </c>
      <c r="CL120" s="995"/>
      <c r="CM120" s="995"/>
      <c r="CN120" s="995"/>
      <c r="CO120" s="996"/>
      <c r="CP120" s="1002" t="s">
        <v>396</v>
      </c>
      <c r="CQ120" s="1003"/>
      <c r="CR120" s="1003"/>
      <c r="CS120" s="1003"/>
      <c r="CT120" s="1003"/>
      <c r="CU120" s="1003"/>
      <c r="CV120" s="1003"/>
      <c r="CW120" s="1003"/>
      <c r="CX120" s="1003"/>
      <c r="CY120" s="1003"/>
      <c r="CZ120" s="1003"/>
      <c r="DA120" s="1003"/>
      <c r="DB120" s="1003"/>
      <c r="DC120" s="1003"/>
      <c r="DD120" s="1003"/>
      <c r="DE120" s="1003"/>
      <c r="DF120" s="1004"/>
      <c r="DG120" s="918">
        <v>29805734</v>
      </c>
      <c r="DH120" s="919"/>
      <c r="DI120" s="919"/>
      <c r="DJ120" s="919"/>
      <c r="DK120" s="919"/>
      <c r="DL120" s="919">
        <v>27594717</v>
      </c>
      <c r="DM120" s="919"/>
      <c r="DN120" s="919"/>
      <c r="DO120" s="919"/>
      <c r="DP120" s="919"/>
      <c r="DQ120" s="919">
        <v>25838791</v>
      </c>
      <c r="DR120" s="919"/>
      <c r="DS120" s="919"/>
      <c r="DT120" s="919"/>
      <c r="DU120" s="919"/>
      <c r="DV120" s="920">
        <v>53.2</v>
      </c>
      <c r="DW120" s="920"/>
      <c r="DX120" s="920"/>
      <c r="DY120" s="920"/>
      <c r="DZ120" s="921"/>
    </row>
    <row r="121" spans="1:130" s="212" customFormat="1" ht="26.25" customHeight="1" x14ac:dyDescent="0.15">
      <c r="A121" s="1045"/>
      <c r="B121" s="937"/>
      <c r="C121" s="962" t="s">
        <v>452</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176187</v>
      </c>
      <c r="AB121" s="947"/>
      <c r="AC121" s="947"/>
      <c r="AD121" s="947"/>
      <c r="AE121" s="948"/>
      <c r="AF121" s="949">
        <v>173040</v>
      </c>
      <c r="AG121" s="947"/>
      <c r="AH121" s="947"/>
      <c r="AI121" s="947"/>
      <c r="AJ121" s="948"/>
      <c r="AK121" s="949">
        <v>61762</v>
      </c>
      <c r="AL121" s="947"/>
      <c r="AM121" s="947"/>
      <c r="AN121" s="947"/>
      <c r="AO121" s="948"/>
      <c r="AP121" s="950">
        <v>0.1</v>
      </c>
      <c r="AQ121" s="951"/>
      <c r="AR121" s="951"/>
      <c r="AS121" s="951"/>
      <c r="AT121" s="952"/>
      <c r="AU121" s="982"/>
      <c r="AV121" s="983"/>
      <c r="AW121" s="983"/>
      <c r="AX121" s="983"/>
      <c r="AY121" s="984"/>
      <c r="AZ121" s="910" t="s">
        <v>453</v>
      </c>
      <c r="BA121" s="911"/>
      <c r="BB121" s="911"/>
      <c r="BC121" s="911"/>
      <c r="BD121" s="911"/>
      <c r="BE121" s="911"/>
      <c r="BF121" s="911"/>
      <c r="BG121" s="911"/>
      <c r="BH121" s="911"/>
      <c r="BI121" s="911"/>
      <c r="BJ121" s="911"/>
      <c r="BK121" s="911"/>
      <c r="BL121" s="911"/>
      <c r="BM121" s="911"/>
      <c r="BN121" s="911"/>
      <c r="BO121" s="911"/>
      <c r="BP121" s="912"/>
      <c r="BQ121" s="913">
        <v>22870949</v>
      </c>
      <c r="BR121" s="914"/>
      <c r="BS121" s="914"/>
      <c r="BT121" s="914"/>
      <c r="BU121" s="914"/>
      <c r="BV121" s="914">
        <v>22482262</v>
      </c>
      <c r="BW121" s="914"/>
      <c r="BX121" s="914"/>
      <c r="BY121" s="914"/>
      <c r="BZ121" s="914"/>
      <c r="CA121" s="914">
        <v>22008181</v>
      </c>
      <c r="CB121" s="914"/>
      <c r="CC121" s="914"/>
      <c r="CD121" s="914"/>
      <c r="CE121" s="914"/>
      <c r="CF121" s="908">
        <v>45.3</v>
      </c>
      <c r="CG121" s="909"/>
      <c r="CH121" s="909"/>
      <c r="CI121" s="909"/>
      <c r="CJ121" s="909"/>
      <c r="CK121" s="997"/>
      <c r="CL121" s="998"/>
      <c r="CM121" s="998"/>
      <c r="CN121" s="998"/>
      <c r="CO121" s="999"/>
      <c r="CP121" s="1007" t="s">
        <v>398</v>
      </c>
      <c r="CQ121" s="1008"/>
      <c r="CR121" s="1008"/>
      <c r="CS121" s="1008"/>
      <c r="CT121" s="1008"/>
      <c r="CU121" s="1008"/>
      <c r="CV121" s="1008"/>
      <c r="CW121" s="1008"/>
      <c r="CX121" s="1008"/>
      <c r="CY121" s="1008"/>
      <c r="CZ121" s="1008"/>
      <c r="DA121" s="1008"/>
      <c r="DB121" s="1008"/>
      <c r="DC121" s="1008"/>
      <c r="DD121" s="1008"/>
      <c r="DE121" s="1008"/>
      <c r="DF121" s="1009"/>
      <c r="DG121" s="913">
        <v>651105</v>
      </c>
      <c r="DH121" s="914"/>
      <c r="DI121" s="914"/>
      <c r="DJ121" s="914"/>
      <c r="DK121" s="914"/>
      <c r="DL121" s="914">
        <v>561166</v>
      </c>
      <c r="DM121" s="914"/>
      <c r="DN121" s="914"/>
      <c r="DO121" s="914"/>
      <c r="DP121" s="914"/>
      <c r="DQ121" s="914">
        <v>493425</v>
      </c>
      <c r="DR121" s="914"/>
      <c r="DS121" s="914"/>
      <c r="DT121" s="914"/>
      <c r="DU121" s="914"/>
      <c r="DV121" s="915">
        <v>1</v>
      </c>
      <c r="DW121" s="915"/>
      <c r="DX121" s="915"/>
      <c r="DY121" s="915"/>
      <c r="DZ121" s="916"/>
    </row>
    <row r="122" spans="1:130" s="212" customFormat="1" ht="26.25" customHeight="1" x14ac:dyDescent="0.15">
      <c r="A122" s="1045"/>
      <c r="B122" s="937"/>
      <c r="C122" s="910" t="s">
        <v>435</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454</v>
      </c>
      <c r="BA122" s="953"/>
      <c r="BB122" s="953"/>
      <c r="BC122" s="953"/>
      <c r="BD122" s="953"/>
      <c r="BE122" s="953"/>
      <c r="BF122" s="953"/>
      <c r="BG122" s="953"/>
      <c r="BH122" s="953"/>
      <c r="BI122" s="953"/>
      <c r="BJ122" s="953"/>
      <c r="BK122" s="953"/>
      <c r="BL122" s="953"/>
      <c r="BM122" s="953"/>
      <c r="BN122" s="953"/>
      <c r="BO122" s="953"/>
      <c r="BP122" s="954"/>
      <c r="BQ122" s="987">
        <v>101301224</v>
      </c>
      <c r="BR122" s="988"/>
      <c r="BS122" s="988"/>
      <c r="BT122" s="988"/>
      <c r="BU122" s="988"/>
      <c r="BV122" s="988">
        <v>98182713</v>
      </c>
      <c r="BW122" s="988"/>
      <c r="BX122" s="988"/>
      <c r="BY122" s="988"/>
      <c r="BZ122" s="988"/>
      <c r="CA122" s="988">
        <v>93026785</v>
      </c>
      <c r="CB122" s="988"/>
      <c r="CC122" s="988"/>
      <c r="CD122" s="988"/>
      <c r="CE122" s="988"/>
      <c r="CF122" s="1005">
        <v>191.6</v>
      </c>
      <c r="CG122" s="1006"/>
      <c r="CH122" s="1006"/>
      <c r="CI122" s="1006"/>
      <c r="CJ122" s="1006"/>
      <c r="CK122" s="997"/>
      <c r="CL122" s="998"/>
      <c r="CM122" s="998"/>
      <c r="CN122" s="998"/>
      <c r="CO122" s="999"/>
      <c r="CP122" s="1007" t="s">
        <v>397</v>
      </c>
      <c r="CQ122" s="1008"/>
      <c r="CR122" s="1008"/>
      <c r="CS122" s="1008"/>
      <c r="CT122" s="1008"/>
      <c r="CU122" s="1008"/>
      <c r="CV122" s="1008"/>
      <c r="CW122" s="1008"/>
      <c r="CX122" s="1008"/>
      <c r="CY122" s="1008"/>
      <c r="CZ122" s="1008"/>
      <c r="DA122" s="1008"/>
      <c r="DB122" s="1008"/>
      <c r="DC122" s="1008"/>
      <c r="DD122" s="1008"/>
      <c r="DE122" s="1008"/>
      <c r="DF122" s="1009"/>
      <c r="DG122" s="913">
        <v>562846</v>
      </c>
      <c r="DH122" s="914"/>
      <c r="DI122" s="914"/>
      <c r="DJ122" s="914"/>
      <c r="DK122" s="914"/>
      <c r="DL122" s="914">
        <v>477360</v>
      </c>
      <c r="DM122" s="914"/>
      <c r="DN122" s="914"/>
      <c r="DO122" s="914"/>
      <c r="DP122" s="914"/>
      <c r="DQ122" s="914">
        <v>369481</v>
      </c>
      <c r="DR122" s="914"/>
      <c r="DS122" s="914"/>
      <c r="DT122" s="914"/>
      <c r="DU122" s="914"/>
      <c r="DV122" s="915">
        <v>0.8</v>
      </c>
      <c r="DW122" s="915"/>
      <c r="DX122" s="915"/>
      <c r="DY122" s="915"/>
      <c r="DZ122" s="916"/>
    </row>
    <row r="123" spans="1:130" s="212" customFormat="1" ht="26.25" customHeight="1" x14ac:dyDescent="0.15">
      <c r="A123" s="1045"/>
      <c r="B123" s="937"/>
      <c r="C123" s="910" t="s">
        <v>441</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455</v>
      </c>
      <c r="BP123" s="993"/>
      <c r="BQ123" s="1051">
        <v>135195438</v>
      </c>
      <c r="BR123" s="1052"/>
      <c r="BS123" s="1052"/>
      <c r="BT123" s="1052"/>
      <c r="BU123" s="1052"/>
      <c r="BV123" s="1052">
        <v>131536528</v>
      </c>
      <c r="BW123" s="1052"/>
      <c r="BX123" s="1052"/>
      <c r="BY123" s="1052"/>
      <c r="BZ123" s="1052"/>
      <c r="CA123" s="1052">
        <v>125253959</v>
      </c>
      <c r="CB123" s="1052"/>
      <c r="CC123" s="1052"/>
      <c r="CD123" s="1052"/>
      <c r="CE123" s="1052"/>
      <c r="CF123" s="989"/>
      <c r="CG123" s="990"/>
      <c r="CH123" s="990"/>
      <c r="CI123" s="990"/>
      <c r="CJ123" s="991"/>
      <c r="CK123" s="997"/>
      <c r="CL123" s="998"/>
      <c r="CM123" s="998"/>
      <c r="CN123" s="998"/>
      <c r="CO123" s="999"/>
      <c r="CP123" s="1007" t="s">
        <v>399</v>
      </c>
      <c r="CQ123" s="1008"/>
      <c r="CR123" s="1008"/>
      <c r="CS123" s="1008"/>
      <c r="CT123" s="1008"/>
      <c r="CU123" s="1008"/>
      <c r="CV123" s="1008"/>
      <c r="CW123" s="1008"/>
      <c r="CX123" s="1008"/>
      <c r="CY123" s="1008"/>
      <c r="CZ123" s="1008"/>
      <c r="DA123" s="1008"/>
      <c r="DB123" s="1008"/>
      <c r="DC123" s="1008"/>
      <c r="DD123" s="1008"/>
      <c r="DE123" s="1008"/>
      <c r="DF123" s="1009"/>
      <c r="DG123" s="946">
        <v>173683</v>
      </c>
      <c r="DH123" s="947"/>
      <c r="DI123" s="947"/>
      <c r="DJ123" s="947"/>
      <c r="DK123" s="948"/>
      <c r="DL123" s="949">
        <v>151226</v>
      </c>
      <c r="DM123" s="947"/>
      <c r="DN123" s="947"/>
      <c r="DO123" s="947"/>
      <c r="DP123" s="948"/>
      <c r="DQ123" s="949">
        <v>128030</v>
      </c>
      <c r="DR123" s="947"/>
      <c r="DS123" s="947"/>
      <c r="DT123" s="947"/>
      <c r="DU123" s="948"/>
      <c r="DV123" s="950">
        <v>0.3</v>
      </c>
      <c r="DW123" s="951"/>
      <c r="DX123" s="951"/>
      <c r="DY123" s="951"/>
      <c r="DZ123" s="952"/>
    </row>
    <row r="124" spans="1:130" s="212" customFormat="1" ht="26.25" customHeight="1" thickBot="1" x14ac:dyDescent="0.2">
      <c r="A124" s="1045"/>
      <c r="B124" s="937"/>
      <c r="C124" s="910" t="s">
        <v>444</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97</v>
      </c>
      <c r="BR124" s="1015"/>
      <c r="BS124" s="1015"/>
      <c r="BT124" s="1015"/>
      <c r="BU124" s="1015"/>
      <c r="BV124" s="1015">
        <v>92.5</v>
      </c>
      <c r="BW124" s="1015"/>
      <c r="BX124" s="1015"/>
      <c r="BY124" s="1015"/>
      <c r="BZ124" s="1015"/>
      <c r="CA124" s="1015">
        <v>87.3</v>
      </c>
      <c r="CB124" s="1015"/>
      <c r="CC124" s="1015"/>
      <c r="CD124" s="1015"/>
      <c r="CE124" s="1015"/>
      <c r="CF124" s="1016"/>
      <c r="CG124" s="1017"/>
      <c r="CH124" s="1017"/>
      <c r="CI124" s="1017"/>
      <c r="CJ124" s="1018"/>
      <c r="CK124" s="1000"/>
      <c r="CL124" s="1000"/>
      <c r="CM124" s="1000"/>
      <c r="CN124" s="1000"/>
      <c r="CO124" s="1001"/>
      <c r="CP124" s="1007" t="s">
        <v>457</v>
      </c>
      <c r="CQ124" s="1008"/>
      <c r="CR124" s="1008"/>
      <c r="CS124" s="1008"/>
      <c r="CT124" s="1008"/>
      <c r="CU124" s="1008"/>
      <c r="CV124" s="1008"/>
      <c r="CW124" s="1008"/>
      <c r="CX124" s="1008"/>
      <c r="CY124" s="1008"/>
      <c r="CZ124" s="1008"/>
      <c r="DA124" s="1008"/>
      <c r="DB124" s="1008"/>
      <c r="DC124" s="1008"/>
      <c r="DD124" s="1008"/>
      <c r="DE124" s="1008"/>
      <c r="DF124" s="1009"/>
      <c r="DG124" s="992">
        <v>14956</v>
      </c>
      <c r="DH124" s="974"/>
      <c r="DI124" s="974"/>
      <c r="DJ124" s="974"/>
      <c r="DK124" s="975"/>
      <c r="DL124" s="973">
        <v>14521</v>
      </c>
      <c r="DM124" s="974"/>
      <c r="DN124" s="974"/>
      <c r="DO124" s="974"/>
      <c r="DP124" s="975"/>
      <c r="DQ124" s="973">
        <v>15398</v>
      </c>
      <c r="DR124" s="974"/>
      <c r="DS124" s="974"/>
      <c r="DT124" s="974"/>
      <c r="DU124" s="975"/>
      <c r="DV124" s="976">
        <v>0</v>
      </c>
      <c r="DW124" s="977"/>
      <c r="DX124" s="977"/>
      <c r="DY124" s="977"/>
      <c r="DZ124" s="978"/>
    </row>
    <row r="125" spans="1:130" s="212" customFormat="1" ht="26.25" customHeight="1" x14ac:dyDescent="0.15">
      <c r="A125" s="1045"/>
      <c r="B125" s="937"/>
      <c r="C125" s="910" t="s">
        <v>446</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458</v>
      </c>
      <c r="CL125" s="995"/>
      <c r="CM125" s="995"/>
      <c r="CN125" s="995"/>
      <c r="CO125" s="996"/>
      <c r="CP125" s="917" t="s">
        <v>459</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448</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322191</v>
      </c>
      <c r="AB126" s="947"/>
      <c r="AC126" s="947"/>
      <c r="AD126" s="947"/>
      <c r="AE126" s="948"/>
      <c r="AF126" s="949">
        <v>91006</v>
      </c>
      <c r="AG126" s="947"/>
      <c r="AH126" s="947"/>
      <c r="AI126" s="947"/>
      <c r="AJ126" s="948"/>
      <c r="AK126" s="949">
        <v>155098</v>
      </c>
      <c r="AL126" s="947"/>
      <c r="AM126" s="947"/>
      <c r="AN126" s="947"/>
      <c r="AO126" s="948"/>
      <c r="AP126" s="950">
        <v>0.3</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460</v>
      </c>
      <c r="CQ126" s="911"/>
      <c r="CR126" s="911"/>
      <c r="CS126" s="911"/>
      <c r="CT126" s="911"/>
      <c r="CU126" s="911"/>
      <c r="CV126" s="911"/>
      <c r="CW126" s="911"/>
      <c r="CX126" s="911"/>
      <c r="CY126" s="911"/>
      <c r="CZ126" s="911"/>
      <c r="DA126" s="911"/>
      <c r="DB126" s="911"/>
      <c r="DC126" s="911"/>
      <c r="DD126" s="911"/>
      <c r="DE126" s="911"/>
      <c r="DF126" s="912"/>
      <c r="DG126" s="913">
        <v>2932960</v>
      </c>
      <c r="DH126" s="914"/>
      <c r="DI126" s="914"/>
      <c r="DJ126" s="914"/>
      <c r="DK126" s="914"/>
      <c r="DL126" s="914">
        <v>2784326</v>
      </c>
      <c r="DM126" s="914"/>
      <c r="DN126" s="914"/>
      <c r="DO126" s="914"/>
      <c r="DP126" s="914"/>
      <c r="DQ126" s="914">
        <v>2634559</v>
      </c>
      <c r="DR126" s="914"/>
      <c r="DS126" s="914"/>
      <c r="DT126" s="914"/>
      <c r="DU126" s="914"/>
      <c r="DV126" s="915">
        <v>5.4</v>
      </c>
      <c r="DW126" s="915"/>
      <c r="DX126" s="915"/>
      <c r="DY126" s="915"/>
      <c r="DZ126" s="916"/>
    </row>
    <row r="127" spans="1:130" s="212" customFormat="1" ht="26.25" customHeight="1" x14ac:dyDescent="0.15">
      <c r="A127" s="1046"/>
      <c r="B127" s="939"/>
      <c r="C127" s="961" t="s">
        <v>461</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462</v>
      </c>
      <c r="AY127" s="1020"/>
      <c r="AZ127" s="1020"/>
      <c r="BA127" s="1020"/>
      <c r="BB127" s="1020"/>
      <c r="BC127" s="1020"/>
      <c r="BD127" s="1020"/>
      <c r="BE127" s="1021"/>
      <c r="BF127" s="1022" t="s">
        <v>463</v>
      </c>
      <c r="BG127" s="1020"/>
      <c r="BH127" s="1020"/>
      <c r="BI127" s="1020"/>
      <c r="BJ127" s="1020"/>
      <c r="BK127" s="1020"/>
      <c r="BL127" s="1021"/>
      <c r="BM127" s="1022" t="s">
        <v>464</v>
      </c>
      <c r="BN127" s="1020"/>
      <c r="BO127" s="1020"/>
      <c r="BP127" s="1020"/>
      <c r="BQ127" s="1020"/>
      <c r="BR127" s="1020"/>
      <c r="BS127" s="1021"/>
      <c r="BT127" s="1022" t="s">
        <v>465</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466</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468</v>
      </c>
      <c r="X128" s="1031"/>
      <c r="Y128" s="1031"/>
      <c r="Z128" s="1032"/>
      <c r="AA128" s="1033">
        <v>2603700</v>
      </c>
      <c r="AB128" s="1034"/>
      <c r="AC128" s="1034"/>
      <c r="AD128" s="1034"/>
      <c r="AE128" s="1035"/>
      <c r="AF128" s="1036">
        <v>2598061</v>
      </c>
      <c r="AG128" s="1034"/>
      <c r="AH128" s="1034"/>
      <c r="AI128" s="1034"/>
      <c r="AJ128" s="1035"/>
      <c r="AK128" s="1036">
        <v>2688958</v>
      </c>
      <c r="AL128" s="1034"/>
      <c r="AM128" s="1034"/>
      <c r="AN128" s="1034"/>
      <c r="AO128" s="1035"/>
      <c r="AP128" s="1037"/>
      <c r="AQ128" s="1038"/>
      <c r="AR128" s="1038"/>
      <c r="AS128" s="1038"/>
      <c r="AT128" s="1039"/>
      <c r="AU128" s="214"/>
      <c r="AV128" s="214"/>
      <c r="AW128" s="214"/>
      <c r="AX128" s="884" t="s">
        <v>469</v>
      </c>
      <c r="AY128" s="885"/>
      <c r="AZ128" s="885"/>
      <c r="BA128" s="885"/>
      <c r="BB128" s="885"/>
      <c r="BC128" s="885"/>
      <c r="BD128" s="885"/>
      <c r="BE128" s="886"/>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470</v>
      </c>
      <c r="CQ128" s="713"/>
      <c r="CR128" s="713"/>
      <c r="CS128" s="713"/>
      <c r="CT128" s="713"/>
      <c r="CU128" s="713"/>
      <c r="CV128" s="713"/>
      <c r="CW128" s="713"/>
      <c r="CX128" s="713"/>
      <c r="CY128" s="713"/>
      <c r="CZ128" s="713"/>
      <c r="DA128" s="713"/>
      <c r="DB128" s="713"/>
      <c r="DC128" s="713"/>
      <c r="DD128" s="713"/>
      <c r="DE128" s="713"/>
      <c r="DF128" s="1024"/>
      <c r="DG128" s="1025">
        <v>32666</v>
      </c>
      <c r="DH128" s="1026"/>
      <c r="DI128" s="1026"/>
      <c r="DJ128" s="1026"/>
      <c r="DK128" s="1026"/>
      <c r="DL128" s="1026">
        <v>21858</v>
      </c>
      <c r="DM128" s="1026"/>
      <c r="DN128" s="1026"/>
      <c r="DO128" s="1026"/>
      <c r="DP128" s="1026"/>
      <c r="DQ128" s="1026">
        <v>10970</v>
      </c>
      <c r="DR128" s="1026"/>
      <c r="DS128" s="1026"/>
      <c r="DT128" s="1026"/>
      <c r="DU128" s="1026"/>
      <c r="DV128" s="1027">
        <v>0</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471</v>
      </c>
      <c r="X129" s="1059"/>
      <c r="Y129" s="1059"/>
      <c r="Z129" s="1060"/>
      <c r="AA129" s="946">
        <v>53644763</v>
      </c>
      <c r="AB129" s="947"/>
      <c r="AC129" s="947"/>
      <c r="AD129" s="947"/>
      <c r="AE129" s="948"/>
      <c r="AF129" s="949">
        <v>54488682</v>
      </c>
      <c r="AG129" s="947"/>
      <c r="AH129" s="947"/>
      <c r="AI129" s="947"/>
      <c r="AJ129" s="948"/>
      <c r="AK129" s="949">
        <v>56114324</v>
      </c>
      <c r="AL129" s="947"/>
      <c r="AM129" s="947"/>
      <c r="AN129" s="947"/>
      <c r="AO129" s="948"/>
      <c r="AP129" s="1061"/>
      <c r="AQ129" s="1062"/>
      <c r="AR129" s="1062"/>
      <c r="AS129" s="1062"/>
      <c r="AT129" s="1063"/>
      <c r="AU129" s="215"/>
      <c r="AV129" s="215"/>
      <c r="AW129" s="215"/>
      <c r="AX129" s="1053" t="s">
        <v>472</v>
      </c>
      <c r="AY129" s="911"/>
      <c r="AZ129" s="911"/>
      <c r="BA129" s="911"/>
      <c r="BB129" s="911"/>
      <c r="BC129" s="911"/>
      <c r="BD129" s="911"/>
      <c r="BE129" s="912"/>
      <c r="BF129" s="1054" t="s">
        <v>122</v>
      </c>
      <c r="BG129" s="1055"/>
      <c r="BH129" s="1055"/>
      <c r="BI129" s="1055"/>
      <c r="BJ129" s="1055"/>
      <c r="BK129" s="1055"/>
      <c r="BL129" s="1056"/>
      <c r="BM129" s="1054">
        <v>16.25</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473</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474</v>
      </c>
      <c r="X130" s="1059"/>
      <c r="Y130" s="1059"/>
      <c r="Z130" s="1060"/>
      <c r="AA130" s="946">
        <v>7518570</v>
      </c>
      <c r="AB130" s="947"/>
      <c r="AC130" s="947"/>
      <c r="AD130" s="947"/>
      <c r="AE130" s="948"/>
      <c r="AF130" s="949">
        <v>7541492</v>
      </c>
      <c r="AG130" s="947"/>
      <c r="AH130" s="947"/>
      <c r="AI130" s="947"/>
      <c r="AJ130" s="948"/>
      <c r="AK130" s="949">
        <v>7573929</v>
      </c>
      <c r="AL130" s="947"/>
      <c r="AM130" s="947"/>
      <c r="AN130" s="947"/>
      <c r="AO130" s="948"/>
      <c r="AP130" s="1061"/>
      <c r="AQ130" s="1062"/>
      <c r="AR130" s="1062"/>
      <c r="AS130" s="1062"/>
      <c r="AT130" s="1063"/>
      <c r="AU130" s="215"/>
      <c r="AV130" s="215"/>
      <c r="AW130" s="215"/>
      <c r="AX130" s="1053" t="s">
        <v>475</v>
      </c>
      <c r="AY130" s="911"/>
      <c r="AZ130" s="911"/>
      <c r="BA130" s="911"/>
      <c r="BB130" s="911"/>
      <c r="BC130" s="911"/>
      <c r="BD130" s="911"/>
      <c r="BE130" s="912"/>
      <c r="BF130" s="1089">
        <v>7.8</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476</v>
      </c>
      <c r="X131" s="1096"/>
      <c r="Y131" s="1096"/>
      <c r="Z131" s="1097"/>
      <c r="AA131" s="992">
        <v>46126193</v>
      </c>
      <c r="AB131" s="974"/>
      <c r="AC131" s="974"/>
      <c r="AD131" s="974"/>
      <c r="AE131" s="975"/>
      <c r="AF131" s="973">
        <v>46947190</v>
      </c>
      <c r="AG131" s="974"/>
      <c r="AH131" s="974"/>
      <c r="AI131" s="974"/>
      <c r="AJ131" s="975"/>
      <c r="AK131" s="973">
        <v>48540395</v>
      </c>
      <c r="AL131" s="974"/>
      <c r="AM131" s="974"/>
      <c r="AN131" s="974"/>
      <c r="AO131" s="975"/>
      <c r="AP131" s="1098"/>
      <c r="AQ131" s="1099"/>
      <c r="AR131" s="1099"/>
      <c r="AS131" s="1099"/>
      <c r="AT131" s="1100"/>
      <c r="AU131" s="215"/>
      <c r="AV131" s="215"/>
      <c r="AW131" s="215"/>
      <c r="AX131" s="1071" t="s">
        <v>477</v>
      </c>
      <c r="AY131" s="713"/>
      <c r="AZ131" s="713"/>
      <c r="BA131" s="713"/>
      <c r="BB131" s="713"/>
      <c r="BC131" s="713"/>
      <c r="BD131" s="713"/>
      <c r="BE131" s="1024"/>
      <c r="BF131" s="1072">
        <v>87.3</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478</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479</v>
      </c>
      <c r="W132" s="1082"/>
      <c r="X132" s="1082"/>
      <c r="Y132" s="1082"/>
      <c r="Z132" s="1083"/>
      <c r="AA132" s="1084">
        <v>8.5124574150000001</v>
      </c>
      <c r="AB132" s="1085"/>
      <c r="AC132" s="1085"/>
      <c r="AD132" s="1085"/>
      <c r="AE132" s="1086"/>
      <c r="AF132" s="1087">
        <v>8.0926725699999995</v>
      </c>
      <c r="AG132" s="1085"/>
      <c r="AH132" s="1085"/>
      <c r="AI132" s="1085"/>
      <c r="AJ132" s="1086"/>
      <c r="AK132" s="1087">
        <v>6.973257147</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480</v>
      </c>
      <c r="W133" s="1065"/>
      <c r="X133" s="1065"/>
      <c r="Y133" s="1065"/>
      <c r="Z133" s="1066"/>
      <c r="AA133" s="1067">
        <v>7.6</v>
      </c>
      <c r="AB133" s="1068"/>
      <c r="AC133" s="1068"/>
      <c r="AD133" s="1068"/>
      <c r="AE133" s="1069"/>
      <c r="AF133" s="1067">
        <v>7.8</v>
      </c>
      <c r="AG133" s="1068"/>
      <c r="AH133" s="1068"/>
      <c r="AI133" s="1068"/>
      <c r="AJ133" s="1069"/>
      <c r="AK133" s="1067">
        <v>7.8</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30wv5y/F8Fp26Ix4Z8whhZ46tlZK49zmSualoyt8NnHRu4/CMfo8D86yREqOwQUS+6zswAlvWHlGFiyyDnj+w==" saltValue="dGFqCFnHhHD4sRojp0OC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zcC0PJQi2v+YA1eR90L9aEKLSXoXeFPoRwPPUyeBqLLTHYoJApjHElg5MJB+lMj07M2U9eYJfkRqeZRILkU8A==" saltValue="fTilqVpvI3RyJuX6vvVw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1d6MO49Jxq3xx91enxvk6rh/uiIBWAv5/eRo5q3//yVAt5HBWQ3Nps7yRVDvb08LMIiNFM4rMLsB76kNSWqjg==" saltValue="InjgMJssW3L54cSkbPy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2" t="s">
        <v>484</v>
      </c>
      <c r="AP7" s="253"/>
      <c r="AQ7" s="254" t="s">
        <v>485</v>
      </c>
      <c r="AR7" s="255"/>
    </row>
    <row r="8" spans="1:46" x14ac:dyDescent="0.15">
      <c r="A8" s="247"/>
      <c r="AK8" s="256"/>
      <c r="AL8" s="257"/>
      <c r="AM8" s="257"/>
      <c r="AN8" s="258"/>
      <c r="AO8" s="1103"/>
      <c r="AP8" s="259" t="s">
        <v>486</v>
      </c>
      <c r="AQ8" s="260" t="s">
        <v>487</v>
      </c>
      <c r="AR8" s="261" t="s">
        <v>488</v>
      </c>
    </row>
    <row r="9" spans="1:46" x14ac:dyDescent="0.15">
      <c r="A9" s="247"/>
      <c r="AK9" s="1104" t="s">
        <v>489</v>
      </c>
      <c r="AL9" s="1105"/>
      <c r="AM9" s="1105"/>
      <c r="AN9" s="1106"/>
      <c r="AO9" s="262">
        <v>17246475</v>
      </c>
      <c r="AP9" s="262">
        <v>73028</v>
      </c>
      <c r="AQ9" s="263">
        <v>69190</v>
      </c>
      <c r="AR9" s="264">
        <v>5.5</v>
      </c>
    </row>
    <row r="10" spans="1:46" ht="13.5" customHeight="1" x14ac:dyDescent="0.15">
      <c r="A10" s="247"/>
      <c r="AK10" s="1104" t="s">
        <v>490</v>
      </c>
      <c r="AL10" s="1105"/>
      <c r="AM10" s="1105"/>
      <c r="AN10" s="1106"/>
      <c r="AO10" s="265">
        <v>202059</v>
      </c>
      <c r="AP10" s="265">
        <v>856</v>
      </c>
      <c r="AQ10" s="266">
        <v>1817</v>
      </c>
      <c r="AR10" s="267">
        <v>-52.9</v>
      </c>
    </row>
    <row r="11" spans="1:46" ht="13.5" customHeight="1" x14ac:dyDescent="0.15">
      <c r="A11" s="247"/>
      <c r="AK11" s="1104" t="s">
        <v>491</v>
      </c>
      <c r="AL11" s="1105"/>
      <c r="AM11" s="1105"/>
      <c r="AN11" s="1106"/>
      <c r="AO11" s="265">
        <v>445734</v>
      </c>
      <c r="AP11" s="265">
        <v>1887</v>
      </c>
      <c r="AQ11" s="266">
        <v>711</v>
      </c>
      <c r="AR11" s="267">
        <v>165.4</v>
      </c>
    </row>
    <row r="12" spans="1:46" ht="13.5" customHeight="1" x14ac:dyDescent="0.15">
      <c r="A12" s="247"/>
      <c r="AK12" s="1104" t="s">
        <v>492</v>
      </c>
      <c r="AL12" s="1105"/>
      <c r="AM12" s="1105"/>
      <c r="AN12" s="1106"/>
      <c r="AO12" s="265" t="s">
        <v>493</v>
      </c>
      <c r="AP12" s="265" t="s">
        <v>493</v>
      </c>
      <c r="AQ12" s="266">
        <v>19</v>
      </c>
      <c r="AR12" s="267" t="s">
        <v>493</v>
      </c>
    </row>
    <row r="13" spans="1:46" ht="13.5" customHeight="1" x14ac:dyDescent="0.15">
      <c r="A13" s="247"/>
      <c r="AK13" s="1104" t="s">
        <v>494</v>
      </c>
      <c r="AL13" s="1105"/>
      <c r="AM13" s="1105"/>
      <c r="AN13" s="1106"/>
      <c r="AO13" s="265">
        <v>634569</v>
      </c>
      <c r="AP13" s="265">
        <v>2687</v>
      </c>
      <c r="AQ13" s="266">
        <v>2094</v>
      </c>
      <c r="AR13" s="267">
        <v>28.3</v>
      </c>
    </row>
    <row r="14" spans="1:46" ht="13.5" customHeight="1" x14ac:dyDescent="0.15">
      <c r="A14" s="247"/>
      <c r="AK14" s="1104" t="s">
        <v>495</v>
      </c>
      <c r="AL14" s="1105"/>
      <c r="AM14" s="1105"/>
      <c r="AN14" s="1106"/>
      <c r="AO14" s="265">
        <v>151349</v>
      </c>
      <c r="AP14" s="265">
        <v>641</v>
      </c>
      <c r="AQ14" s="266">
        <v>1351</v>
      </c>
      <c r="AR14" s="267">
        <v>-52.6</v>
      </c>
    </row>
    <row r="15" spans="1:46" ht="13.5" customHeight="1" x14ac:dyDescent="0.15">
      <c r="A15" s="247"/>
      <c r="AK15" s="1107" t="s">
        <v>496</v>
      </c>
      <c r="AL15" s="1108"/>
      <c r="AM15" s="1108"/>
      <c r="AN15" s="1109"/>
      <c r="AO15" s="265">
        <v>-958544</v>
      </c>
      <c r="AP15" s="265">
        <v>-4059</v>
      </c>
      <c r="AQ15" s="266">
        <v>-3935</v>
      </c>
      <c r="AR15" s="267">
        <v>3.2</v>
      </c>
    </row>
    <row r="16" spans="1:46" x14ac:dyDescent="0.15">
      <c r="A16" s="247"/>
      <c r="AK16" s="1107" t="s">
        <v>177</v>
      </c>
      <c r="AL16" s="1108"/>
      <c r="AM16" s="1108"/>
      <c r="AN16" s="1109"/>
      <c r="AO16" s="265">
        <v>17721642</v>
      </c>
      <c r="AP16" s="265">
        <v>75040</v>
      </c>
      <c r="AQ16" s="266">
        <v>71247</v>
      </c>
      <c r="AR16" s="267">
        <v>5.3</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10" t="s">
        <v>501</v>
      </c>
      <c r="AL21" s="1111"/>
      <c r="AM21" s="1111"/>
      <c r="AN21" s="1112"/>
      <c r="AO21" s="277">
        <v>7.12</v>
      </c>
      <c r="AP21" s="278">
        <v>6.59</v>
      </c>
      <c r="AQ21" s="279">
        <v>0.53</v>
      </c>
      <c r="AS21" s="280"/>
      <c r="AT21" s="276"/>
    </row>
    <row r="22" spans="1:46" s="248" customFormat="1" x14ac:dyDescent="0.15">
      <c r="A22" s="276"/>
      <c r="AK22" s="1110" t="s">
        <v>502</v>
      </c>
      <c r="AL22" s="1111"/>
      <c r="AM22" s="1111"/>
      <c r="AN22" s="1112"/>
      <c r="AO22" s="281">
        <v>100</v>
      </c>
      <c r="AP22" s="282">
        <v>99.2</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503</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2" t="s">
        <v>484</v>
      </c>
      <c r="AP30" s="253"/>
      <c r="AQ30" s="254" t="s">
        <v>485</v>
      </c>
      <c r="AR30" s="255"/>
    </row>
    <row r="31" spans="1:46" x14ac:dyDescent="0.15">
      <c r="A31" s="247"/>
      <c r="AK31" s="256"/>
      <c r="AL31" s="257"/>
      <c r="AM31" s="257"/>
      <c r="AN31" s="258"/>
      <c r="AO31" s="1103"/>
      <c r="AP31" s="259" t="s">
        <v>486</v>
      </c>
      <c r="AQ31" s="260" t="s">
        <v>487</v>
      </c>
      <c r="AR31" s="261" t="s">
        <v>488</v>
      </c>
    </row>
    <row r="32" spans="1:46" ht="27" customHeight="1" x14ac:dyDescent="0.15">
      <c r="A32" s="247"/>
      <c r="AK32" s="1118" t="s">
        <v>506</v>
      </c>
      <c r="AL32" s="1119"/>
      <c r="AM32" s="1119"/>
      <c r="AN32" s="1120"/>
      <c r="AO32" s="291">
        <v>8712649</v>
      </c>
      <c r="AP32" s="291">
        <v>36892</v>
      </c>
      <c r="AQ32" s="292">
        <v>37151</v>
      </c>
      <c r="AR32" s="293">
        <v>-0.7</v>
      </c>
    </row>
    <row r="33" spans="1:46" ht="13.5" customHeight="1" x14ac:dyDescent="0.15">
      <c r="A33" s="247"/>
      <c r="AK33" s="1118" t="s">
        <v>507</v>
      </c>
      <c r="AL33" s="1119"/>
      <c r="AM33" s="1119"/>
      <c r="AN33" s="1120"/>
      <c r="AO33" s="291" t="s">
        <v>493</v>
      </c>
      <c r="AP33" s="291" t="s">
        <v>493</v>
      </c>
      <c r="AQ33" s="292">
        <v>1</v>
      </c>
      <c r="AR33" s="293" t="s">
        <v>493</v>
      </c>
    </row>
    <row r="34" spans="1:46" ht="27" customHeight="1" x14ac:dyDescent="0.15">
      <c r="A34" s="247"/>
      <c r="AK34" s="1118" t="s">
        <v>508</v>
      </c>
      <c r="AL34" s="1119"/>
      <c r="AM34" s="1119"/>
      <c r="AN34" s="1120"/>
      <c r="AO34" s="291" t="s">
        <v>493</v>
      </c>
      <c r="AP34" s="291" t="s">
        <v>493</v>
      </c>
      <c r="AQ34" s="292">
        <v>48</v>
      </c>
      <c r="AR34" s="293" t="s">
        <v>493</v>
      </c>
    </row>
    <row r="35" spans="1:46" ht="27" customHeight="1" x14ac:dyDescent="0.15">
      <c r="A35" s="247"/>
      <c r="AK35" s="1118" t="s">
        <v>509</v>
      </c>
      <c r="AL35" s="1119"/>
      <c r="AM35" s="1119"/>
      <c r="AN35" s="1120"/>
      <c r="AO35" s="291">
        <v>3227578</v>
      </c>
      <c r="AP35" s="291">
        <v>13667</v>
      </c>
      <c r="AQ35" s="292">
        <v>8181</v>
      </c>
      <c r="AR35" s="293">
        <v>67.099999999999994</v>
      </c>
    </row>
    <row r="36" spans="1:46" ht="27" customHeight="1" x14ac:dyDescent="0.15">
      <c r="A36" s="247"/>
      <c r="AK36" s="1118" t="s">
        <v>510</v>
      </c>
      <c r="AL36" s="1119"/>
      <c r="AM36" s="1119"/>
      <c r="AN36" s="1120"/>
      <c r="AO36" s="291">
        <v>1052046</v>
      </c>
      <c r="AP36" s="291">
        <v>4455</v>
      </c>
      <c r="AQ36" s="292">
        <v>473</v>
      </c>
      <c r="AR36" s="293">
        <v>841.9</v>
      </c>
    </row>
    <row r="37" spans="1:46" ht="13.5" customHeight="1" x14ac:dyDescent="0.15">
      <c r="A37" s="247"/>
      <c r="AK37" s="1118" t="s">
        <v>511</v>
      </c>
      <c r="AL37" s="1119"/>
      <c r="AM37" s="1119"/>
      <c r="AN37" s="1120"/>
      <c r="AO37" s="291">
        <v>653000</v>
      </c>
      <c r="AP37" s="291">
        <v>2765</v>
      </c>
      <c r="AQ37" s="292">
        <v>499</v>
      </c>
      <c r="AR37" s="293">
        <v>454.1</v>
      </c>
    </row>
    <row r="38" spans="1:46" ht="27" customHeight="1" x14ac:dyDescent="0.15">
      <c r="A38" s="247"/>
      <c r="AK38" s="1121" t="s">
        <v>512</v>
      </c>
      <c r="AL38" s="1122"/>
      <c r="AM38" s="1122"/>
      <c r="AN38" s="1123"/>
      <c r="AO38" s="294">
        <v>2461</v>
      </c>
      <c r="AP38" s="294">
        <v>10</v>
      </c>
      <c r="AQ38" s="295">
        <v>1</v>
      </c>
      <c r="AR38" s="283">
        <v>900</v>
      </c>
      <c r="AS38" s="290"/>
    </row>
    <row r="39" spans="1:46" x14ac:dyDescent="0.15">
      <c r="A39" s="247"/>
      <c r="AK39" s="1121" t="s">
        <v>513</v>
      </c>
      <c r="AL39" s="1122"/>
      <c r="AM39" s="1122"/>
      <c r="AN39" s="1123"/>
      <c r="AO39" s="291">
        <v>-2688958</v>
      </c>
      <c r="AP39" s="291">
        <v>-11386</v>
      </c>
      <c r="AQ39" s="292">
        <v>-8269</v>
      </c>
      <c r="AR39" s="293">
        <v>37.700000000000003</v>
      </c>
      <c r="AS39" s="290"/>
    </row>
    <row r="40" spans="1:46" ht="27" customHeight="1" x14ac:dyDescent="0.15">
      <c r="A40" s="247"/>
      <c r="AK40" s="1118" t="s">
        <v>514</v>
      </c>
      <c r="AL40" s="1119"/>
      <c r="AM40" s="1119"/>
      <c r="AN40" s="1120"/>
      <c r="AO40" s="291">
        <v>-7573929</v>
      </c>
      <c r="AP40" s="291">
        <v>-32071</v>
      </c>
      <c r="AQ40" s="292">
        <v>-27482</v>
      </c>
      <c r="AR40" s="293">
        <v>16.7</v>
      </c>
      <c r="AS40" s="290"/>
    </row>
    <row r="41" spans="1:46" x14ac:dyDescent="0.15">
      <c r="A41" s="247"/>
      <c r="AK41" s="1124" t="s">
        <v>287</v>
      </c>
      <c r="AL41" s="1125"/>
      <c r="AM41" s="1125"/>
      <c r="AN41" s="1126"/>
      <c r="AO41" s="291">
        <v>3384847</v>
      </c>
      <c r="AP41" s="291">
        <v>14333</v>
      </c>
      <c r="AQ41" s="292">
        <v>10602</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3" t="s">
        <v>484</v>
      </c>
      <c r="AN49" s="1115" t="s">
        <v>517</v>
      </c>
      <c r="AO49" s="1116"/>
      <c r="AP49" s="1116"/>
      <c r="AQ49" s="1116"/>
      <c r="AR49" s="1117"/>
    </row>
    <row r="50" spans="1:44" x14ac:dyDescent="0.15">
      <c r="A50" s="247"/>
      <c r="AK50" s="305"/>
      <c r="AL50" s="306"/>
      <c r="AM50" s="1114"/>
      <c r="AN50" s="307" t="s">
        <v>518</v>
      </c>
      <c r="AO50" s="308" t="s">
        <v>519</v>
      </c>
      <c r="AP50" s="309" t="s">
        <v>520</v>
      </c>
      <c r="AQ50" s="310" t="s">
        <v>521</v>
      </c>
      <c r="AR50" s="311" t="s">
        <v>522</v>
      </c>
    </row>
    <row r="51" spans="1:44" x14ac:dyDescent="0.15">
      <c r="A51" s="247"/>
      <c r="AK51" s="303" t="s">
        <v>523</v>
      </c>
      <c r="AL51" s="304"/>
      <c r="AM51" s="312">
        <v>10521313</v>
      </c>
      <c r="AN51" s="313">
        <v>43176</v>
      </c>
      <c r="AO51" s="314">
        <v>-1.7</v>
      </c>
      <c r="AP51" s="315">
        <v>52191</v>
      </c>
      <c r="AQ51" s="316">
        <v>0.7</v>
      </c>
      <c r="AR51" s="317">
        <v>-2.4</v>
      </c>
    </row>
    <row r="52" spans="1:44" x14ac:dyDescent="0.15">
      <c r="A52" s="247"/>
      <c r="AK52" s="318"/>
      <c r="AL52" s="319" t="s">
        <v>524</v>
      </c>
      <c r="AM52" s="320">
        <v>5100264</v>
      </c>
      <c r="AN52" s="321">
        <v>20930</v>
      </c>
      <c r="AO52" s="322">
        <v>-9.1</v>
      </c>
      <c r="AP52" s="323">
        <v>26807</v>
      </c>
      <c r="AQ52" s="324">
        <v>1.8</v>
      </c>
      <c r="AR52" s="325">
        <v>-10.9</v>
      </c>
    </row>
    <row r="53" spans="1:44" x14ac:dyDescent="0.15">
      <c r="A53" s="247"/>
      <c r="AK53" s="303" t="s">
        <v>525</v>
      </c>
      <c r="AL53" s="304"/>
      <c r="AM53" s="312">
        <v>13644041</v>
      </c>
      <c r="AN53" s="313">
        <v>56314</v>
      </c>
      <c r="AO53" s="314">
        <v>30.4</v>
      </c>
      <c r="AP53" s="315">
        <v>48105</v>
      </c>
      <c r="AQ53" s="316">
        <v>-7.8</v>
      </c>
      <c r="AR53" s="317">
        <v>38.200000000000003</v>
      </c>
    </row>
    <row r="54" spans="1:44" x14ac:dyDescent="0.15">
      <c r="A54" s="247"/>
      <c r="AK54" s="318"/>
      <c r="AL54" s="319" t="s">
        <v>524</v>
      </c>
      <c r="AM54" s="320">
        <v>5846367</v>
      </c>
      <c r="AN54" s="321">
        <v>24130</v>
      </c>
      <c r="AO54" s="322">
        <v>15.3</v>
      </c>
      <c r="AP54" s="323">
        <v>24072</v>
      </c>
      <c r="AQ54" s="324">
        <v>-10.199999999999999</v>
      </c>
      <c r="AR54" s="325">
        <v>25.5</v>
      </c>
    </row>
    <row r="55" spans="1:44" x14ac:dyDescent="0.15">
      <c r="A55" s="247"/>
      <c r="AK55" s="303" t="s">
        <v>526</v>
      </c>
      <c r="AL55" s="304"/>
      <c r="AM55" s="312">
        <v>15599868</v>
      </c>
      <c r="AN55" s="313">
        <v>64880</v>
      </c>
      <c r="AO55" s="314">
        <v>15.2</v>
      </c>
      <c r="AP55" s="315">
        <v>47446</v>
      </c>
      <c r="AQ55" s="316">
        <v>-1.4</v>
      </c>
      <c r="AR55" s="317">
        <v>16.600000000000001</v>
      </c>
    </row>
    <row r="56" spans="1:44" x14ac:dyDescent="0.15">
      <c r="A56" s="247"/>
      <c r="AK56" s="318"/>
      <c r="AL56" s="319" t="s">
        <v>524</v>
      </c>
      <c r="AM56" s="320">
        <v>6449494</v>
      </c>
      <c r="AN56" s="321">
        <v>26824</v>
      </c>
      <c r="AO56" s="322">
        <v>11.2</v>
      </c>
      <c r="AP56" s="323">
        <v>24371</v>
      </c>
      <c r="AQ56" s="324">
        <v>1.2</v>
      </c>
      <c r="AR56" s="325">
        <v>10</v>
      </c>
    </row>
    <row r="57" spans="1:44" x14ac:dyDescent="0.15">
      <c r="A57" s="247"/>
      <c r="AK57" s="303" t="s">
        <v>527</v>
      </c>
      <c r="AL57" s="304"/>
      <c r="AM57" s="312">
        <v>11903625</v>
      </c>
      <c r="AN57" s="313">
        <v>49954</v>
      </c>
      <c r="AO57" s="314">
        <v>-23</v>
      </c>
      <c r="AP57" s="315">
        <v>48387</v>
      </c>
      <c r="AQ57" s="316">
        <v>2</v>
      </c>
      <c r="AR57" s="317">
        <v>-25</v>
      </c>
    </row>
    <row r="58" spans="1:44" x14ac:dyDescent="0.15">
      <c r="A58" s="247"/>
      <c r="AK58" s="318"/>
      <c r="AL58" s="319" t="s">
        <v>524</v>
      </c>
      <c r="AM58" s="320">
        <v>6424617</v>
      </c>
      <c r="AN58" s="321">
        <v>26961</v>
      </c>
      <c r="AO58" s="322">
        <v>0.5</v>
      </c>
      <c r="AP58" s="323">
        <v>25592</v>
      </c>
      <c r="AQ58" s="324">
        <v>5</v>
      </c>
      <c r="AR58" s="325">
        <v>-4.5</v>
      </c>
    </row>
    <row r="59" spans="1:44" x14ac:dyDescent="0.15">
      <c r="A59" s="247"/>
      <c r="AK59" s="303" t="s">
        <v>528</v>
      </c>
      <c r="AL59" s="304"/>
      <c r="AM59" s="312">
        <v>10159789</v>
      </c>
      <c r="AN59" s="313">
        <v>43020</v>
      </c>
      <c r="AO59" s="314">
        <v>-13.9</v>
      </c>
      <c r="AP59" s="315">
        <v>49684</v>
      </c>
      <c r="AQ59" s="316">
        <v>2.7</v>
      </c>
      <c r="AR59" s="317">
        <v>-16.600000000000001</v>
      </c>
    </row>
    <row r="60" spans="1:44" x14ac:dyDescent="0.15">
      <c r="A60" s="247"/>
      <c r="AK60" s="318"/>
      <c r="AL60" s="319" t="s">
        <v>524</v>
      </c>
      <c r="AM60" s="320">
        <v>5046078</v>
      </c>
      <c r="AN60" s="321">
        <v>21367</v>
      </c>
      <c r="AO60" s="322">
        <v>-20.7</v>
      </c>
      <c r="AP60" s="323">
        <v>28303</v>
      </c>
      <c r="AQ60" s="324">
        <v>10.6</v>
      </c>
      <c r="AR60" s="325">
        <v>-31.3</v>
      </c>
    </row>
    <row r="61" spans="1:44" x14ac:dyDescent="0.15">
      <c r="A61" s="247"/>
      <c r="AK61" s="303" t="s">
        <v>529</v>
      </c>
      <c r="AL61" s="326"/>
      <c r="AM61" s="312">
        <v>12365727</v>
      </c>
      <c r="AN61" s="313">
        <v>51469</v>
      </c>
      <c r="AO61" s="314">
        <v>1.4</v>
      </c>
      <c r="AP61" s="315">
        <v>49163</v>
      </c>
      <c r="AQ61" s="327">
        <v>-0.8</v>
      </c>
      <c r="AR61" s="317">
        <v>2.2000000000000002</v>
      </c>
    </row>
    <row r="62" spans="1:44" x14ac:dyDescent="0.15">
      <c r="A62" s="247"/>
      <c r="AK62" s="318"/>
      <c r="AL62" s="319" t="s">
        <v>524</v>
      </c>
      <c r="AM62" s="320">
        <v>5773364</v>
      </c>
      <c r="AN62" s="321">
        <v>24042</v>
      </c>
      <c r="AO62" s="322">
        <v>-0.6</v>
      </c>
      <c r="AP62" s="323">
        <v>25829</v>
      </c>
      <c r="AQ62" s="324">
        <v>1.7</v>
      </c>
      <c r="AR62" s="325">
        <v>-2.2999999999999998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CortpUtXy14Xa0ZX8ofDhIudHGpA7M5cRL0OpTbHsoycSdmLK12LeY7+hpif7bNPqdo7VC+w4IgiKHTIP4dqg==" saltValue="1tOyrN9s73hwkfi0Feja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E2q2q0hcNT51nQvvi0Q/RUorsHbkCnVJUURVI0xAzGncdpQz4TklCEFtG/VG/pqIzZpR8uHNpw7AvCtqEuiOKQ==" saltValue="859/ZIo5nLdx8QajF/8L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lh241JESZBnOtF0/WnRiGjTVoPELbY7WexjYm8uWhxoHrRoYF9L5QewQE7c961/kYLV80xDNTHCERnWm7YrbRQ==" saltValue="SZIZiNlGVpsu0ROsR9VZ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7" t="s">
        <v>3</v>
      </c>
      <c r="D47" s="1127"/>
      <c r="E47" s="1128"/>
      <c r="F47" s="11">
        <v>6.61</v>
      </c>
      <c r="G47" s="12">
        <v>7.7</v>
      </c>
      <c r="H47" s="12">
        <v>8.17</v>
      </c>
      <c r="I47" s="12">
        <v>7.61</v>
      </c>
      <c r="J47" s="13">
        <v>5.98</v>
      </c>
    </row>
    <row r="48" spans="2:10" ht="57.75" customHeight="1" x14ac:dyDescent="0.15">
      <c r="B48" s="14"/>
      <c r="C48" s="1129" t="s">
        <v>4</v>
      </c>
      <c r="D48" s="1129"/>
      <c r="E48" s="1130"/>
      <c r="F48" s="15">
        <v>5.03</v>
      </c>
      <c r="G48" s="16">
        <v>6.79</v>
      </c>
      <c r="H48" s="16">
        <v>4.7300000000000004</v>
      </c>
      <c r="I48" s="16">
        <v>3.81</v>
      </c>
      <c r="J48" s="17">
        <v>3.83</v>
      </c>
    </row>
    <row r="49" spans="2:10" ht="57.75" customHeight="1" thickBot="1" x14ac:dyDescent="0.2">
      <c r="B49" s="18"/>
      <c r="C49" s="1131" t="s">
        <v>5</v>
      </c>
      <c r="D49" s="1131"/>
      <c r="E49" s="1132"/>
      <c r="F49" s="19">
        <v>1.34</v>
      </c>
      <c r="G49" s="20">
        <v>3.3</v>
      </c>
      <c r="H49" s="20" t="s">
        <v>536</v>
      </c>
      <c r="I49" s="20" t="s">
        <v>537</v>
      </c>
      <c r="J49" s="21" t="s">
        <v>538</v>
      </c>
    </row>
    <row r="50" spans="2:10" x14ac:dyDescent="0.15"/>
  </sheetData>
  <sheetProtection algorithmName="SHA-512" hashValue="fDaA8YFFa/TiWwRw2ronGi5kHVLpSAuA1JqWbZsgxwJpKWDQ/E1VgZUPfyMpzQ4hDm5nAUbKyD/NifcTyMjnOg==" saltValue="aYpuO+on/XDI1OrNnRX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2026-03-12T00:20:41Z</cp:lastPrinted>
  <dcterms:created xsi:type="dcterms:W3CDTF">2026-02-23T04:45:47Z</dcterms:created>
  <dcterms:modified xsi:type="dcterms:W3CDTF">2026-03-19T01:55:26Z</dcterms:modified>
  <cp:category/>
</cp:coreProperties>
</file>