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S510D887\Public\新disk\【下水道事業】\㉟経営比較分析表\R7\提出\"/>
    </mc:Choice>
  </mc:AlternateContent>
  <xr:revisionPtr revIDLastSave="0" documentId="13_ncr:1_{7C38EA63-A3FC-4332-A0AA-5F1FCF4DB7DE}" xr6:coauthVersionLast="47" xr6:coauthVersionMax="47" xr10:uidLastSave="{00000000-0000-0000-0000-000000000000}"/>
  <workbookProtection workbookAlgorithmName="SHA-512" workbookHashValue="4lZ+v8J9hOR9T5q/mNn7GQ51qwN2umAns0oFqHyNVCFAgwzf4NyfAreizA8+DAAXdSNCBbaT3c3JKBDB8xkb2w==" workbookSaltValue="htM21zcZL9yJqrdj4y/0Wg=="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F85" i="4"/>
  <c r="E85" i="4"/>
  <c r="AT10" i="4"/>
  <c r="AL10" i="4"/>
  <c r="W10" i="4"/>
  <c r="I10" i="4"/>
  <c r="B10" i="4"/>
  <c r="BB8" i="4"/>
  <c r="AT8" i="4"/>
  <c r="AL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<sst xmlns="http://schemas.openxmlformats.org/spreadsheetml/2006/main" count="231" uniqueCount="112">
  <si>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</si>
  <si>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</si>
  <si>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</si>
  <si>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</si>
  <si>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</si>
  <si>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</si>
  <si>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</si>
  <si>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</si>
  <si>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</si>
  <si>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</si>
  <si>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</si>
  <si>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</si>
  <si>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</si>
  <si>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</si>
  <si>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</si>
  <si>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</si>
  <si>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</si>
  <si>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</si>
  <si>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</si>
  <si>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</si>
  <si>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</si>
  <si>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</si>
  <si>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</si>
  <si>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</si>
  <si>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</si>
  <si>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</si>
  <si>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</si>
  <si>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</si>
  <si>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</si>
  <si>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</si>
  <si>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</si>
  <si>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</si>
  <si>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</si>
  <si>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</si>
  <si>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</si>
  <si>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</si>
  <si>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</si>
  <si>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</si>
  <si>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</si>
  <si>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</si>
  <si>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</si>
  <si>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</si>
  <si>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</si>
  <si>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</si>
  <si>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</si>
  <si>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</si>
  <si>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</si>
  <si>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</si>
  <si>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</si>
  <si>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</si>
  <si>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</si>
  <si>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</si>
  <si>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</si>
  <si>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</si>
  <si>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</si>
  <si>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</si>
  <si>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</si>
  <si>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</si>
  <si>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</si>
  <si>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</si>
  <si>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</si>
  <si>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</si>
  <si>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</si>
  <si>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</si>
  <si>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</si>
  <si>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</si>
  <si>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</si>
  <si>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</si>
  <si>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</si>
  <si>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</si>
  <si>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</si>
  <si>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</si>
  <si>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</si>
  <si>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</si>
  <si>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</si>
  <si>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</si>
  <si>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</si>
  <si>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</si>
  <si>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</si>
  <si>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</si>
  <si>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</si>
  <si>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</si>
  <si>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</si>
  <si>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</si>
  <si>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</si>
  <si>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</si>
  <si>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</si>
  <si>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</si>
  <si>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</si>
  <si>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</si>
  <si>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</si>
  <si>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</si>
  <si>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</si>
  <si>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尾花沢市大石田町環境衛生事業組合（事業会計分）</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</si>
  <si>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</si>
  <si>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</si>
  <si>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</si>
  <si>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</si>
  <si>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</si>
  <si>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</si>
  <si>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</si>
  <si>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</si>
  <si>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</si>
  <si>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</si>
  <si>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</si>
  <si>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</si>
  <si>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</si>
  <si>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</si>
  <si>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</si>
  <si>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経常収支比率、料金回収率ともに数値が100％を超えているが、給水人口や水需要は年々減少していくことが予想され、給水収益の減少は続くものと考えられる。
更なる費用削減と事業の効率化に努めるとともに、料金改定については、財務基盤の強化を図るため、速やかに料金水準の適正化に向けた検討を行い、安定的な水道料金を確保するための取組が必要である。
また、施設や管路の老朽化が進んでいる状況であり、更新等の費用が増加していく見込みである。
今後も重要度や緊急度等の優先順位と収支バランスを考慮しながら、計画的に事業に取り組んでいく。</t>
    <rPh sb="0" eb="4">
      <t>ケイジョウシュウシ</t>
    </rPh>
    <rPh sb="4" eb="6">
      <t>ヒリツ</t>
    </rPh>
    <phoneticPr fontId="4"/>
  </si>
  <si>
    <t>①経常収支比率は100％を超え黒字ではあるが、年々指標が悪化している。経費削減にも限度があることから料金改訂を視野に入れた経営改善の時期にきている。
②累積欠損金は発生していない。
③流動比率は100％以上であり、類似団体に近い数値となっている。支払い能力は十分にあるが、現金等の流動資産が減少傾向にあることが危惧される。将来を見据えた経営改善が必要である。
④企業債残高対給水収益比率は類似団体の平均より低い。全国平均並みではあるが、今後も投資規模や料金水準が適切かどうかを検証し経営改善を図る必要がある。
⑤料金回収率は前年度より上昇しているが、100％を下回っている状況である。経常収支比率と同様に健全経営を維持するためには料金の見直しを避けては通れない。
⑥給水原価が200円の大台を超えている。経常経費(電力等)の高騰が要因とされるが、有収水量の減少が危惧される。給水人口の増加は見込めないことから料金回収率を上げる改善が必要である。
⑦施設利用率は類似団体の平均値よりも低い数値になっている。将来の給水人口の減少を踏まえて施設規模の検討(統廃合・ダウンサイジング)が必要である。
⑧有収率が全国平均から11ポイントほど下がっている。数値を向上させるために漏水等の原因調査が必要である。</t>
    <rPh sb="1" eb="3">
      <t>ケイジョウ</t>
    </rPh>
    <rPh sb="3" eb="5">
      <t>シュウシ</t>
    </rPh>
    <rPh sb="5" eb="7">
      <t>ヒリツ</t>
    </rPh>
    <rPh sb="13" eb="14">
      <t>コ</t>
    </rPh>
    <rPh sb="15" eb="17">
      <t>クロジ</t>
    </rPh>
    <rPh sb="23" eb="25">
      <t>ネンネン</t>
    </rPh>
    <rPh sb="25" eb="27">
      <t>シヒョウ</t>
    </rPh>
    <rPh sb="28" eb="30">
      <t>アッカ</t>
    </rPh>
    <rPh sb="35" eb="37">
      <t>ケイヒ</t>
    </rPh>
    <rPh sb="37" eb="39">
      <t>サクゲン</t>
    </rPh>
    <rPh sb="41" eb="43">
      <t>ゲンド</t>
    </rPh>
    <rPh sb="50" eb="52">
      <t>リョウキン</t>
    </rPh>
    <rPh sb="52" eb="54">
      <t>カイテイ</t>
    </rPh>
    <rPh sb="55" eb="57">
      <t>シヤ</t>
    </rPh>
    <rPh sb="58" eb="59">
      <t>イ</t>
    </rPh>
    <rPh sb="61" eb="63">
      <t>ケイエイ</t>
    </rPh>
    <rPh sb="63" eb="65">
      <t>カイゼン</t>
    </rPh>
    <rPh sb="66" eb="68">
      <t>ジキ</t>
    </rPh>
    <rPh sb="76" eb="78">
      <t>ルイセキ</t>
    </rPh>
    <rPh sb="78" eb="81">
      <t>ケッソンキン</t>
    </rPh>
    <rPh sb="82" eb="84">
      <t>ハッセイ</t>
    </rPh>
    <rPh sb="92" eb="94">
      <t>リュウドウ</t>
    </rPh>
    <rPh sb="94" eb="96">
      <t>ヒリツ</t>
    </rPh>
    <rPh sb="101" eb="103">
      <t>イジョウ</t>
    </rPh>
    <rPh sb="107" eb="109">
      <t>ルイジ</t>
    </rPh>
    <rPh sb="109" eb="111">
      <t>ダンタイ</t>
    </rPh>
    <rPh sb="112" eb="113">
      <t>チカ</t>
    </rPh>
    <rPh sb="114" eb="116">
      <t>スウチ</t>
    </rPh>
    <rPh sb="123" eb="125">
      <t>シハラ</t>
    </rPh>
    <rPh sb="126" eb="128">
      <t>ノウリョク</t>
    </rPh>
    <rPh sb="129" eb="131">
      <t>ジュウブン</t>
    </rPh>
    <rPh sb="136" eb="139">
      <t>ゲンキントウ</t>
    </rPh>
    <rPh sb="140" eb="142">
      <t>リュウドウ</t>
    </rPh>
    <rPh sb="142" eb="144">
      <t>シサン</t>
    </rPh>
    <rPh sb="145" eb="147">
      <t>ゲンショウ</t>
    </rPh>
    <rPh sb="147" eb="149">
      <t>ケイコウ</t>
    </rPh>
    <rPh sb="155" eb="157">
      <t>キグ</t>
    </rPh>
    <rPh sb="161" eb="163">
      <t>ショウライ</t>
    </rPh>
    <rPh sb="164" eb="166">
      <t>ミス</t>
    </rPh>
    <rPh sb="168" eb="170">
      <t>ケイエイ</t>
    </rPh>
    <rPh sb="170" eb="172">
      <t>カイゼン</t>
    </rPh>
    <rPh sb="173" eb="175">
      <t>ヒツヨウ</t>
    </rPh>
    <rPh sb="181" eb="184">
      <t>キギョウサイ</t>
    </rPh>
    <rPh sb="184" eb="186">
      <t>ザンダカ</t>
    </rPh>
    <rPh sb="186" eb="187">
      <t>タイ</t>
    </rPh>
    <rPh sb="187" eb="189">
      <t>キュウスイ</t>
    </rPh>
    <rPh sb="189" eb="191">
      <t>シュウエキ</t>
    </rPh>
    <rPh sb="191" eb="193">
      <t>ヒリツ</t>
    </rPh>
    <rPh sb="194" eb="198">
      <t>ルイジダンタイ</t>
    </rPh>
    <rPh sb="199" eb="201">
      <t>ヘイキン</t>
    </rPh>
    <rPh sb="203" eb="204">
      <t>ヒク</t>
    </rPh>
    <rPh sb="206" eb="208">
      <t>ゼンコク</t>
    </rPh>
    <rPh sb="208" eb="210">
      <t>ヘイキン</t>
    </rPh>
    <rPh sb="210" eb="211">
      <t>ナ</t>
    </rPh>
    <rPh sb="218" eb="220">
      <t>コンゴ</t>
    </rPh>
    <rPh sb="221" eb="223">
      <t>トウシ</t>
    </rPh>
    <rPh sb="223" eb="225">
      <t>キボ</t>
    </rPh>
    <rPh sb="226" eb="228">
      <t>リョウキン</t>
    </rPh>
    <rPh sb="228" eb="230">
      <t>スイジュン</t>
    </rPh>
    <rPh sb="231" eb="233">
      <t>テキセツ</t>
    </rPh>
    <rPh sb="238" eb="240">
      <t>ケンショウ</t>
    </rPh>
    <rPh sb="241" eb="243">
      <t>ケイエイ</t>
    </rPh>
    <rPh sb="243" eb="245">
      <t>カイゼン</t>
    </rPh>
    <rPh sb="246" eb="247">
      <t>ハカ</t>
    </rPh>
    <rPh sb="248" eb="250">
      <t>ヒツヨウ</t>
    </rPh>
    <rPh sb="256" eb="258">
      <t>リョウキン</t>
    </rPh>
    <rPh sb="258" eb="261">
      <t>カイシュウリツ</t>
    </rPh>
    <rPh sb="262" eb="265">
      <t>ゼンネンド</t>
    </rPh>
    <rPh sb="267" eb="269">
      <t>ジョウショウ</t>
    </rPh>
    <rPh sb="280" eb="282">
      <t>シタマワ</t>
    </rPh>
    <rPh sb="286" eb="288">
      <t>ジョウキョウ</t>
    </rPh>
    <rPh sb="292" eb="294">
      <t>ケイジョウ</t>
    </rPh>
    <rPh sb="294" eb="296">
      <t>シュウシ</t>
    </rPh>
    <rPh sb="296" eb="298">
      <t>ヒリツ</t>
    </rPh>
    <rPh sb="299" eb="301">
      <t>ドウヨウ</t>
    </rPh>
    <rPh sb="302" eb="304">
      <t>ケンゼン</t>
    </rPh>
    <rPh sb="304" eb="306">
      <t>ケイエイ</t>
    </rPh>
    <rPh sb="307" eb="309">
      <t>イジ</t>
    </rPh>
    <rPh sb="315" eb="317">
      <t>リョウキン</t>
    </rPh>
    <rPh sb="333" eb="335">
      <t>キュウスイ</t>
    </rPh>
    <rPh sb="335" eb="337">
      <t>ゲンカ</t>
    </rPh>
    <rPh sb="341" eb="342">
      <t>エン</t>
    </rPh>
    <rPh sb="343" eb="345">
      <t>オオダイ</t>
    </rPh>
    <rPh sb="346" eb="347">
      <t>コ</t>
    </rPh>
    <rPh sb="352" eb="356">
      <t>ケイジョウケイヒ</t>
    </rPh>
    <rPh sb="357" eb="359">
      <t>デンリョク</t>
    </rPh>
    <rPh sb="359" eb="360">
      <t>トウ</t>
    </rPh>
    <rPh sb="362" eb="364">
      <t>コウトウ</t>
    </rPh>
    <rPh sb="365" eb="367">
      <t>ヨウイン</t>
    </rPh>
    <rPh sb="373" eb="374">
      <t>ユウ</t>
    </rPh>
    <rPh sb="374" eb="375">
      <t>シュウ</t>
    </rPh>
    <rPh sb="375" eb="377">
      <t>スイリョウ</t>
    </rPh>
    <rPh sb="378" eb="380">
      <t>ゲンショウ</t>
    </rPh>
    <rPh sb="381" eb="383">
      <t>キグ</t>
    </rPh>
    <rPh sb="387" eb="389">
      <t>キュウスイ</t>
    </rPh>
    <rPh sb="389" eb="391">
      <t>ジンコウ</t>
    </rPh>
    <rPh sb="392" eb="394">
      <t>ゾウカ</t>
    </rPh>
    <rPh sb="395" eb="397">
      <t>ミコ</t>
    </rPh>
    <rPh sb="404" eb="406">
      <t>リョウキン</t>
    </rPh>
    <rPh sb="406" eb="409">
      <t>カイシュウリツ</t>
    </rPh>
    <rPh sb="410" eb="411">
      <t>ア</t>
    </rPh>
    <rPh sb="413" eb="415">
      <t>カイゼン</t>
    </rPh>
    <rPh sb="416" eb="418">
      <t>ヒツヨウ</t>
    </rPh>
    <rPh sb="424" eb="426">
      <t>シセツ</t>
    </rPh>
    <rPh sb="426" eb="429">
      <t>リヨウリツ</t>
    </rPh>
    <rPh sb="430" eb="432">
      <t>ルイジ</t>
    </rPh>
    <rPh sb="432" eb="434">
      <t>ダンタイ</t>
    </rPh>
    <rPh sb="435" eb="437">
      <t>ヘイキン</t>
    </rPh>
    <rPh sb="437" eb="438">
      <t>チ</t>
    </rPh>
    <rPh sb="441" eb="442">
      <t>ヒク</t>
    </rPh>
    <rPh sb="443" eb="445">
      <t>スウチ</t>
    </rPh>
    <rPh sb="452" eb="454">
      <t>ショウライ</t>
    </rPh>
    <rPh sb="455" eb="457">
      <t>キュウスイ</t>
    </rPh>
    <rPh sb="457" eb="459">
      <t>ジンコウ</t>
    </rPh>
    <rPh sb="460" eb="462">
      <t>ゲンショウ</t>
    </rPh>
    <rPh sb="463" eb="464">
      <t>フ</t>
    </rPh>
    <rPh sb="467" eb="469">
      <t>シセツ</t>
    </rPh>
    <rPh sb="469" eb="471">
      <t>キボ</t>
    </rPh>
    <rPh sb="472" eb="474">
      <t>ケントウ</t>
    </rPh>
    <rPh sb="475" eb="478">
      <t>トウハイゴウ</t>
    </rPh>
    <rPh sb="489" eb="491">
      <t>ヒツヨウ</t>
    </rPh>
    <rPh sb="497" eb="499">
      <t>ユウシュウ</t>
    </rPh>
    <rPh sb="499" eb="500">
      <t>リツ</t>
    </rPh>
    <rPh sb="501" eb="503">
      <t>ゼンコク</t>
    </rPh>
    <rPh sb="503" eb="505">
      <t>ヘイキン</t>
    </rPh>
    <rPh sb="515" eb="516">
      <t>サ</t>
    </rPh>
    <rPh sb="522" eb="524">
      <t>スウチ</t>
    </rPh>
    <rPh sb="525" eb="527">
      <t>コウジョウ</t>
    </rPh>
    <rPh sb="533" eb="535">
      <t>ロウスイ</t>
    </rPh>
    <rPh sb="535" eb="536">
      <t>トウ</t>
    </rPh>
    <rPh sb="537" eb="539">
      <t>ゲンイン</t>
    </rPh>
    <rPh sb="539" eb="541">
      <t>チョウサ</t>
    </rPh>
    <rPh sb="542" eb="544">
      <t>ヒツヨウ</t>
    </rPh>
    <phoneticPr fontId="4"/>
  </si>
  <si>
    <t>①有形固定資産減価償却率と②管路経年化率は年々数値が高く、③管路更新率は低くなっており法定耐用年数に近い資産や法定耐用年数を経過した老朽管を保有している状況にある。③管路更新率は類似団体を上回っているが、すべての管路を更新するには130年程掛かる計算になり、かなりのスローペースである。財源の確保を踏まえて計画的かつ効率的な更新が求められる。</t>
    <rPh sb="89" eb="93">
      <t>ルイジダンタイ</t>
    </rPh>
    <rPh sb="95" eb="97">
      <t>コウシン</t>
    </rPh>
    <rPh sb="104" eb="105">
      <t>ネン</t>
    </rPh>
    <rPh sb="105" eb="106">
      <t>ホド</t>
    </rPh>
    <rPh sb="106" eb="107">
      <t>カ</t>
    </rPh>
    <rPh sb="109" eb="111">
      <t>ケイサン</t>
    </rPh>
    <rPh sb="129" eb="131">
      <t>ザイゲン</t>
    </rPh>
    <rPh sb="132" eb="134">
      <t>カクホ</t>
    </rPh>
    <rPh sb="135" eb="136">
      <t>フ</t>
    </rPh>
    <rPh sb="139" eb="142">
      <t>ケイカクテキ</t>
    </rPh>
    <rPh sb="144" eb="147">
      <t>コウリツテキ</t>
    </rPh>
    <rPh sb="148" eb="150">
      <t>コウシン</t>
    </rPh>
    <rPh sb="151" eb="15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</si>
</sst>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0.49</c:v>
                </c:pt>
                <c:pt idx="1">
                  <c:v>0.94</c:v>
                </c:pt>
                <c:pt idx="2">
                  <c:v>0.67</c:v>
                </c:pt>
                <c:pt idx="3" formatCode="#,##0.00;&quot;△&quot;#,##0.00">
                  <c:v>0</c:v>
                </c:pt>
                <c:pt idx="4">
                  <c:v>0.36</c:v>
                </c:pt>
              </c:numCache>
            </c:numRef>
          </c:val>
          <c:extLst>
            <c:ext xmlns:c16="http://schemas.microsoft.com/office/drawing/2014/chart" uri="{C3380CC4-5D6E-409C-BE32-E72D297353CC}">
              <c16:uniqueId val="{00000000-E689-4743-8799-FDAAF0FD19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E689-4743-8799-FDAAF0FD19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52.2</c:v>
                </c:pt>
                <c:pt idx="1">
                  <c:v>52.52</c:v>
                </c:pt>
                <c:pt idx="2">
                  <c:v>49.42</c:v>
                </c:pt>
                <c:pt idx="3">
                  <c:v>48.48</c:v>
                </c:pt>
                <c:pt idx="4">
                  <c:v>48.87</c:v>
                </c:pt>
              </c:numCache>
            </c:numRef>
          </c:val>
          <c:extLst>
            <c:ext xmlns:c16="http://schemas.microsoft.com/office/drawing/2014/chart" uri="{C3380CC4-5D6E-409C-BE32-E72D297353CC}">
              <c16:uniqueId val="{00000000-7A52-4D8E-89EC-8EC6FB1E68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7A52-4D8E-89EC-8EC6FB1E68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80.28</c:v>
                </c:pt>
                <c:pt idx="1">
                  <c:v>80.400000000000006</c:v>
                </c:pt>
                <c:pt idx="2">
                  <c:v>82.46</c:v>
                </c:pt>
                <c:pt idx="3">
                  <c:v>80.650000000000006</c:v>
                </c:pt>
                <c:pt idx="4">
                  <c:v>78.010000000000005</c:v>
                </c:pt>
              </c:numCache>
            </c:numRef>
          </c:val>
          <c:extLst>
            <c:ext xmlns:c16="http://schemas.microsoft.com/office/drawing/2014/chart" uri="{C3380CC4-5D6E-409C-BE32-E72D297353CC}">
              <c16:uniqueId val="{00000000-2B3A-4B9A-899C-DA1C3FC296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2B3A-4B9A-899C-DA1C3FC296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119.42</c:v>
                </c:pt>
                <c:pt idx="1">
                  <c:v>122.86</c:v>
                </c:pt>
                <c:pt idx="2">
                  <c:v>111.9</c:v>
                </c:pt>
                <c:pt idx="3">
                  <c:v>106.93</c:v>
                </c:pt>
                <c:pt idx="4">
                  <c:v>105.69</c:v>
                </c:pt>
              </c:numCache>
            </c:numRef>
          </c:val>
          <c:extLst>
            <c:ext xmlns:c16="http://schemas.microsoft.com/office/drawing/2014/chart" uri="{C3380CC4-5D6E-409C-BE32-E72D297353CC}">
              <c16:uniqueId val="{00000000-F1AD-4E65-A9ED-B64C034DD3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F1AD-4E65-A9ED-B64C034DD3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48.73</c:v>
                </c:pt>
                <c:pt idx="1">
                  <c:v>49.61</c:v>
                </c:pt>
                <c:pt idx="2">
                  <c:v>50.41</c:v>
                </c:pt>
                <c:pt idx="3">
                  <c:v>51.01</c:v>
                </c:pt>
                <c:pt idx="4">
                  <c:v>51.77</c:v>
                </c:pt>
              </c:numCache>
            </c:numRef>
          </c:val>
          <c:extLst>
            <c:ext xmlns:c16="http://schemas.microsoft.com/office/drawing/2014/chart" uri="{C3380CC4-5D6E-409C-BE32-E72D297353CC}">
              <c16:uniqueId val="{00000000-3100-4A4D-88DE-1DF07F8CC2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3100-4A4D-88DE-1DF07F8CC2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30.89</c:v>
                </c:pt>
                <c:pt idx="1">
                  <c:v>33.409999999999997</c:v>
                </c:pt>
                <c:pt idx="2">
                  <c:v>33.99</c:v>
                </c:pt>
                <c:pt idx="3">
                  <c:v>5.71</c:v>
                </c:pt>
                <c:pt idx="4">
                  <c:v>34.94</c:v>
                </c:pt>
              </c:numCache>
            </c:numRef>
          </c:val>
          <c:extLst>
            <c:ext xmlns:c16="http://schemas.microsoft.com/office/drawing/2014/chart" uri="{C3380CC4-5D6E-409C-BE32-E72D297353CC}">
              <c16:uniqueId val="{00000000-817C-416B-8683-17FE6E40C5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817C-416B-8683-17FE6E40C5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DF-4C88-A2C4-FD9477767D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A0DF-4C88-A2C4-FD9477767D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628.04</c:v>
                </c:pt>
                <c:pt idx="1">
                  <c:v>565.34</c:v>
                </c:pt>
                <c:pt idx="2">
                  <c:v>602.66999999999996</c:v>
                </c:pt>
                <c:pt idx="3">
                  <c:v>478.86</c:v>
                </c:pt>
                <c:pt idx="4">
                  <c:v>360.91</c:v>
                </c:pt>
              </c:numCache>
            </c:numRef>
          </c:val>
          <c:extLst>
            <c:ext xmlns:c16="http://schemas.microsoft.com/office/drawing/2014/chart" uri="{C3380CC4-5D6E-409C-BE32-E72D297353CC}">
              <c16:uniqueId val="{00000000-FB23-4E98-A269-28AEFBA6BA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FB23-4E98-A269-28AEFBA6BA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291.37</c:v>
                </c:pt>
                <c:pt idx="1">
                  <c:v>270.77</c:v>
                </c:pt>
                <c:pt idx="2">
                  <c:v>261.45999999999998</c:v>
                </c:pt>
                <c:pt idx="3">
                  <c:v>275.76</c:v>
                </c:pt>
                <c:pt idx="4">
                  <c:v>245.19</c:v>
                </c:pt>
              </c:numCache>
            </c:numRef>
          </c:val>
          <c:extLst>
            <c:ext xmlns:c16="http://schemas.microsoft.com/office/drawing/2014/chart" uri="{C3380CC4-5D6E-409C-BE32-E72D297353CC}">
              <c16:uniqueId val="{00000000-1417-4960-8445-5D4466A1CF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1417-4960-8445-5D4466A1CF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113.28</c:v>
                </c:pt>
                <c:pt idx="1">
                  <c:v>120.29</c:v>
                </c:pt>
                <c:pt idx="2">
                  <c:v>107.73</c:v>
                </c:pt>
                <c:pt idx="3">
                  <c:v>93.73</c:v>
                </c:pt>
                <c:pt idx="4">
                  <c:v>99.93</c:v>
                </c:pt>
              </c:numCache>
            </c:numRef>
          </c:val>
          <c:extLst>
            <c:ext xmlns:c16="http://schemas.microsoft.com/office/drawing/2014/chart" uri="{C3380CC4-5D6E-409C-BE32-E72D297353CC}">
              <c16:uniqueId val="{00000000-3451-4236-8F5F-08AC78A673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3451-4236-8F5F-08AC78A673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179.85</c:v>
                </c:pt>
                <c:pt idx="1">
                  <c:v>169.93</c:v>
                </c:pt>
                <c:pt idx="2">
                  <c:v>190.01</c:v>
                </c:pt>
                <c:pt idx="3">
                  <c:v>200.48</c:v>
                </c:pt>
                <c:pt idx="4">
                  <c:v>205.47</c:v>
                </c:pt>
              </c:numCache>
            </c:numRef>
          </c:val>
          <c:extLst>
            <c:ext xmlns:c16="http://schemas.microsoft.com/office/drawing/2014/chart" uri="{C3380CC4-5D6E-409C-BE32-E72D297353CC}">
              <c16:uniqueId val="{00000000-8B8C-4613-9425-B17A520D79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8B8C-4613-9425-B17A520D79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尾花沢市大石田町環境衛生事業組合（事業会計分）</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82.99</v>
      </c>
      <c r="J10" s="37"/>
      <c r="K10" s="37"/>
      <c r="L10" s="37"/>
      <c r="M10" s="37"/>
      <c r="N10" s="37"/>
      <c r="O10" s="67"/>
      <c r="P10" s="57">
        <f>データ!$P$6</f>
        <v>76.14</v>
      </c>
      <c r="Q10" s="57"/>
      <c r="R10" s="57"/>
      <c r="S10" s="57"/>
      <c r="T10" s="57"/>
      <c r="U10" s="57"/>
      <c r="V10" s="57"/>
      <c r="W10" s="68">
        <f>データ!$Q$6</f>
        <v>4400</v>
      </c>
      <c r="X10" s="68"/>
      <c r="Y10" s="68"/>
      <c r="Z10" s="68"/>
      <c r="AA10" s="68"/>
      <c r="AB10" s="68"/>
      <c r="AC10" s="68"/>
      <c r="AD10" s="2"/>
      <c r="AE10" s="2"/>
      <c r="AF10" s="2"/>
      <c r="AG10" s="2"/>
      <c r="AH10" s="2"/>
      <c r="AI10" s="2"/>
      <c r="AJ10" s="2"/>
      <c r="AK10" s="2"/>
      <c r="AL10" s="68">
        <f>データ!$U$6</f>
        <v>14675</v>
      </c>
      <c r="AM10" s="68"/>
      <c r="AN10" s="68"/>
      <c r="AO10" s="68"/>
      <c r="AP10" s="68"/>
      <c r="AQ10" s="68"/>
      <c r="AR10" s="68"/>
      <c r="AS10" s="68"/>
      <c r="AT10" s="36">
        <f>データ!$V$6</f>
        <v>58.88</v>
      </c>
      <c r="AU10" s="37"/>
      <c r="AV10" s="37"/>
      <c r="AW10" s="37"/>
      <c r="AX10" s="37"/>
      <c r="AY10" s="37"/>
      <c r="AZ10" s="37"/>
      <c r="BA10" s="37"/>
      <c r="BB10" s="57">
        <f>データ!$W$6</f>
        <v>249.24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109</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ZuiGCTh82aKf4hngouXaJMBoQmO6IJTwp/vnEDH4rbLn4Uv4RqUMYFGP3aNLaFZVzbBGKXjoPEHpegptYpz1w==" saltValue="qhusR1Qdr7+JWdZ+HIk/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69663</v>
      </c>
      <c r="D6" s="20">
        <f t="shared" si="3"/>
        <v>46</v>
      </c>
      <c r="E6" s="20">
        <f t="shared" si="3"/>
        <v>1</v>
      </c>
      <c r="F6" s="20">
        <f t="shared" si="3"/>
        <v>0</v>
      </c>
      <c r="G6" s="20">
        <f t="shared" si="3"/>
        <v>1</v>
      </c>
      <c r="H6" s="20" t="str">
        <f t="shared" si="3"/>
        <v>山形県　尾花沢市大石田町環境衛生事業組合（事業会計分）</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82.99</v>
      </c>
      <c r="P6" s="21">
        <f t="shared" si="3"/>
        <v>76.14</v>
      </c>
      <c r="Q6" s="21">
        <f t="shared" si="3"/>
        <v>4400</v>
      </c>
      <c r="R6" s="21" t="str">
        <f t="shared" si="3"/>
        <v>-</v>
      </c>
      <c r="S6" s="21" t="str">
        <f t="shared" si="3"/>
        <v>-</v>
      </c>
      <c r="T6" s="21" t="str">
        <f t="shared" si="3"/>
        <v>-</v>
      </c>
      <c r="U6" s="21">
        <f t="shared" si="3"/>
        <v>14675</v>
      </c>
      <c r="V6" s="21">
        <f t="shared" si="3"/>
        <v>58.88</v>
      </c>
      <c r="W6" s="21">
        <f t="shared" si="3"/>
        <v>249.24</v>
      </c>
      <c r="X6" s="22">
        <f>IF(X7="",NA(),X7)</f>
        <v>119.42</v>
      </c>
      <c r="Y6" s="22">
        <f t="shared" ref="Y6:AG6" si="4">IF(Y7="",NA(),Y7)</f>
        <v>122.86</v>
      </c>
      <c r="Z6" s="22">
        <f t="shared" si="4"/>
        <v>111.9</v>
      </c>
      <c r="AA6" s="22">
        <f t="shared" si="4"/>
        <v>106.93</v>
      </c>
      <c r="AB6" s="22">
        <f t="shared" si="4"/>
        <v>105.69</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10.8</v>
      </c>
      <c r="AS6" s="21" t="str">
        <f>IF(AS7="","",IF(AS7="-","【-】","【"&amp;SUBSTITUTE(TEXT(AS7,"#,##0.00"),"-","△")&amp;"】"))</f>
        <v>【1.61】</v>
      </c>
      <c r="AT6" s="22">
        <f>IF(AT7="",NA(),AT7)</f>
        <v>628.04</v>
      </c>
      <c r="AU6" s="22">
        <f t="shared" ref="AU6:BC6" si="6">IF(AU7="",NA(),AU7)</f>
        <v>565.34</v>
      </c>
      <c r="AV6" s="22">
        <f t="shared" si="6"/>
        <v>602.66999999999996</v>
      </c>
      <c r="AW6" s="22">
        <f t="shared" si="6"/>
        <v>478.86</v>
      </c>
      <c r="AX6" s="22">
        <f t="shared" si="6"/>
        <v>360.91</v>
      </c>
      <c r="AY6" s="22">
        <f t="shared" si="6"/>
        <v>367.55</v>
      </c>
      <c r="AZ6" s="22">
        <f t="shared" si="6"/>
        <v>378.56</v>
      </c>
      <c r="BA6" s="22">
        <f t="shared" si="6"/>
        <v>364.46</v>
      </c>
      <c r="BB6" s="22">
        <f t="shared" si="6"/>
        <v>338.89</v>
      </c>
      <c r="BC6" s="22">
        <f t="shared" si="6"/>
        <v>362.35</v>
      </c>
      <c r="BD6" s="21" t="str">
        <f>IF(BD7="","",IF(BD7="-","【-】","【"&amp;SUBSTITUTE(TEXT(BD7,"#,##0.00"),"-","△")&amp;"】"))</f>
        <v>【239.69】</v>
      </c>
      <c r="BE6" s="22">
        <f>IF(BE7="",NA(),BE7)</f>
        <v>291.37</v>
      </c>
      <c r="BF6" s="22">
        <f t="shared" ref="BF6:BN6" si="7">IF(BF7="",NA(),BF7)</f>
        <v>270.77</v>
      </c>
      <c r="BG6" s="22">
        <f t="shared" si="7"/>
        <v>261.45999999999998</v>
      </c>
      <c r="BH6" s="22">
        <f t="shared" si="7"/>
        <v>275.76</v>
      </c>
      <c r="BI6" s="22">
        <f t="shared" si="7"/>
        <v>245.19</v>
      </c>
      <c r="BJ6" s="22">
        <f t="shared" si="7"/>
        <v>418.68</v>
      </c>
      <c r="BK6" s="22">
        <f t="shared" si="7"/>
        <v>395.68</v>
      </c>
      <c r="BL6" s="22">
        <f t="shared" si="7"/>
        <v>403.72</v>
      </c>
      <c r="BM6" s="22">
        <f t="shared" si="7"/>
        <v>400.21</v>
      </c>
      <c r="BN6" s="22">
        <f t="shared" si="7"/>
        <v>429.24</v>
      </c>
      <c r="BO6" s="21" t="str">
        <f>IF(BO7="","",IF(BO7="-","【-】","【"&amp;SUBSTITUTE(TEXT(BO7,"#,##0.00"),"-","△")&amp;"】"))</f>
        <v>【264.86】</v>
      </c>
      <c r="BP6" s="22">
        <f>IF(BP7="",NA(),BP7)</f>
        <v>113.28</v>
      </c>
      <c r="BQ6" s="22">
        <f t="shared" ref="BQ6:BY6" si="8">IF(BQ7="",NA(),BQ7)</f>
        <v>120.29</v>
      </c>
      <c r="BR6" s="22">
        <f t="shared" si="8"/>
        <v>107.73</v>
      </c>
      <c r="BS6" s="22">
        <f t="shared" si="8"/>
        <v>93.73</v>
      </c>
      <c r="BT6" s="22">
        <f t="shared" si="8"/>
        <v>99.93</v>
      </c>
      <c r="BU6" s="22">
        <f t="shared" si="8"/>
        <v>94.78</v>
      </c>
      <c r="BV6" s="22">
        <f t="shared" si="8"/>
        <v>97.59</v>
      </c>
      <c r="BW6" s="22">
        <f t="shared" si="8"/>
        <v>92.17</v>
      </c>
      <c r="BX6" s="22">
        <f t="shared" si="8"/>
        <v>92.83</v>
      </c>
      <c r="BY6" s="22">
        <f t="shared" si="8"/>
        <v>90.78</v>
      </c>
      <c r="BZ6" s="21" t="str">
        <f>IF(BZ7="","",IF(BZ7="-","【-】","【"&amp;SUBSTITUTE(TEXT(BZ7,"#,##0.00"),"-","△")&amp;"】"))</f>
        <v>【97.59】</v>
      </c>
      <c r="CA6" s="22">
        <f>IF(CA7="",NA(),CA7)</f>
        <v>179.85</v>
      </c>
      <c r="CB6" s="22">
        <f t="shared" ref="CB6:CJ6" si="9">IF(CB7="",NA(),CB7)</f>
        <v>169.93</v>
      </c>
      <c r="CC6" s="22">
        <f t="shared" si="9"/>
        <v>190.01</v>
      </c>
      <c r="CD6" s="22">
        <f t="shared" si="9"/>
        <v>200.48</v>
      </c>
      <c r="CE6" s="22">
        <f t="shared" si="9"/>
        <v>205.47</v>
      </c>
      <c r="CF6" s="22">
        <f t="shared" si="9"/>
        <v>181.3</v>
      </c>
      <c r="CG6" s="22">
        <f t="shared" si="9"/>
        <v>181.71</v>
      </c>
      <c r="CH6" s="22">
        <f t="shared" si="9"/>
        <v>188.51</v>
      </c>
      <c r="CI6" s="22">
        <f t="shared" si="9"/>
        <v>189.43</v>
      </c>
      <c r="CJ6" s="22">
        <f t="shared" si="9"/>
        <v>202.75</v>
      </c>
      <c r="CK6" s="21" t="str">
        <f>IF(CK7="","",IF(CK7="-","【-】","【"&amp;SUBSTITUTE(TEXT(CK7,"#,##0.00"),"-","△")&amp;"】"))</f>
        <v>【181.66】</v>
      </c>
      <c r="CL6" s="22">
        <f>IF(CL7="",NA(),CL7)</f>
        <v>52.2</v>
      </c>
      <c r="CM6" s="22">
        <f t="shared" ref="CM6:CU6" si="10">IF(CM7="",NA(),CM7)</f>
        <v>52.52</v>
      </c>
      <c r="CN6" s="22">
        <f t="shared" si="10"/>
        <v>49.42</v>
      </c>
      <c r="CO6" s="22">
        <f t="shared" si="10"/>
        <v>48.48</v>
      </c>
      <c r="CP6" s="22">
        <f t="shared" si="10"/>
        <v>48.87</v>
      </c>
      <c r="CQ6" s="22">
        <f t="shared" si="10"/>
        <v>55.89</v>
      </c>
      <c r="CR6" s="22">
        <f t="shared" si="10"/>
        <v>55.72</v>
      </c>
      <c r="CS6" s="22">
        <f t="shared" si="10"/>
        <v>55.31</v>
      </c>
      <c r="CT6" s="22">
        <f t="shared" si="10"/>
        <v>55.14</v>
      </c>
      <c r="CU6" s="22">
        <f t="shared" si="10"/>
        <v>55.47</v>
      </c>
      <c r="CV6" s="21" t="str">
        <f>IF(CV7="","",IF(CV7="-","【-】","【"&amp;SUBSTITUTE(TEXT(CV7,"#,##0.00"),"-","△")&amp;"】"))</f>
        <v>【60.21】</v>
      </c>
      <c r="CW6" s="22">
        <f>IF(CW7="",NA(),CW7)</f>
        <v>80.28</v>
      </c>
      <c r="CX6" s="22">
        <f t="shared" ref="CX6:DF6" si="11">IF(CX7="",NA(),CX7)</f>
        <v>80.400000000000006</v>
      </c>
      <c r="CY6" s="22">
        <f t="shared" si="11"/>
        <v>82.46</v>
      </c>
      <c r="CZ6" s="22">
        <f t="shared" si="11"/>
        <v>80.650000000000006</v>
      </c>
      <c r="DA6" s="22">
        <f t="shared" si="11"/>
        <v>78.010000000000005</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48.73</v>
      </c>
      <c r="DI6" s="22">
        <f t="shared" ref="DI6:DQ6" si="12">IF(DI7="",NA(),DI7)</f>
        <v>49.61</v>
      </c>
      <c r="DJ6" s="22">
        <f t="shared" si="12"/>
        <v>50.41</v>
      </c>
      <c r="DK6" s="22">
        <f t="shared" si="12"/>
        <v>51.01</v>
      </c>
      <c r="DL6" s="22">
        <f t="shared" si="12"/>
        <v>51.77</v>
      </c>
      <c r="DM6" s="22">
        <f t="shared" si="12"/>
        <v>50.63</v>
      </c>
      <c r="DN6" s="22">
        <f t="shared" si="12"/>
        <v>51.29</v>
      </c>
      <c r="DO6" s="22">
        <f t="shared" si="12"/>
        <v>52.2</v>
      </c>
      <c r="DP6" s="22">
        <f t="shared" si="12"/>
        <v>52.7</v>
      </c>
      <c r="DQ6" s="22">
        <f t="shared" si="12"/>
        <v>52.87</v>
      </c>
      <c r="DR6" s="21" t="str">
        <f>IF(DR7="","",IF(DR7="-","【-】","【"&amp;SUBSTITUTE(TEXT(DR7,"#,##0.00"),"-","△")&amp;"】"))</f>
        <v>【52.41】</v>
      </c>
      <c r="DS6" s="22">
        <f>IF(DS7="",NA(),DS7)</f>
        <v>30.89</v>
      </c>
      <c r="DT6" s="22">
        <f t="shared" ref="DT6:EB6" si="13">IF(DT7="",NA(),DT7)</f>
        <v>33.409999999999997</v>
      </c>
      <c r="DU6" s="22">
        <f t="shared" si="13"/>
        <v>33.99</v>
      </c>
      <c r="DV6" s="22">
        <f t="shared" si="13"/>
        <v>5.71</v>
      </c>
      <c r="DW6" s="22">
        <f t="shared" si="13"/>
        <v>34.94</v>
      </c>
      <c r="DX6" s="22">
        <f t="shared" si="13"/>
        <v>18.28</v>
      </c>
      <c r="DY6" s="22">
        <f t="shared" si="13"/>
        <v>19.61</v>
      </c>
      <c r="DZ6" s="22">
        <f t="shared" si="13"/>
        <v>20.73</v>
      </c>
      <c r="EA6" s="22">
        <f t="shared" si="13"/>
        <v>22.86</v>
      </c>
      <c r="EB6" s="22">
        <f t="shared" si="13"/>
        <v>26.86</v>
      </c>
      <c r="EC6" s="21" t="str">
        <f>IF(EC7="","",IF(EC7="-","【-】","【"&amp;SUBSTITUTE(TEXT(EC7,"#,##0.00"),"-","△")&amp;"】"))</f>
        <v>【26.78】</v>
      </c>
      <c r="ED6" s="22">
        <f>IF(ED7="",NA(),ED7)</f>
        <v>0.49</v>
      </c>
      <c r="EE6" s="22">
        <f t="shared" ref="EE6:EM6" si="14">IF(EE7="",NA(),EE7)</f>
        <v>0.94</v>
      </c>
      <c r="EF6" s="22">
        <f t="shared" si="14"/>
        <v>0.67</v>
      </c>
      <c r="EG6" s="21">
        <f t="shared" si="14"/>
        <v>0</v>
      </c>
      <c r="EH6" s="22">
        <f t="shared" si="14"/>
        <v>0.36</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15">
      <c r="A7" s="15"/>
      <c r="B7" s="24">
        <v>2024</v>
      </c>
      <c r="C7" s="24">
        <v>69663</v>
      </c>
      <c r="D7" s="24">
        <v>46</v>
      </c>
      <c r="E7" s="24">
        <v>1</v>
      </c>
      <c r="F7" s="24">
        <v>0</v>
      </c>
      <c r="G7" s="24">
        <v>1</v>
      </c>
      <c r="H7" s="24" t="s">
        <v>93</v>
      </c>
      <c r="I7" s="24" t="s">
        <v>94</v>
      </c>
      <c r="J7" s="24" t="s">
        <v>95</v>
      </c>
      <c r="K7" s="24" t="s">
        <v>96</v>
      </c>
      <c r="L7" s="24" t="s">
        <v>97</v>
      </c>
      <c r="M7" s="24" t="s">
        <v>98</v>
      </c>
      <c r="N7" s="25" t="s">
        <v>99</v>
      </c>
      <c r="O7" s="25">
        <v>82.99</v>
      </c>
      <c r="P7" s="25">
        <v>76.14</v>
      </c>
      <c r="Q7" s="25">
        <v>4400</v>
      </c>
      <c r="R7" s="25" t="s">
        <v>99</v>
      </c>
      <c r="S7" s="25" t="s">
        <v>99</v>
      </c>
      <c r="T7" s="25" t="s">
        <v>99</v>
      </c>
      <c r="U7" s="25">
        <v>14675</v>
      </c>
      <c r="V7" s="25">
        <v>58.88</v>
      </c>
      <c r="W7" s="25">
        <v>249.24</v>
      </c>
      <c r="X7" s="25">
        <v>119.42</v>
      </c>
      <c r="Y7" s="25">
        <v>122.86</v>
      </c>
      <c r="Z7" s="25">
        <v>111.9</v>
      </c>
      <c r="AA7" s="25">
        <v>106.93</v>
      </c>
      <c r="AB7" s="25">
        <v>105.69</v>
      </c>
      <c r="AC7" s="25">
        <v>108.35</v>
      </c>
      <c r="AD7" s="25">
        <v>108.84</v>
      </c>
      <c r="AE7" s="25">
        <v>105.92</v>
      </c>
      <c r="AF7" s="25">
        <v>106.01</v>
      </c>
      <c r="AG7" s="25">
        <v>105.08</v>
      </c>
      <c r="AH7" s="25">
        <v>107.26</v>
      </c>
      <c r="AI7" s="25">
        <v>0</v>
      </c>
      <c r="AJ7" s="25">
        <v>0</v>
      </c>
      <c r="AK7" s="25">
        <v>0</v>
      </c>
      <c r="AL7" s="25">
        <v>0</v>
      </c>
      <c r="AM7" s="25">
        <v>0</v>
      </c>
      <c r="AN7" s="25">
        <v>3.98</v>
      </c>
      <c r="AO7" s="25">
        <v>6.02</v>
      </c>
      <c r="AP7" s="25">
        <v>7.78</v>
      </c>
      <c r="AQ7" s="25">
        <v>9.59</v>
      </c>
      <c r="AR7" s="25">
        <v>10.8</v>
      </c>
      <c r="AS7" s="25">
        <v>1.61</v>
      </c>
      <c r="AT7" s="25">
        <v>628.04</v>
      </c>
      <c r="AU7" s="25">
        <v>565.34</v>
      </c>
      <c r="AV7" s="25">
        <v>602.66999999999996</v>
      </c>
      <c r="AW7" s="25">
        <v>478.86</v>
      </c>
      <c r="AX7" s="25">
        <v>360.91</v>
      </c>
      <c r="AY7" s="25">
        <v>367.55</v>
      </c>
      <c r="AZ7" s="25">
        <v>378.56</v>
      </c>
      <c r="BA7" s="25">
        <v>364.46</v>
      </c>
      <c r="BB7" s="25">
        <v>338.89</v>
      </c>
      <c r="BC7" s="25">
        <v>362.35</v>
      </c>
      <c r="BD7" s="25">
        <v>239.69</v>
      </c>
      <c r="BE7" s="25">
        <v>291.37</v>
      </c>
      <c r="BF7" s="25">
        <v>270.77</v>
      </c>
      <c r="BG7" s="25">
        <v>261.45999999999998</v>
      </c>
      <c r="BH7" s="25">
        <v>275.76</v>
      </c>
      <c r="BI7" s="25">
        <v>245.19</v>
      </c>
      <c r="BJ7" s="25">
        <v>418.68</v>
      </c>
      <c r="BK7" s="25">
        <v>395.68</v>
      </c>
      <c r="BL7" s="25">
        <v>403.72</v>
      </c>
      <c r="BM7" s="25">
        <v>400.21</v>
      </c>
      <c r="BN7" s="25">
        <v>429.24</v>
      </c>
      <c r="BO7" s="25">
        <v>264.86</v>
      </c>
      <c r="BP7" s="25">
        <v>113.28</v>
      </c>
      <c r="BQ7" s="25">
        <v>120.29</v>
      </c>
      <c r="BR7" s="25">
        <v>107.73</v>
      </c>
      <c r="BS7" s="25">
        <v>93.73</v>
      </c>
      <c r="BT7" s="25">
        <v>99.93</v>
      </c>
      <c r="BU7" s="25">
        <v>94.78</v>
      </c>
      <c r="BV7" s="25">
        <v>97.59</v>
      </c>
      <c r="BW7" s="25">
        <v>92.17</v>
      </c>
      <c r="BX7" s="25">
        <v>92.83</v>
      </c>
      <c r="BY7" s="25">
        <v>90.78</v>
      </c>
      <c r="BZ7" s="25">
        <v>97.59</v>
      </c>
      <c r="CA7" s="25">
        <v>179.85</v>
      </c>
      <c r="CB7" s="25">
        <v>169.93</v>
      </c>
      <c r="CC7" s="25">
        <v>190.01</v>
      </c>
      <c r="CD7" s="25">
        <v>200.48</v>
      </c>
      <c r="CE7" s="25">
        <v>205.47</v>
      </c>
      <c r="CF7" s="25">
        <v>181.3</v>
      </c>
      <c r="CG7" s="25">
        <v>181.71</v>
      </c>
      <c r="CH7" s="25">
        <v>188.51</v>
      </c>
      <c r="CI7" s="25">
        <v>189.43</v>
      </c>
      <c r="CJ7" s="25">
        <v>202.75</v>
      </c>
      <c r="CK7" s="25">
        <v>181.66</v>
      </c>
      <c r="CL7" s="25">
        <v>52.2</v>
      </c>
      <c r="CM7" s="25">
        <v>52.52</v>
      </c>
      <c r="CN7" s="25">
        <v>49.42</v>
      </c>
      <c r="CO7" s="25">
        <v>48.48</v>
      </c>
      <c r="CP7" s="25">
        <v>48.87</v>
      </c>
      <c r="CQ7" s="25">
        <v>55.89</v>
      </c>
      <c r="CR7" s="25">
        <v>55.72</v>
      </c>
      <c r="CS7" s="25">
        <v>55.31</v>
      </c>
      <c r="CT7" s="25">
        <v>55.14</v>
      </c>
      <c r="CU7" s="25">
        <v>55.47</v>
      </c>
      <c r="CV7" s="25">
        <v>60.21</v>
      </c>
      <c r="CW7" s="25">
        <v>80.28</v>
      </c>
      <c r="CX7" s="25">
        <v>80.400000000000006</v>
      </c>
      <c r="CY7" s="25">
        <v>82.46</v>
      </c>
      <c r="CZ7" s="25">
        <v>80.650000000000006</v>
      </c>
      <c r="DA7" s="25">
        <v>78.010000000000005</v>
      </c>
      <c r="DB7" s="25">
        <v>81.27</v>
      </c>
      <c r="DC7" s="25">
        <v>81.260000000000005</v>
      </c>
      <c r="DD7" s="25">
        <v>80.36</v>
      </c>
      <c r="DE7" s="25">
        <v>80.13</v>
      </c>
      <c r="DF7" s="25">
        <v>76.97</v>
      </c>
      <c r="DG7" s="25">
        <v>89.21</v>
      </c>
      <c r="DH7" s="25">
        <v>48.73</v>
      </c>
      <c r="DI7" s="25">
        <v>49.61</v>
      </c>
      <c r="DJ7" s="25">
        <v>50.41</v>
      </c>
      <c r="DK7" s="25">
        <v>51.01</v>
      </c>
      <c r="DL7" s="25">
        <v>51.77</v>
      </c>
      <c r="DM7" s="25">
        <v>50.63</v>
      </c>
      <c r="DN7" s="25">
        <v>51.29</v>
      </c>
      <c r="DO7" s="25">
        <v>52.2</v>
      </c>
      <c r="DP7" s="25">
        <v>52.7</v>
      </c>
      <c r="DQ7" s="25">
        <v>52.87</v>
      </c>
      <c r="DR7" s="25">
        <v>52.41</v>
      </c>
      <c r="DS7" s="25">
        <v>30.89</v>
      </c>
      <c r="DT7" s="25">
        <v>33.409999999999997</v>
      </c>
      <c r="DU7" s="25">
        <v>33.99</v>
      </c>
      <c r="DV7" s="25">
        <v>5.71</v>
      </c>
      <c r="DW7" s="25">
        <v>34.94</v>
      </c>
      <c r="DX7" s="25">
        <v>18.28</v>
      </c>
      <c r="DY7" s="25">
        <v>19.61</v>
      </c>
      <c r="DZ7" s="25">
        <v>20.73</v>
      </c>
      <c r="EA7" s="25">
        <v>22.86</v>
      </c>
      <c r="EB7" s="25">
        <v>26.86</v>
      </c>
      <c r="EC7" s="25">
        <v>26.78</v>
      </c>
      <c r="ED7" s="25">
        <v>0.49</v>
      </c>
      <c r="EE7" s="25">
        <v>0.94</v>
      </c>
      <c r="EF7" s="25">
        <v>0.67</v>
      </c>
      <c r="EG7" s="25">
        <v>0</v>
      </c>
      <c r="EH7" s="25">
        <v>0.36</v>
      </c>
      <c r="EI7" s="25">
        <v>0.53</v>
      </c>
      <c r="EJ7" s="25">
        <v>0.48</v>
      </c>
      <c r="EK7" s="25">
        <v>0.5</v>
      </c>
      <c r="EL7" s="25">
        <v>0.41</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UF007</cp:lastModifiedBy>
  <cp:lastPrinted>2026-02-03T01:26:34Z</cp:lastPrinted>
  <dcterms:created xsi:type="dcterms:W3CDTF">2025-12-12T09:12:13Z</dcterms:created>
  <dcterms:modified xsi:type="dcterms:W3CDTF">2026-02-04T05:39:28Z</dcterms:modified>
  <cp:category/>
</cp:coreProperties>
</file>