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mc:AlternateContent xmlns:mc="http://schemas.openxmlformats.org/markup-compatibility/2006">
    <mc:Choice Requires="x15">
      <x15ac:absPath xmlns:x15ac="http://schemas.microsoft.com/office/spreadsheetml/2010/11/ac" url="\\172.28.3.201\共有フォルダ\300_(地)上水道業務係共有_LG\100_予算・決算・起債等\決算\R6決算\20260204_経営比較分析表の分析等について\"/>
    </mc:Choice>
  </mc:AlternateContent>
  <xr:revisionPtr revIDLastSave="0" documentId="13_ncr:1_{BFA72BF2-2CCF-4F73-B469-D772E44FFA78}" xr6:coauthVersionLast="36" xr6:coauthVersionMax="36" xr10:uidLastSave="{00000000-0000-0000-0000-000000000000}"/>
  <workbookProtection workbookAlgorithmName="SHA-512" workbookHashValue="S4PtUhzxxBMOiBSUk3HDv4PY5WDOS3xh5O8VWhkqLpfBnYg+ueY4rIyvbpXKtsC+W95qEc8AwVZM/BszBgHBFA==" workbookSaltValue="64Ph5DTgGAIHCxsPSnLSzA==" workbookSpinCount="100000" lockStructure="1"/>
  <bookViews>
    <workbookView xWindow="0" yWindow="0" windowWidth="28800" windowHeight="121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P6" i="5"/>
  <c r="P10" i="4" s="1"/>
  <c r="O6" i="5"/>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BB10" i="4"/>
  <c r="AT10" i="4"/>
  <c r="W10" i="4"/>
  <c r="I10" i="4"/>
  <c r="B10" i="4"/>
  <c r="BB8" i="4"/>
  <c r="AT8" i="4"/>
  <c r="AD8" i="4"/>
  <c r="W8" i="4"/>
  <c r="P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<sst xmlns="http://schemas.openxmlformats.org/spreadsheetml/2006/main" count="228" uniqueCount="114">
  <si>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</si>
  <si>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</si>
  <si>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</si>
  <si>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</si>
  <si>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</si>
  <si>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</si>
  <si>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</si>
  <si>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</si>
  <si>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</si>
  <si>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</si>
  <si>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</si>
  <si>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</si>
  <si>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</si>
  <si>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</si>
  <si>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</si>
  <si>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</si>
  <si>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</si>
  <si>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</si>
  <si>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</si>
  <si>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</si>
  <si>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</si>
  <si>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</si>
  <si>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</si>
  <si>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</si>
  <si>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</si>
  <si>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</si>
  <si>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</si>
  <si>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</si>
  <si>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</si>
  <si>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</si>
  <si>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</si>
  <si>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</si>
  <si>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</si>
  <si>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</si>
  <si>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</si>
  <si>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</si>
  <si>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</si>
  <si>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</si>
  <si>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</si>
  <si>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</si>
  <si>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</si>
  <si>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</si>
  <si>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</si>
  <si>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</si>
  <si>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</si>
  <si>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</si>
  <si>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</si>
  <si>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</si>
  <si>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</si>
  <si>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</si>
  <si>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</si>
  <si>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</si>
  <si>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</si>
  <si>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</si>
  <si>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</si>
  <si>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</si>
  <si>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</si>
  <si>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</si>
  <si>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</si>
  <si>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</si>
  <si>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</si>
  <si>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</si>
  <si>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</si>
  <si>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</si>
  <si>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</si>
  <si>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</si>
  <si>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</si>
  <si>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</si>
  <si>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</si>
  <si>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</si>
  <si>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</si>
  <si>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</si>
  <si>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</si>
  <si>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</si>
  <si>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</si>
  <si>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</si>
  <si>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</si>
  <si>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</si>
  <si>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</si>
  <si>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</si>
  <si>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</si>
  <si>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</si>
  <si>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</si>
  <si>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</si>
  <si>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</si>
  <si>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</si>
  <si>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</si>
  <si>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</si>
  <si>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</si>
  <si>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</si>
  <si>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</si>
  <si>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</si>
  <si>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</si>
  <si>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川西町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</si>
  <si>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</si>
  <si>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</si>
  <si>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</si>
  <si>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</si>
  <si>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</si>
  <si>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</si>
  <si>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</si>
  <si>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</si>
  <si>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</si>
  <si>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</si>
  <si>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</si>
  <si>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</si>
  <si>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</si>
  <si>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</si>
  <si>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</si>
  <si>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</si>
  <si>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</si>
  <si>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本町水道事業は、給水人口の減少や節水器具の普及に伴い、年々水需要は落ち込んでおり、町としてもメディカルタウンの整備等により人口の増加に向け対策を講じているものの、減少傾向にあります。
　令和６年度の経営状況は、経常収支比率が100パーセントを下回り、単年度赤字を計上しております。また、流動比率は100％を上回っているものの、減少傾向が続いており、料金回収率についても100％を下回っており、経営の改善を図っていく必要があります。
　具体的には、水道料金の改定や給水停止を含めた水道料金の徴収（未収金対策）を継続実施し、収入の確保を図ってまいります。
　また、不明水（漏水）の減少に努め、有収率を向上させる必要があります。令和６年度は漏水が多発し、漏水調査等を行いながら、有収率の向上を目指してまいりましたが、結果としては令和５年度から7.03％低下し、72.58％となりました。全国平均と比較すると有収率が低位であり、今後も継続して漏水調査を実施してまいります。
　また、企業債残高対給水比率は年々減少しているものの、全国平均との比較では未だに高い水準となっています。
　今後も経営戦略に基づき、計画的に水道施設の整備や更新工事等を行い、安定した経営を行ってまいります。</t>
    <rPh sb="122" eb="124">
      <t>シタマワ</t>
    </rPh>
    <rPh sb="126" eb="127">
      <t>タン</t>
    </rPh>
    <rPh sb="127" eb="129">
      <t>ネンド</t>
    </rPh>
    <rPh sb="129" eb="131">
      <t>アカジ</t>
    </rPh>
    <rPh sb="132" eb="134">
      <t>ケイジョウ</t>
    </rPh>
    <rPh sb="144" eb="146">
      <t>リュウドウ</t>
    </rPh>
    <rPh sb="146" eb="148">
      <t>ヒリツ</t>
    </rPh>
    <rPh sb="197" eb="199">
      <t>ケイエイ</t>
    </rPh>
    <rPh sb="200" eb="202">
      <t>カイゼン</t>
    </rPh>
    <rPh sb="203" eb="204">
      <t>ハカ</t>
    </rPh>
    <rPh sb="208" eb="210">
      <t>ヒツヨウ</t>
    </rPh>
    <rPh sb="321" eb="323">
      <t>タハツ</t>
    </rPh>
    <rPh sb="325" eb="327">
      <t>ロウスイ</t>
    </rPh>
    <rPh sb="327" eb="329">
      <t>チョウサ</t>
    </rPh>
    <rPh sb="329" eb="330">
      <t>トウ</t>
    </rPh>
    <rPh sb="341" eb="343">
      <t>コウジョウ</t>
    </rPh>
    <rPh sb="344" eb="346">
      <t>メザ</t>
    </rPh>
    <rPh sb="356" eb="358">
      <t>ケッカ</t>
    </rPh>
    <rPh sb="362" eb="364">
      <t>レイワ</t>
    </rPh>
    <rPh sb="365" eb="367">
      <t>ネンド</t>
    </rPh>
    <rPh sb="374" eb="376">
      <t>テイカ</t>
    </rPh>
    <rPh sb="391" eb="393">
      <t>ゼンコク</t>
    </rPh>
    <rPh sb="393" eb="395">
      <t>ヘイキン</t>
    </rPh>
    <rPh sb="396" eb="398">
      <t>ヒカク</t>
    </rPh>
    <rPh sb="401" eb="404">
      <t>ユウシュウリツ</t>
    </rPh>
    <rPh sb="405" eb="407">
      <t>テイイ</t>
    </rPh>
    <rPh sb="411" eb="413">
      <t>コンゴ</t>
    </rPh>
    <rPh sb="414" eb="416">
      <t>ケイゾク</t>
    </rPh>
    <rPh sb="418" eb="420">
      <t>ロウスイ</t>
    </rPh>
    <rPh sb="420" eb="422">
      <t>チョウサ</t>
    </rPh>
    <rPh sb="423" eb="425">
      <t>ジッシ</t>
    </rPh>
    <rPh sb="476" eb="478">
      <t>スイジュン</t>
    </rPh>
    <phoneticPr fontId="4"/>
  </si>
  <si>
    <t>　本町の水道事業は、昭和３６年に開始しており、布設した配水管の老朽化が顕著になっております。
　有形固定資産減価償却率は、類似団体平均や全国平均を上回っており、法定耐用年数を超えた管や法定耐用年数に近い管が多いことを示しております。
　一方で管路更新率は、令和6年度で0.15%と類似団体平均や全国平均よりも低調であり、より一層の管路更新に取り組んでいく必要があります。</t>
    <rPh sb="23" eb="25">
      <t>フセツ</t>
    </rPh>
    <rPh sb="27" eb="30">
      <t>ハイスイカン</t>
    </rPh>
    <rPh sb="31" eb="34">
      <t>ロウキュウカ</t>
    </rPh>
    <rPh sb="35" eb="37">
      <t>ケンチョ</t>
    </rPh>
    <rPh sb="48" eb="50">
      <t>ユウケイ</t>
    </rPh>
    <rPh sb="50" eb="52">
      <t>コテイ</t>
    </rPh>
    <rPh sb="52" eb="54">
      <t>シサン</t>
    </rPh>
    <rPh sb="54" eb="56">
      <t>ゲンカ</t>
    </rPh>
    <rPh sb="56" eb="58">
      <t>ショウキャク</t>
    </rPh>
    <rPh sb="58" eb="59">
      <t>リツ</t>
    </rPh>
    <rPh sb="61" eb="63">
      <t>ルイジ</t>
    </rPh>
    <rPh sb="63" eb="65">
      <t>ダンタイ</t>
    </rPh>
    <rPh sb="65" eb="67">
      <t>ヘイキン</t>
    </rPh>
    <rPh sb="68" eb="70">
      <t>ゼンコク</t>
    </rPh>
    <rPh sb="70" eb="72">
      <t>ヘイキン</t>
    </rPh>
    <rPh sb="73" eb="75">
      <t>ウワマワ</t>
    </rPh>
    <rPh sb="80" eb="82">
      <t>ホウテイ</t>
    </rPh>
    <rPh sb="82" eb="84">
      <t>タイヨウ</t>
    </rPh>
    <rPh sb="84" eb="86">
      <t>ネンスウ</t>
    </rPh>
    <rPh sb="87" eb="88">
      <t>コ</t>
    </rPh>
    <rPh sb="90" eb="91">
      <t>カン</t>
    </rPh>
    <rPh sb="92" eb="94">
      <t>ホウテイ</t>
    </rPh>
    <rPh sb="94" eb="96">
      <t>タイヨウ</t>
    </rPh>
    <rPh sb="96" eb="98">
      <t>ネンスウ</t>
    </rPh>
    <rPh sb="99" eb="100">
      <t>チカ</t>
    </rPh>
    <rPh sb="101" eb="102">
      <t>カン</t>
    </rPh>
    <rPh sb="103" eb="104">
      <t>オオ</t>
    </rPh>
    <rPh sb="108" eb="109">
      <t>シメ</t>
    </rPh>
    <rPh sb="118" eb="120">
      <t>イッポウ</t>
    </rPh>
    <rPh sb="121" eb="123">
      <t>カンロ</t>
    </rPh>
    <rPh sb="123" eb="125">
      <t>コウシン</t>
    </rPh>
    <rPh sb="125" eb="126">
      <t>リツ</t>
    </rPh>
    <rPh sb="128" eb="130">
      <t>レイワ</t>
    </rPh>
    <rPh sb="131" eb="133">
      <t>ネンド</t>
    </rPh>
    <rPh sb="140" eb="142">
      <t>ルイジ</t>
    </rPh>
    <rPh sb="142" eb="144">
      <t>ダンタイ</t>
    </rPh>
    <rPh sb="144" eb="146">
      <t>ヘイキン</t>
    </rPh>
    <rPh sb="147" eb="149">
      <t>ゼンコク</t>
    </rPh>
    <rPh sb="149" eb="151">
      <t>ヘイキン</t>
    </rPh>
    <rPh sb="154" eb="156">
      <t>テイチョウ</t>
    </rPh>
    <rPh sb="162" eb="164">
      <t>イッソウ</t>
    </rPh>
    <rPh sb="165" eb="167">
      <t>カンロ</t>
    </rPh>
    <rPh sb="167" eb="169">
      <t>コウシン</t>
    </rPh>
    <rPh sb="170" eb="171">
      <t>ト</t>
    </rPh>
    <rPh sb="172" eb="173">
      <t>ク</t>
    </rPh>
    <rPh sb="177" eb="179">
      <t>ヒツヨウ</t>
    </rPh>
    <phoneticPr fontId="4"/>
  </si>
  <si>
    <t>　今後も、更なる人口減少や高齢化及び節水器具の普及等が進むことが予想されるとともに、物価高騰により、益々水道事業経営が厳しい状況が続くと考えられます。
　まずは、早急に水道料金の見直しを行い、収入の増加を図るとともに、より一層の費用の削減と有収率向上に取り組んでまいります。また、アセットマネジメントによる資産把握と管の更新を徹底し、安全で安定した水道水の供給と安定した経営を行ってまいります。</t>
    <rPh sb="81" eb="83">
      <t>サッキュウ</t>
    </rPh>
    <rPh sb="84" eb="86">
      <t>スイドウ</t>
    </rPh>
    <rPh sb="86" eb="88">
      <t>リョウキン</t>
    </rPh>
    <rPh sb="89" eb="91">
      <t>ミナオ</t>
    </rPh>
    <rPh sb="93" eb="94">
      <t>オコナ</t>
    </rPh>
    <rPh sb="96" eb="98">
      <t>シュウニュウ</t>
    </rPh>
    <rPh sb="99" eb="101">
      <t>ゾウカ</t>
    </rPh>
    <rPh sb="102" eb="103">
      <t>ハカ</t>
    </rPh>
    <rPh sb="111" eb="113">
      <t>イッソウ</t>
    </rPh>
    <rPh sb="123" eb="125">
      <t>コウジョウ</t>
    </rPh>
    <rPh sb="126" eb="127">
      <t>ト</t>
    </rPh>
    <rPh sb="128" eb="129">
      <t>ク</t>
    </rPh>
    <rPh sb="153" eb="155">
      <t>シサン</t>
    </rPh>
    <rPh sb="155" eb="157">
      <t>ハアク</t>
    </rPh>
    <rPh sb="158" eb="159">
      <t>カン</t>
    </rPh>
    <rPh sb="160" eb="162">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</si>
</sst>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0.55000000000000004</c:v>
                </c:pt>
                <c:pt idx="2" formatCode="#,##0.00;&quot;△&quot;#,##0.00">
                  <c:v>0</c:v>
                </c:pt>
                <c:pt idx="3">
                  <c:v>0.31</c:v>
                </c:pt>
                <c:pt idx="4">
                  <c:v>0.15</c:v>
                </c:pt>
              </c:numCache>
            </c:numRef>
          </c:val>
          <c:extLst>
            <c:ext xmlns:c16="http://schemas.microsoft.com/office/drawing/2014/chart" uri="{C3380CC4-5D6E-409C-BE32-E72D297353CC}">
              <c16:uniqueId val="{00000000-B393-49EB-96DC-A2B2DDD2460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B393-49EB-96DC-A2B2DDD2460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59.91</c:v>
                </c:pt>
                <c:pt idx="1">
                  <c:v>62.73</c:v>
                </c:pt>
                <c:pt idx="2">
                  <c:v>56.48</c:v>
                </c:pt>
                <c:pt idx="3">
                  <c:v>53.66</c:v>
                </c:pt>
                <c:pt idx="4">
                  <c:v>58.01</c:v>
                </c:pt>
              </c:numCache>
            </c:numRef>
          </c:val>
          <c:extLst>
            <c:ext xmlns:c16="http://schemas.microsoft.com/office/drawing/2014/chart" uri="{C3380CC4-5D6E-409C-BE32-E72D297353CC}">
              <c16:uniqueId val="{00000000-1EE1-4A54-A4A6-70C67FDFB40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1EE1-4A54-A4A6-70C67FDFB40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74.319999999999993</c:v>
                </c:pt>
                <c:pt idx="1">
                  <c:v>70.959999999999994</c:v>
                </c:pt>
                <c:pt idx="2">
                  <c:v>77.11</c:v>
                </c:pt>
                <c:pt idx="3">
                  <c:v>79.61</c:v>
                </c:pt>
                <c:pt idx="4">
                  <c:v>72.58</c:v>
                </c:pt>
              </c:numCache>
            </c:numRef>
          </c:val>
          <c:extLst>
            <c:ext xmlns:c16="http://schemas.microsoft.com/office/drawing/2014/chart" uri="{C3380CC4-5D6E-409C-BE32-E72D297353CC}">
              <c16:uniqueId val="{00000000-A09B-4212-AD78-0A6604FDBEE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A09B-4212-AD78-0A6604FDBEE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107.98</c:v>
                </c:pt>
                <c:pt idx="1">
                  <c:v>105.06</c:v>
                </c:pt>
                <c:pt idx="2">
                  <c:v>101.35</c:v>
                </c:pt>
                <c:pt idx="3">
                  <c:v>102.35</c:v>
                </c:pt>
                <c:pt idx="4">
                  <c:v>98.03</c:v>
                </c:pt>
              </c:numCache>
            </c:numRef>
          </c:val>
          <c:extLst>
            <c:ext xmlns:c16="http://schemas.microsoft.com/office/drawing/2014/chart" uri="{C3380CC4-5D6E-409C-BE32-E72D297353CC}">
              <c16:uniqueId val="{00000000-83C3-44B8-80E4-D014B7DE99C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83C3-44B8-80E4-D014B7DE99C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53.62</c:v>
                </c:pt>
                <c:pt idx="1">
                  <c:v>54.02</c:v>
                </c:pt>
                <c:pt idx="2">
                  <c:v>55.85</c:v>
                </c:pt>
                <c:pt idx="3">
                  <c:v>56.61</c:v>
                </c:pt>
                <c:pt idx="4">
                  <c:v>57.41</c:v>
                </c:pt>
              </c:numCache>
            </c:numRef>
          </c:val>
          <c:extLst>
            <c:ext xmlns:c16="http://schemas.microsoft.com/office/drawing/2014/chart" uri="{C3380CC4-5D6E-409C-BE32-E72D297353CC}">
              <c16:uniqueId val="{00000000-92E6-4D78-B6EF-F0C863A399E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92E6-4D78-B6EF-F0C863A399E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35.700000000000003</c:v>
                </c:pt>
                <c:pt idx="1">
                  <c:v>17.329999999999998</c:v>
                </c:pt>
                <c:pt idx="2">
                  <c:v>18.100000000000001</c:v>
                </c:pt>
                <c:pt idx="3">
                  <c:v>20.18</c:v>
                </c:pt>
                <c:pt idx="4">
                  <c:v>22.43</c:v>
                </c:pt>
              </c:numCache>
            </c:numRef>
          </c:val>
          <c:extLst>
            <c:ext xmlns:c16="http://schemas.microsoft.com/office/drawing/2014/chart" uri="{C3380CC4-5D6E-409C-BE32-E72D297353CC}">
              <c16:uniqueId val="{00000000-C0CE-4365-84EC-D26CBBC49EE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C0CE-4365-84EC-D26CBBC49EE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66-4C9C-B0C0-2838CD1A56B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2966-4C9C-B0C0-2838CD1A56B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144.94999999999999</c:v>
                </c:pt>
                <c:pt idx="1">
                  <c:v>141.16999999999999</c:v>
                </c:pt>
                <c:pt idx="2">
                  <c:v>127.9</c:v>
                </c:pt>
                <c:pt idx="3">
                  <c:v>118.28</c:v>
                </c:pt>
                <c:pt idx="4">
                  <c:v>102.91</c:v>
                </c:pt>
              </c:numCache>
            </c:numRef>
          </c:val>
          <c:extLst>
            <c:ext xmlns:c16="http://schemas.microsoft.com/office/drawing/2014/chart" uri="{C3380CC4-5D6E-409C-BE32-E72D297353CC}">
              <c16:uniqueId val="{00000000-D778-43D9-9A07-4DD021AF548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D778-43D9-9A07-4DD021AF548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367.73</c:v>
                </c:pt>
                <c:pt idx="1">
                  <c:v>358.43</c:v>
                </c:pt>
                <c:pt idx="2">
                  <c:v>336.1</c:v>
                </c:pt>
                <c:pt idx="3">
                  <c:v>332.02</c:v>
                </c:pt>
                <c:pt idx="4">
                  <c:v>318.58</c:v>
                </c:pt>
              </c:numCache>
            </c:numRef>
          </c:val>
          <c:extLst>
            <c:ext xmlns:c16="http://schemas.microsoft.com/office/drawing/2014/chart" uri="{C3380CC4-5D6E-409C-BE32-E72D297353CC}">
              <c16:uniqueId val="{00000000-AD3C-432A-9B81-BE2F507F1CF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AD3C-432A-9B81-BE2F507F1CF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105.16</c:v>
                </c:pt>
                <c:pt idx="1">
                  <c:v>102.1</c:v>
                </c:pt>
                <c:pt idx="2">
                  <c:v>98.66</c:v>
                </c:pt>
                <c:pt idx="3">
                  <c:v>96.19</c:v>
                </c:pt>
                <c:pt idx="4">
                  <c:v>95.48</c:v>
                </c:pt>
              </c:numCache>
            </c:numRef>
          </c:val>
          <c:extLst>
            <c:ext xmlns:c16="http://schemas.microsoft.com/office/drawing/2014/chart" uri="{C3380CC4-5D6E-409C-BE32-E72D297353CC}">
              <c16:uniqueId val="{00000000-8928-49A4-A137-145676C5D51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8928-49A4-A137-145676C5D51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252.66</c:v>
                </c:pt>
                <c:pt idx="1">
                  <c:v>260.58999999999997</c:v>
                </c:pt>
                <c:pt idx="2">
                  <c:v>269.51</c:v>
                </c:pt>
                <c:pt idx="3">
                  <c:v>269.45</c:v>
                </c:pt>
                <c:pt idx="4">
                  <c:v>281.73</c:v>
                </c:pt>
              </c:numCache>
            </c:numRef>
          </c:val>
          <c:extLst>
            <c:ext xmlns:c16="http://schemas.microsoft.com/office/drawing/2014/chart" uri="{C3380CC4-5D6E-409C-BE32-E72D297353CC}">
              <c16:uniqueId val="{00000000-08BB-44A9-9019-F05970ACE04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08BB-44A9-9019-F05970ACE04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G89" sqref="BG8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山形県　川西町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13385</v>
      </c>
      <c r="AM8" s="44"/>
      <c r="AN8" s="44"/>
      <c r="AO8" s="44"/>
      <c r="AP8" s="44"/>
      <c r="AQ8" s="44"/>
      <c r="AR8" s="44"/>
      <c r="AS8" s="44"/>
      <c r="AT8" s="45">
        <f>データ!$S$6</f>
        <v>166.6</v>
      </c>
      <c r="AU8" s="46"/>
      <c r="AV8" s="46"/>
      <c r="AW8" s="46"/>
      <c r="AX8" s="46"/>
      <c r="AY8" s="46"/>
      <c r="AZ8" s="46"/>
      <c r="BA8" s="46"/>
      <c r="BB8" s="47">
        <f>データ!$T$6</f>
        <v>80.34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55.14</v>
      </c>
      <c r="J10" s="46"/>
      <c r="K10" s="46"/>
      <c r="L10" s="46"/>
      <c r="M10" s="46"/>
      <c r="N10" s="46"/>
      <c r="O10" s="80"/>
      <c r="P10" s="47">
        <f>データ!$P$6</f>
        <v>99.44</v>
      </c>
      <c r="Q10" s="47"/>
      <c r="R10" s="47"/>
      <c r="S10" s="47"/>
      <c r="T10" s="47"/>
      <c r="U10" s="47"/>
      <c r="V10" s="47"/>
      <c r="W10" s="44">
        <f>データ!$Q$6</f>
        <v>5280</v>
      </c>
      <c r="X10" s="44"/>
      <c r="Y10" s="44"/>
      <c r="Z10" s="44"/>
      <c r="AA10" s="44"/>
      <c r="AB10" s="44"/>
      <c r="AC10" s="44"/>
      <c r="AD10" s="2"/>
      <c r="AE10" s="2"/>
      <c r="AF10" s="2"/>
      <c r="AG10" s="2"/>
      <c r="AH10" s="2"/>
      <c r="AI10" s="2"/>
      <c r="AJ10" s="2"/>
      <c r="AK10" s="2"/>
      <c r="AL10" s="44">
        <f>データ!$U$6</f>
        <v>13205</v>
      </c>
      <c r="AM10" s="44"/>
      <c r="AN10" s="44"/>
      <c r="AO10" s="44"/>
      <c r="AP10" s="44"/>
      <c r="AQ10" s="44"/>
      <c r="AR10" s="44"/>
      <c r="AS10" s="44"/>
      <c r="AT10" s="45">
        <f>データ!$V$6</f>
        <v>88.75</v>
      </c>
      <c r="AU10" s="46"/>
      <c r="AV10" s="46"/>
      <c r="AW10" s="46"/>
      <c r="AX10" s="46"/>
      <c r="AY10" s="46"/>
      <c r="AZ10" s="46"/>
      <c r="BA10" s="46"/>
      <c r="BB10" s="47">
        <f>データ!$W$6</f>
        <v>148.79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hGl9PJpBkjbwsZJLD4JLGKpyDzLnQXo3IT/xEEBA2wv3O9c8SmVYcTl6/SJyiUxWjqKxtjZVxc3n5Ur7lPYJNg==" saltValue="nNaLWXve8oVnCtHZLPLdb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63827</v>
      </c>
      <c r="D6" s="20">
        <f t="shared" si="3"/>
        <v>46</v>
      </c>
      <c r="E6" s="20">
        <f t="shared" si="3"/>
        <v>1</v>
      </c>
      <c r="F6" s="20">
        <f t="shared" si="3"/>
        <v>0</v>
      </c>
      <c r="G6" s="20">
        <f t="shared" si="3"/>
        <v>1</v>
      </c>
      <c r="H6" s="20" t="str">
        <f t="shared" si="3"/>
        <v>山形県　川西町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55.14</v>
      </c>
      <c r="P6" s="21">
        <f t="shared" si="3"/>
        <v>99.44</v>
      </c>
      <c r="Q6" s="21">
        <f t="shared" si="3"/>
        <v>5280</v>
      </c>
      <c r="R6" s="21">
        <f t="shared" si="3"/>
        <v>13385</v>
      </c>
      <c r="S6" s="21">
        <f t="shared" si="3"/>
        <v>166.6</v>
      </c>
      <c r="T6" s="21">
        <f t="shared" si="3"/>
        <v>80.34</v>
      </c>
      <c r="U6" s="21">
        <f t="shared" si="3"/>
        <v>13205</v>
      </c>
      <c r="V6" s="21">
        <f t="shared" si="3"/>
        <v>88.75</v>
      </c>
      <c r="W6" s="21">
        <f t="shared" si="3"/>
        <v>148.79</v>
      </c>
      <c r="X6" s="22">
        <f>IF(X7="",NA(),X7)</f>
        <v>107.98</v>
      </c>
      <c r="Y6" s="22">
        <f t="shared" ref="Y6:AG6" si="4">IF(Y7="",NA(),Y7)</f>
        <v>105.06</v>
      </c>
      <c r="Z6" s="22">
        <f t="shared" si="4"/>
        <v>101.35</v>
      </c>
      <c r="AA6" s="22">
        <f t="shared" si="4"/>
        <v>102.35</v>
      </c>
      <c r="AB6" s="22">
        <f t="shared" si="4"/>
        <v>98.03</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144.94999999999999</v>
      </c>
      <c r="AU6" s="22">
        <f t="shared" ref="AU6:BC6" si="6">IF(AU7="",NA(),AU7)</f>
        <v>141.16999999999999</v>
      </c>
      <c r="AV6" s="22">
        <f t="shared" si="6"/>
        <v>127.9</v>
      </c>
      <c r="AW6" s="22">
        <f t="shared" si="6"/>
        <v>118.28</v>
      </c>
      <c r="AX6" s="22">
        <f t="shared" si="6"/>
        <v>102.91</v>
      </c>
      <c r="AY6" s="22">
        <f t="shared" si="6"/>
        <v>371.81</v>
      </c>
      <c r="AZ6" s="22">
        <f t="shared" si="6"/>
        <v>384.23</v>
      </c>
      <c r="BA6" s="22">
        <f t="shared" si="6"/>
        <v>364.3</v>
      </c>
      <c r="BB6" s="22">
        <f t="shared" si="6"/>
        <v>378.87</v>
      </c>
      <c r="BC6" s="22">
        <f t="shared" si="6"/>
        <v>362.35</v>
      </c>
      <c r="BD6" s="21" t="str">
        <f>IF(BD7="","",IF(BD7="-","【-】","【"&amp;SUBSTITUTE(TEXT(BD7,"#,##0.00"),"-","△")&amp;"】"))</f>
        <v>【239.69】</v>
      </c>
      <c r="BE6" s="22">
        <f>IF(BE7="",NA(),BE7)</f>
        <v>367.73</v>
      </c>
      <c r="BF6" s="22">
        <f t="shared" ref="BF6:BN6" si="7">IF(BF7="",NA(),BF7)</f>
        <v>358.43</v>
      </c>
      <c r="BG6" s="22">
        <f t="shared" si="7"/>
        <v>336.1</v>
      </c>
      <c r="BH6" s="22">
        <f t="shared" si="7"/>
        <v>332.02</v>
      </c>
      <c r="BI6" s="22">
        <f t="shared" si="7"/>
        <v>318.58</v>
      </c>
      <c r="BJ6" s="22">
        <f t="shared" si="7"/>
        <v>465.85</v>
      </c>
      <c r="BK6" s="22">
        <f t="shared" si="7"/>
        <v>439.43</v>
      </c>
      <c r="BL6" s="22">
        <f t="shared" si="7"/>
        <v>438.41</v>
      </c>
      <c r="BM6" s="22">
        <f t="shared" si="7"/>
        <v>430.23</v>
      </c>
      <c r="BN6" s="22">
        <f t="shared" si="7"/>
        <v>429.24</v>
      </c>
      <c r="BO6" s="21" t="str">
        <f>IF(BO7="","",IF(BO7="-","【-】","【"&amp;SUBSTITUTE(TEXT(BO7,"#,##0.00"),"-","△")&amp;"】"))</f>
        <v>【264.86】</v>
      </c>
      <c r="BP6" s="22">
        <f>IF(BP7="",NA(),BP7)</f>
        <v>105.16</v>
      </c>
      <c r="BQ6" s="22">
        <f t="shared" ref="BQ6:BY6" si="8">IF(BQ7="",NA(),BQ7)</f>
        <v>102.1</v>
      </c>
      <c r="BR6" s="22">
        <f t="shared" si="8"/>
        <v>98.66</v>
      </c>
      <c r="BS6" s="22">
        <f t="shared" si="8"/>
        <v>96.19</v>
      </c>
      <c r="BT6" s="22">
        <f t="shared" si="8"/>
        <v>95.48</v>
      </c>
      <c r="BU6" s="22">
        <f t="shared" si="8"/>
        <v>92.39</v>
      </c>
      <c r="BV6" s="22">
        <f t="shared" si="8"/>
        <v>94.41</v>
      </c>
      <c r="BW6" s="22">
        <f t="shared" si="8"/>
        <v>90.96</v>
      </c>
      <c r="BX6" s="22">
        <f t="shared" si="8"/>
        <v>90.66</v>
      </c>
      <c r="BY6" s="22">
        <f t="shared" si="8"/>
        <v>90.78</v>
      </c>
      <c r="BZ6" s="21" t="str">
        <f>IF(BZ7="","",IF(BZ7="-","【-】","【"&amp;SUBSTITUTE(TEXT(BZ7,"#,##0.00"),"-","△")&amp;"】"))</f>
        <v>【97.59】</v>
      </c>
      <c r="CA6" s="22">
        <f>IF(CA7="",NA(),CA7)</f>
        <v>252.66</v>
      </c>
      <c r="CB6" s="22">
        <f t="shared" ref="CB6:CJ6" si="9">IF(CB7="",NA(),CB7)</f>
        <v>260.58999999999997</v>
      </c>
      <c r="CC6" s="22">
        <f t="shared" si="9"/>
        <v>269.51</v>
      </c>
      <c r="CD6" s="22">
        <f t="shared" si="9"/>
        <v>269.45</v>
      </c>
      <c r="CE6" s="22">
        <f t="shared" si="9"/>
        <v>281.73</v>
      </c>
      <c r="CF6" s="22">
        <f t="shared" si="9"/>
        <v>192.98</v>
      </c>
      <c r="CG6" s="22">
        <f t="shared" si="9"/>
        <v>192.13</v>
      </c>
      <c r="CH6" s="22">
        <f t="shared" si="9"/>
        <v>197.04</v>
      </c>
      <c r="CI6" s="22">
        <f t="shared" si="9"/>
        <v>199.33</v>
      </c>
      <c r="CJ6" s="22">
        <f t="shared" si="9"/>
        <v>202.75</v>
      </c>
      <c r="CK6" s="21" t="str">
        <f>IF(CK7="","",IF(CK7="-","【-】","【"&amp;SUBSTITUTE(TEXT(CK7,"#,##0.00"),"-","△")&amp;"】"))</f>
        <v>【181.66】</v>
      </c>
      <c r="CL6" s="22">
        <f>IF(CL7="",NA(),CL7)</f>
        <v>59.91</v>
      </c>
      <c r="CM6" s="22">
        <f t="shared" ref="CM6:CU6" si="10">IF(CM7="",NA(),CM7)</f>
        <v>62.73</v>
      </c>
      <c r="CN6" s="22">
        <f t="shared" si="10"/>
        <v>56.48</v>
      </c>
      <c r="CO6" s="22">
        <f t="shared" si="10"/>
        <v>53.66</v>
      </c>
      <c r="CP6" s="22">
        <f t="shared" si="10"/>
        <v>58.01</v>
      </c>
      <c r="CQ6" s="22">
        <f t="shared" si="10"/>
        <v>54.43</v>
      </c>
      <c r="CR6" s="22">
        <f t="shared" si="10"/>
        <v>53.87</v>
      </c>
      <c r="CS6" s="22">
        <f t="shared" si="10"/>
        <v>54.49</v>
      </c>
      <c r="CT6" s="22">
        <f t="shared" si="10"/>
        <v>54.8</v>
      </c>
      <c r="CU6" s="22">
        <f t="shared" si="10"/>
        <v>55.47</v>
      </c>
      <c r="CV6" s="21" t="str">
        <f>IF(CV7="","",IF(CV7="-","【-】","【"&amp;SUBSTITUTE(TEXT(CV7,"#,##0.00"),"-","△")&amp;"】"))</f>
        <v>【60.21】</v>
      </c>
      <c r="CW6" s="22">
        <f>IF(CW7="",NA(),CW7)</f>
        <v>74.319999999999993</v>
      </c>
      <c r="CX6" s="22">
        <f t="shared" ref="CX6:DF6" si="11">IF(CX7="",NA(),CX7)</f>
        <v>70.959999999999994</v>
      </c>
      <c r="CY6" s="22">
        <f t="shared" si="11"/>
        <v>77.11</v>
      </c>
      <c r="CZ6" s="22">
        <f t="shared" si="11"/>
        <v>79.61</v>
      </c>
      <c r="DA6" s="22">
        <f t="shared" si="11"/>
        <v>72.58</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53.62</v>
      </c>
      <c r="DI6" s="22">
        <f t="shared" ref="DI6:DQ6" si="12">IF(DI7="",NA(),DI7)</f>
        <v>54.02</v>
      </c>
      <c r="DJ6" s="22">
        <f t="shared" si="12"/>
        <v>55.85</v>
      </c>
      <c r="DK6" s="22">
        <f t="shared" si="12"/>
        <v>56.61</v>
      </c>
      <c r="DL6" s="22">
        <f t="shared" si="12"/>
        <v>57.41</v>
      </c>
      <c r="DM6" s="22">
        <f t="shared" si="12"/>
        <v>49.39</v>
      </c>
      <c r="DN6" s="22">
        <f t="shared" si="12"/>
        <v>50.75</v>
      </c>
      <c r="DO6" s="22">
        <f t="shared" si="12"/>
        <v>51.72</v>
      </c>
      <c r="DP6" s="22">
        <f t="shared" si="12"/>
        <v>52.27</v>
      </c>
      <c r="DQ6" s="22">
        <f t="shared" si="12"/>
        <v>52.87</v>
      </c>
      <c r="DR6" s="21" t="str">
        <f>IF(DR7="","",IF(DR7="-","【-】","【"&amp;SUBSTITUTE(TEXT(DR7,"#,##0.00"),"-","△")&amp;"】"))</f>
        <v>【52.41】</v>
      </c>
      <c r="DS6" s="22">
        <f>IF(DS7="",NA(),DS7)</f>
        <v>35.700000000000003</v>
      </c>
      <c r="DT6" s="22">
        <f t="shared" ref="DT6:EB6" si="13">IF(DT7="",NA(),DT7)</f>
        <v>17.329999999999998</v>
      </c>
      <c r="DU6" s="22">
        <f t="shared" si="13"/>
        <v>18.100000000000001</v>
      </c>
      <c r="DV6" s="22">
        <f t="shared" si="13"/>
        <v>20.18</v>
      </c>
      <c r="DW6" s="22">
        <f t="shared" si="13"/>
        <v>22.43</v>
      </c>
      <c r="DX6" s="22">
        <f t="shared" si="13"/>
        <v>18.57</v>
      </c>
      <c r="DY6" s="22">
        <f t="shared" si="13"/>
        <v>21.14</v>
      </c>
      <c r="DZ6" s="22">
        <f t="shared" si="13"/>
        <v>22.12</v>
      </c>
      <c r="EA6" s="22">
        <f t="shared" si="13"/>
        <v>25.67</v>
      </c>
      <c r="EB6" s="22">
        <f t="shared" si="13"/>
        <v>26.86</v>
      </c>
      <c r="EC6" s="21" t="str">
        <f>IF(EC7="","",IF(EC7="-","【-】","【"&amp;SUBSTITUTE(TEXT(EC7,"#,##0.00"),"-","△")&amp;"】"))</f>
        <v>【26.78】</v>
      </c>
      <c r="ED6" s="21">
        <f>IF(ED7="",NA(),ED7)</f>
        <v>0</v>
      </c>
      <c r="EE6" s="22">
        <f t="shared" ref="EE6:EM6" si="14">IF(EE7="",NA(),EE7)</f>
        <v>0.55000000000000004</v>
      </c>
      <c r="EF6" s="21">
        <f t="shared" si="14"/>
        <v>0</v>
      </c>
      <c r="EG6" s="22">
        <f t="shared" si="14"/>
        <v>0.31</v>
      </c>
      <c r="EH6" s="22">
        <f t="shared" si="14"/>
        <v>0.15</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63827</v>
      </c>
      <c r="D7" s="24">
        <v>46</v>
      </c>
      <c r="E7" s="24">
        <v>1</v>
      </c>
      <c r="F7" s="24">
        <v>0</v>
      </c>
      <c r="G7" s="24">
        <v>1</v>
      </c>
      <c r="H7" s="24" t="s">
        <v>93</v>
      </c>
      <c r="I7" s="24" t="s">
        <v>94</v>
      </c>
      <c r="J7" s="24" t="s">
        <v>95</v>
      </c>
      <c r="K7" s="24" t="s">
        <v>96</v>
      </c>
      <c r="L7" s="24" t="s">
        <v>97</v>
      </c>
      <c r="M7" s="24" t="s">
        <v>98</v>
      </c>
      <c r="N7" s="25" t="s">
        <v>99</v>
      </c>
      <c r="O7" s="25">
        <v>55.14</v>
      </c>
      <c r="P7" s="25">
        <v>99.44</v>
      </c>
      <c r="Q7" s="25">
        <v>5280</v>
      </c>
      <c r="R7" s="25">
        <v>13385</v>
      </c>
      <c r="S7" s="25">
        <v>166.6</v>
      </c>
      <c r="T7" s="25">
        <v>80.34</v>
      </c>
      <c r="U7" s="25">
        <v>13205</v>
      </c>
      <c r="V7" s="25">
        <v>88.75</v>
      </c>
      <c r="W7" s="25">
        <v>148.79</v>
      </c>
      <c r="X7" s="25">
        <v>107.98</v>
      </c>
      <c r="Y7" s="25">
        <v>105.06</v>
      </c>
      <c r="Z7" s="25">
        <v>101.35</v>
      </c>
      <c r="AA7" s="25">
        <v>102.35</v>
      </c>
      <c r="AB7" s="25">
        <v>98.03</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144.94999999999999</v>
      </c>
      <c r="AU7" s="25">
        <v>141.16999999999999</v>
      </c>
      <c r="AV7" s="25">
        <v>127.9</v>
      </c>
      <c r="AW7" s="25">
        <v>118.28</v>
      </c>
      <c r="AX7" s="25">
        <v>102.91</v>
      </c>
      <c r="AY7" s="25">
        <v>371.81</v>
      </c>
      <c r="AZ7" s="25">
        <v>384.23</v>
      </c>
      <c r="BA7" s="25">
        <v>364.3</v>
      </c>
      <c r="BB7" s="25">
        <v>378.87</v>
      </c>
      <c r="BC7" s="25">
        <v>362.35</v>
      </c>
      <c r="BD7" s="25">
        <v>239.69</v>
      </c>
      <c r="BE7" s="25">
        <v>367.73</v>
      </c>
      <c r="BF7" s="25">
        <v>358.43</v>
      </c>
      <c r="BG7" s="25">
        <v>336.1</v>
      </c>
      <c r="BH7" s="25">
        <v>332.02</v>
      </c>
      <c r="BI7" s="25">
        <v>318.58</v>
      </c>
      <c r="BJ7" s="25">
        <v>465.85</v>
      </c>
      <c r="BK7" s="25">
        <v>439.43</v>
      </c>
      <c r="BL7" s="25">
        <v>438.41</v>
      </c>
      <c r="BM7" s="25">
        <v>430.23</v>
      </c>
      <c r="BN7" s="25">
        <v>429.24</v>
      </c>
      <c r="BO7" s="25">
        <v>264.86</v>
      </c>
      <c r="BP7" s="25">
        <v>105.16</v>
      </c>
      <c r="BQ7" s="25">
        <v>102.1</v>
      </c>
      <c r="BR7" s="25">
        <v>98.66</v>
      </c>
      <c r="BS7" s="25">
        <v>96.19</v>
      </c>
      <c r="BT7" s="25">
        <v>95.48</v>
      </c>
      <c r="BU7" s="25">
        <v>92.39</v>
      </c>
      <c r="BV7" s="25">
        <v>94.41</v>
      </c>
      <c r="BW7" s="25">
        <v>90.96</v>
      </c>
      <c r="BX7" s="25">
        <v>90.66</v>
      </c>
      <c r="BY7" s="25">
        <v>90.78</v>
      </c>
      <c r="BZ7" s="25">
        <v>97.59</v>
      </c>
      <c r="CA7" s="25">
        <v>252.66</v>
      </c>
      <c r="CB7" s="25">
        <v>260.58999999999997</v>
      </c>
      <c r="CC7" s="25">
        <v>269.51</v>
      </c>
      <c r="CD7" s="25">
        <v>269.45</v>
      </c>
      <c r="CE7" s="25">
        <v>281.73</v>
      </c>
      <c r="CF7" s="25">
        <v>192.98</v>
      </c>
      <c r="CG7" s="25">
        <v>192.13</v>
      </c>
      <c r="CH7" s="25">
        <v>197.04</v>
      </c>
      <c r="CI7" s="25">
        <v>199.33</v>
      </c>
      <c r="CJ7" s="25">
        <v>202.75</v>
      </c>
      <c r="CK7" s="25">
        <v>181.66</v>
      </c>
      <c r="CL7" s="25">
        <v>59.91</v>
      </c>
      <c r="CM7" s="25">
        <v>62.73</v>
      </c>
      <c r="CN7" s="25">
        <v>56.48</v>
      </c>
      <c r="CO7" s="25">
        <v>53.66</v>
      </c>
      <c r="CP7" s="25">
        <v>58.01</v>
      </c>
      <c r="CQ7" s="25">
        <v>54.43</v>
      </c>
      <c r="CR7" s="25">
        <v>53.87</v>
      </c>
      <c r="CS7" s="25">
        <v>54.49</v>
      </c>
      <c r="CT7" s="25">
        <v>54.8</v>
      </c>
      <c r="CU7" s="25">
        <v>55.47</v>
      </c>
      <c r="CV7" s="25">
        <v>60.21</v>
      </c>
      <c r="CW7" s="25">
        <v>74.319999999999993</v>
      </c>
      <c r="CX7" s="25">
        <v>70.959999999999994</v>
      </c>
      <c r="CY7" s="25">
        <v>77.11</v>
      </c>
      <c r="CZ7" s="25">
        <v>79.61</v>
      </c>
      <c r="DA7" s="25">
        <v>72.58</v>
      </c>
      <c r="DB7" s="25">
        <v>79.44</v>
      </c>
      <c r="DC7" s="25">
        <v>79.489999999999995</v>
      </c>
      <c r="DD7" s="25">
        <v>78.8</v>
      </c>
      <c r="DE7" s="25">
        <v>77.98</v>
      </c>
      <c r="DF7" s="25">
        <v>76.97</v>
      </c>
      <c r="DG7" s="25">
        <v>89.21</v>
      </c>
      <c r="DH7" s="25">
        <v>53.62</v>
      </c>
      <c r="DI7" s="25">
        <v>54.02</v>
      </c>
      <c r="DJ7" s="25">
        <v>55.85</v>
      </c>
      <c r="DK7" s="25">
        <v>56.61</v>
      </c>
      <c r="DL7" s="25">
        <v>57.41</v>
      </c>
      <c r="DM7" s="25">
        <v>49.39</v>
      </c>
      <c r="DN7" s="25">
        <v>50.75</v>
      </c>
      <c r="DO7" s="25">
        <v>51.72</v>
      </c>
      <c r="DP7" s="25">
        <v>52.27</v>
      </c>
      <c r="DQ7" s="25">
        <v>52.87</v>
      </c>
      <c r="DR7" s="25">
        <v>52.41</v>
      </c>
      <c r="DS7" s="25">
        <v>35.700000000000003</v>
      </c>
      <c r="DT7" s="25">
        <v>17.329999999999998</v>
      </c>
      <c r="DU7" s="25">
        <v>18.100000000000001</v>
      </c>
      <c r="DV7" s="25">
        <v>20.18</v>
      </c>
      <c r="DW7" s="25">
        <v>22.43</v>
      </c>
      <c r="DX7" s="25">
        <v>18.57</v>
      </c>
      <c r="DY7" s="25">
        <v>21.14</v>
      </c>
      <c r="DZ7" s="25">
        <v>22.12</v>
      </c>
      <c r="EA7" s="25">
        <v>25.67</v>
      </c>
      <c r="EB7" s="25">
        <v>26.86</v>
      </c>
      <c r="EC7" s="25">
        <v>26.78</v>
      </c>
      <c r="ED7" s="25">
        <v>0</v>
      </c>
      <c r="EE7" s="25">
        <v>0.55000000000000004</v>
      </c>
      <c r="EF7" s="25">
        <v>0</v>
      </c>
      <c r="EG7" s="25">
        <v>0.31</v>
      </c>
      <c r="EH7" s="25">
        <v>0.15</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675</cp:lastModifiedBy>
  <cp:lastPrinted>2026-01-22T03:48:53Z</cp:lastPrinted>
  <dcterms:created xsi:type="dcterms:W3CDTF">2025-12-12T09:12:09Z</dcterms:created>
  <dcterms:modified xsi:type="dcterms:W3CDTF">2026-01-22T03:48:55Z</dcterms:modified>
  <cp:category/>
</cp:coreProperties>
</file>