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5.1.1.6\0000$\00 全課 00 共通\01総務企画課\02財務行革推進室\01 財務関係\01　地方公営企業\R07\18【2.4】　公営企業に係る経営比較分析表(令和6年度決算)の分析等\2.提出\水道\"/>
    </mc:Choice>
  </mc:AlternateContent>
  <xr:revisionPtr revIDLastSave="0" documentId="13_ncr:1_{9C5B4379-9816-4EDE-9508-05EF62E0E24C}" xr6:coauthVersionLast="47" xr6:coauthVersionMax="47" xr10:uidLastSave="{00000000-0000-0000-0000-000000000000}"/>
  <workbookProtection workbookAlgorithmName="SHA-512" workbookHashValue="WyAHvf73miRxRj2WFPj7FIsd7AtLlDy7l5M+plyiBCVi6YyXBDIJCCSHkfEndS/U8r+LwCx/JWsOCqDtPVNlEg==" workbookSaltValue="l0wCHJCKq8Ne21jMGAveM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<sst xmlns="http://schemas.openxmlformats.org/spreadsheetml/2006/main" count="228" uniqueCount="114">
  <si>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</si>
  <si>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</si>
  <si>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</si>
  <si>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</si>
  <si>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</si>
  <si>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</si>
  <si>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</si>
  <si>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</si>
  <si>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</si>
  <si>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</si>
  <si>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</si>
  <si>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</si>
  <si>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</si>
  <si>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</si>
  <si>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</si>
  <si>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</si>
  <si>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</si>
  <si>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</si>
  <si>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</si>
  <si>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</si>
  <si>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</si>
  <si>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</si>
  <si>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</si>
  <si>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</si>
  <si>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</si>
  <si>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</si>
  <si>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</si>
  <si>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</si>
  <si>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</si>
  <si>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</si>
  <si>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</si>
  <si>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</si>
  <si>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</si>
  <si>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</si>
  <si>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</si>
  <si>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</si>
  <si>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</si>
  <si>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</si>
  <si>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</si>
  <si>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</si>
  <si>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</si>
  <si>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</si>
  <si>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</si>
  <si>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</si>
  <si>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</si>
  <si>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</si>
  <si>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</si>
  <si>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</si>
  <si>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</si>
  <si>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</si>
  <si>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</si>
  <si>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</si>
  <si>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</si>
  <si>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</si>
  <si>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</si>
  <si>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</si>
  <si>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</si>
  <si>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</si>
  <si>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</si>
  <si>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</si>
  <si>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</si>
  <si>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</si>
  <si>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</si>
  <si>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</si>
  <si>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</si>
  <si>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</si>
  <si>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</si>
  <si>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</si>
  <si>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</si>
  <si>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</si>
  <si>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</si>
  <si>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</si>
  <si>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</si>
  <si>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</si>
  <si>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</si>
  <si>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</si>
  <si>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</si>
  <si>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</si>
  <si>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</si>
  <si>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</si>
  <si>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</si>
  <si>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</si>
  <si>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</si>
  <si>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</si>
  <si>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</si>
  <si>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</si>
  <si>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</si>
  <si>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</si>
  <si>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</si>
  <si>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</si>
  <si>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</si>
  <si>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</si>
  <si>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</si>
  <si>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最上町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</si>
  <si>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</si>
  <si>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</si>
  <si>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</si>
  <si>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</si>
  <si>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</si>
  <si>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</si>
  <si>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</si>
  <si>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</si>
  <si>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</si>
  <si>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</si>
  <si>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</si>
  <si>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</si>
  <si>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</si>
  <si>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</si>
  <si>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</si>
  <si>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</si>
  <si>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</si>
  <si>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常収支比率については、簡易水道と統合し維持管理費が増加しているのに対し、旧簡易水道区域が管渠の長さや施設の数に見合うほどの人口密度ではないため、維持管理費の増加分を料金収入で賄えていない状況である。
　また料金収入については、給水区域内の人口が減少している為、大幅な増加は見込めない。旧簡易水道地区において接続率の低い地区もある為、接続への啓蒙などを行って施設利用率及び料金収入の増加に努めていきたい。
　平成初期の大規模な更新から30年程度が経過し、今後の更新を見据えた料金改定も考えて行かなければならない。
　流動比率については、簡易水道分の負債が増えたが、それに見合う分の料金収入の増加がない為、流動資産が年々減少傾向にある。また、令和4年に起債の償還のピークを迎えたため、その後は徐々に回復することか見込まれる。</t>
    <rPh sb="206" eb="208">
      <t>ヘイセイ</t>
    </rPh>
    <rPh sb="208" eb="210">
      <t>ショキ</t>
    </rPh>
    <rPh sb="211" eb="214">
      <t>ダイキボ</t>
    </rPh>
    <rPh sb="215" eb="217">
      <t>コウシン</t>
    </rPh>
    <rPh sb="221" eb="222">
      <t>ネン</t>
    </rPh>
    <rPh sb="222" eb="224">
      <t>テイド</t>
    </rPh>
    <rPh sb="225" eb="227">
      <t>ケイカ</t>
    </rPh>
    <rPh sb="232" eb="234">
      <t>コウシン</t>
    </rPh>
    <rPh sb="235" eb="237">
      <t>ミス</t>
    </rPh>
    <phoneticPr fontId="4"/>
  </si>
  <si>
    <t>　平成10年前後に更新を行ってきた為、現在40年を経過している管路は無い。
　電気機械設備等については、更新の時期を迎えるものもある為、順次更新工事を行っていく予定。
　今後の給水人口の減少も見据え更新時に過大にならないように検討していきたい。</t>
    <rPh sb="5" eb="6">
      <t>ネン</t>
    </rPh>
    <rPh sb="6" eb="8">
      <t>ゼンゴ</t>
    </rPh>
    <rPh sb="113" eb="115">
      <t>ケントウ</t>
    </rPh>
    <phoneticPr fontId="4"/>
  </si>
  <si>
    <t>　旧簡易水道と統合した事により、簡易水道分の維持管理費が増加しているが、その増加分を給水収益で賄われていない状態である。
　要因としては、旧簡易水道地区においては、地理的要因が大きく影響しており、管渠等が長く、水源施設も点在している事から維持管理費等が大きい。
　旧簡易水道の建設改良に伴う元利償還金に対する一般会計からの繰入金も年々減少していく事が考えられる。
　また、令和4年度に起債の償還のピークを迎えた為、経費の削減に努めていきたい。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</si>
</sst>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25-4B71-8D94-A3C80FE3E6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825-4B71-8D94-A3C80FE3E6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46.84</c:v>
                </c:pt>
                <c:pt idx="1">
                  <c:v>47.23</c:v>
                </c:pt>
                <c:pt idx="2">
                  <c:v>47.03</c:v>
                </c:pt>
                <c:pt idx="3">
                  <c:v>46.75</c:v>
                </c:pt>
                <c:pt idx="4">
                  <c:v>46.63</c:v>
                </c:pt>
              </c:numCache>
            </c:numRef>
          </c:val>
          <c:extLst>
            <c:ext xmlns:c16="http://schemas.microsoft.com/office/drawing/2014/chart" uri="{C3380CC4-5D6E-409C-BE32-E72D297353CC}">
              <c16:uniqueId val="{00000000-5CB7-42C9-AC01-5A53E78A34F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5CB7-42C9-AC01-5A53E78A34F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c:v>
                </c:pt>
                <c:pt idx="1">
                  <c:v>82.36</c:v>
                </c:pt>
                <c:pt idx="2">
                  <c:v>78.150000000000006</c:v>
                </c:pt>
                <c:pt idx="3">
                  <c:v>78.540000000000006</c:v>
                </c:pt>
                <c:pt idx="4">
                  <c:v>75.7</c:v>
                </c:pt>
              </c:numCache>
            </c:numRef>
          </c:val>
          <c:extLst>
            <c:ext xmlns:c16="http://schemas.microsoft.com/office/drawing/2014/chart" uri="{C3380CC4-5D6E-409C-BE32-E72D297353CC}">
              <c16:uniqueId val="{00000000-5A8E-4AF3-876A-49AD88A34C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A8E-4AF3-876A-49AD88A34C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94.31</c:v>
                </c:pt>
                <c:pt idx="1">
                  <c:v>101.31</c:v>
                </c:pt>
                <c:pt idx="2">
                  <c:v>104.98</c:v>
                </c:pt>
                <c:pt idx="3">
                  <c:v>98.32</c:v>
                </c:pt>
                <c:pt idx="4">
                  <c:v>101.29</c:v>
                </c:pt>
              </c:numCache>
            </c:numRef>
          </c:val>
          <c:extLst>
            <c:ext xmlns:c16="http://schemas.microsoft.com/office/drawing/2014/chart" uri="{C3380CC4-5D6E-409C-BE32-E72D297353CC}">
              <c16:uniqueId val="{00000000-7BC6-4AA0-B7AF-F8C5E24686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7BC6-4AA0-B7AF-F8C5E24686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30.84</c:v>
                </c:pt>
                <c:pt idx="1">
                  <c:v>33.68</c:v>
                </c:pt>
                <c:pt idx="2">
                  <c:v>36.07</c:v>
                </c:pt>
                <c:pt idx="3">
                  <c:v>37.89</c:v>
                </c:pt>
                <c:pt idx="4">
                  <c:v>40.26</c:v>
                </c:pt>
              </c:numCache>
            </c:numRef>
          </c:val>
          <c:extLst>
            <c:ext xmlns:c16="http://schemas.microsoft.com/office/drawing/2014/chart" uri="{C3380CC4-5D6E-409C-BE32-E72D297353CC}">
              <c16:uniqueId val="{00000000-D59D-4F4E-87B5-E0A5C53400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59D-4F4E-87B5-E0A5C53400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DB-4BD9-855F-71F8A09F57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B5DB-4BD9-855F-71F8A09F57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A4-49E6-8DA3-EB7ED56188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83A4-49E6-8DA3-EB7ED56188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170.84</c:v>
                </c:pt>
                <c:pt idx="1">
                  <c:v>152.88999999999999</c:v>
                </c:pt>
                <c:pt idx="2">
                  <c:v>136.86000000000001</c:v>
                </c:pt>
                <c:pt idx="3">
                  <c:v>111.25</c:v>
                </c:pt>
                <c:pt idx="4">
                  <c:v>100.1</c:v>
                </c:pt>
              </c:numCache>
            </c:numRef>
          </c:val>
          <c:extLst>
            <c:ext xmlns:c16="http://schemas.microsoft.com/office/drawing/2014/chart" uri="{C3380CC4-5D6E-409C-BE32-E72D297353CC}">
              <c16:uniqueId val="{00000000-0D30-41EC-B6B6-36ABB05FC4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0D30-41EC-B6B6-36ABB05FC4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819.01</c:v>
                </c:pt>
                <c:pt idx="1">
                  <c:v>720.61</c:v>
                </c:pt>
                <c:pt idx="2">
                  <c:v>698.94</c:v>
                </c:pt>
                <c:pt idx="3">
                  <c:v>671.75</c:v>
                </c:pt>
                <c:pt idx="4">
                  <c:v>626.97</c:v>
                </c:pt>
              </c:numCache>
            </c:numRef>
          </c:val>
          <c:extLst>
            <c:ext xmlns:c16="http://schemas.microsoft.com/office/drawing/2014/chart" uri="{C3380CC4-5D6E-409C-BE32-E72D297353CC}">
              <c16:uniqueId val="{00000000-F2C1-4B61-8057-093F8DEAE3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F2C1-4B61-8057-093F8DEAE3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86.77</c:v>
                </c:pt>
                <c:pt idx="1">
                  <c:v>96.32</c:v>
                </c:pt>
                <c:pt idx="2">
                  <c:v>82.35</c:v>
                </c:pt>
                <c:pt idx="3">
                  <c:v>86.65</c:v>
                </c:pt>
                <c:pt idx="4">
                  <c:v>86.21</c:v>
                </c:pt>
              </c:numCache>
            </c:numRef>
          </c:val>
          <c:extLst>
            <c:ext xmlns:c16="http://schemas.microsoft.com/office/drawing/2014/chart" uri="{C3380CC4-5D6E-409C-BE32-E72D297353CC}">
              <c16:uniqueId val="{00000000-EC69-4CEF-B9A5-DEB0A2F1DA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EC69-4CEF-B9A5-DEB0A2F1DA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235.96</c:v>
                </c:pt>
                <c:pt idx="1">
                  <c:v>210.13</c:v>
                </c:pt>
                <c:pt idx="2">
                  <c:v>250.8</c:v>
                </c:pt>
                <c:pt idx="3">
                  <c:v>236.75</c:v>
                </c:pt>
                <c:pt idx="4">
                  <c:v>237.79</c:v>
                </c:pt>
              </c:numCache>
            </c:numRef>
          </c:val>
          <c:extLst>
            <c:ext xmlns:c16="http://schemas.microsoft.com/office/drawing/2014/chart" uri="{C3380CC4-5D6E-409C-BE32-E72D297353CC}">
              <c16:uniqueId val="{00000000-D1AF-4916-9149-9586FC0358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D1AF-4916-9149-9586FC0358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山形県　最上町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7358</v>
      </c>
      <c r="AM8" s="65"/>
      <c r="AN8" s="65"/>
      <c r="AO8" s="65"/>
      <c r="AP8" s="65"/>
      <c r="AQ8" s="65"/>
      <c r="AR8" s="65"/>
      <c r="AS8" s="65"/>
      <c r="AT8" s="36">
        <f>データ!$S$6</f>
        <v>330.37</v>
      </c>
      <c r="AU8" s="37"/>
      <c r="AV8" s="37"/>
      <c r="AW8" s="37"/>
      <c r="AX8" s="37"/>
      <c r="AY8" s="37"/>
      <c r="AZ8" s="37"/>
      <c r="BA8" s="37"/>
      <c r="BB8" s="54">
        <f>データ!$T$6</f>
        <v>22.27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69.47</v>
      </c>
      <c r="J10" s="37"/>
      <c r="K10" s="37"/>
      <c r="L10" s="37"/>
      <c r="M10" s="37"/>
      <c r="N10" s="37"/>
      <c r="O10" s="64"/>
      <c r="P10" s="54">
        <f>データ!$P$6</f>
        <v>97.73</v>
      </c>
      <c r="Q10" s="54"/>
      <c r="R10" s="54"/>
      <c r="S10" s="54"/>
      <c r="T10" s="54"/>
      <c r="U10" s="54"/>
      <c r="V10" s="54"/>
      <c r="W10" s="65">
        <f>データ!$Q$6</f>
        <v>4490</v>
      </c>
      <c r="X10" s="65"/>
      <c r="Y10" s="65"/>
      <c r="Z10" s="65"/>
      <c r="AA10" s="65"/>
      <c r="AB10" s="65"/>
      <c r="AC10" s="65"/>
      <c r="AD10" s="2"/>
      <c r="AE10" s="2"/>
      <c r="AF10" s="2"/>
      <c r="AG10" s="2"/>
      <c r="AH10" s="2"/>
      <c r="AI10" s="2"/>
      <c r="AJ10" s="2"/>
      <c r="AK10" s="2"/>
      <c r="AL10" s="65">
        <f>データ!$U$6</f>
        <v>7061</v>
      </c>
      <c r="AM10" s="65"/>
      <c r="AN10" s="65"/>
      <c r="AO10" s="65"/>
      <c r="AP10" s="65"/>
      <c r="AQ10" s="65"/>
      <c r="AR10" s="65"/>
      <c r="AS10" s="65"/>
      <c r="AT10" s="36">
        <f>データ!$V$6</f>
        <v>20.46</v>
      </c>
      <c r="AU10" s="37"/>
      <c r="AV10" s="37"/>
      <c r="AW10" s="37"/>
      <c r="AX10" s="37"/>
      <c r="AY10" s="37"/>
      <c r="AZ10" s="37"/>
      <c r="BA10" s="37"/>
      <c r="BB10" s="54">
        <f>データ!$W$6</f>
        <v>345.11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cjkmuOmmVAScGScmBHq7jZtq0tx6S0CMxWtd3rnxaP4CvpylOB961FBuuR7yLIOoIlieWNLr1Qt8q5Hd3f1vg==" saltValue="HF02Vh22vOIEVahFRjNx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63622</v>
      </c>
      <c r="D6" s="20">
        <f t="shared" si="3"/>
        <v>46</v>
      </c>
      <c r="E6" s="20">
        <f t="shared" si="3"/>
        <v>1</v>
      </c>
      <c r="F6" s="20">
        <f t="shared" si="3"/>
        <v>0</v>
      </c>
      <c r="G6" s="20">
        <f t="shared" si="3"/>
        <v>1</v>
      </c>
      <c r="H6" s="20" t="str">
        <f t="shared" si="3"/>
        <v>山形県　最上町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69.47</v>
      </c>
      <c r="P6" s="21">
        <f t="shared" si="3"/>
        <v>97.73</v>
      </c>
      <c r="Q6" s="21">
        <f t="shared" si="3"/>
        <v>4490</v>
      </c>
      <c r="R6" s="21">
        <f t="shared" si="3"/>
        <v>7358</v>
      </c>
      <c r="S6" s="21">
        <f t="shared" si="3"/>
        <v>330.37</v>
      </c>
      <c r="T6" s="21">
        <f t="shared" si="3"/>
        <v>22.27</v>
      </c>
      <c r="U6" s="21">
        <f t="shared" si="3"/>
        <v>7061</v>
      </c>
      <c r="V6" s="21">
        <f t="shared" si="3"/>
        <v>20.46</v>
      </c>
      <c r="W6" s="21">
        <f t="shared" si="3"/>
        <v>345.11</v>
      </c>
      <c r="X6" s="22">
        <f>IF(X7="",NA(),X7)</f>
        <v>94.31</v>
      </c>
      <c r="Y6" s="22">
        <f t="shared" ref="Y6:AG6" si="4">IF(Y7="",NA(),Y7)</f>
        <v>101.31</v>
      </c>
      <c r="Z6" s="22">
        <f t="shared" si="4"/>
        <v>104.98</v>
      </c>
      <c r="AA6" s="22">
        <f t="shared" si="4"/>
        <v>98.32</v>
      </c>
      <c r="AB6" s="22">
        <f t="shared" si="4"/>
        <v>101.29</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170.84</v>
      </c>
      <c r="AU6" s="22">
        <f t="shared" ref="AU6:BC6" si="6">IF(AU7="",NA(),AU7)</f>
        <v>152.88999999999999</v>
      </c>
      <c r="AV6" s="22">
        <f t="shared" si="6"/>
        <v>136.86000000000001</v>
      </c>
      <c r="AW6" s="22">
        <f t="shared" si="6"/>
        <v>111.25</v>
      </c>
      <c r="AX6" s="22">
        <f t="shared" si="6"/>
        <v>100.1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819.01</v>
      </c>
      <c r="BF6" s="22">
        <f t="shared" ref="BF6:BN6" si="7">IF(BF7="",NA(),BF7)</f>
        <v>720.61</v>
      </c>
      <c r="BG6" s="22">
        <f t="shared" si="7"/>
        <v>698.94</v>
      </c>
      <c r="BH6" s="22">
        <f t="shared" si="7"/>
        <v>671.75</v>
      </c>
      <c r="BI6" s="22">
        <f t="shared" si="7"/>
        <v>626.97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86.77</v>
      </c>
      <c r="BQ6" s="22">
        <f t="shared" ref="BQ6:BY6" si="8">IF(BQ7="",NA(),BQ7)</f>
        <v>96.32</v>
      </c>
      <c r="BR6" s="22">
        <f t="shared" si="8"/>
        <v>82.35</v>
      </c>
      <c r="BS6" s="22">
        <f t="shared" si="8"/>
        <v>86.65</v>
      </c>
      <c r="BT6" s="22">
        <f t="shared" si="8"/>
        <v>86.21</v>
      </c>
      <c r="BU6" s="22">
        <f t="shared" si="8"/>
        <v>82.78</v>
      </c>
      <c r="BV6" s="22">
        <f t="shared" si="8"/>
        <v>84.82</v>
      </c>
      <c r="BW6" s="22">
        <f t="shared" si="8"/>
        <v>82.29</v>
      </c>
      <c r="BX6" s="22">
        <f t="shared" si="8"/>
        <v>84.16</v>
      </c>
      <c r="BY6" s="22">
        <f t="shared" si="8"/>
        <v>81.45</v>
      </c>
      <c r="BZ6" s="21" t="str">
        <f>IF(BZ7="","",IF(BZ7="-","【-】","【"&amp;SUBSTITUTE(TEXT(BZ7,"#,##0.00"),"-","△")&amp;"】"))</f>
        <v>【97.59】</v>
      </c>
      <c r="CA6" s="22">
        <f>IF(CA7="",NA(),CA7)</f>
        <v>235.96</v>
      </c>
      <c r="CB6" s="22">
        <f t="shared" ref="CB6:CJ6" si="9">IF(CB7="",NA(),CB7)</f>
        <v>210.13</v>
      </c>
      <c r="CC6" s="22">
        <f t="shared" si="9"/>
        <v>250.8</v>
      </c>
      <c r="CD6" s="22">
        <f t="shared" si="9"/>
        <v>236.75</v>
      </c>
      <c r="CE6" s="22">
        <f t="shared" si="9"/>
        <v>237.79</v>
      </c>
      <c r="CF6" s="22">
        <f t="shared" si="9"/>
        <v>225.09</v>
      </c>
      <c r="CG6" s="22">
        <f t="shared" si="9"/>
        <v>224.82</v>
      </c>
      <c r="CH6" s="22">
        <f t="shared" si="9"/>
        <v>230.85</v>
      </c>
      <c r="CI6" s="22">
        <f t="shared" si="9"/>
        <v>230.21</v>
      </c>
      <c r="CJ6" s="22">
        <f t="shared" si="9"/>
        <v>240.31</v>
      </c>
      <c r="CK6" s="21" t="str">
        <f>IF(CK7="","",IF(CK7="-","【-】","【"&amp;SUBSTITUTE(TEXT(CK7,"#,##0.00"),"-","△")&amp;"】"))</f>
        <v>【181.66】</v>
      </c>
      <c r="CL6" s="22">
        <f>IF(CL7="",NA(),CL7)</f>
        <v>46.84</v>
      </c>
      <c r="CM6" s="22">
        <f t="shared" ref="CM6:CU6" si="10">IF(CM7="",NA(),CM7)</f>
        <v>47.23</v>
      </c>
      <c r="CN6" s="22">
        <f t="shared" si="10"/>
        <v>47.03</v>
      </c>
      <c r="CO6" s="22">
        <f t="shared" si="10"/>
        <v>46.75</v>
      </c>
      <c r="CP6" s="22">
        <f t="shared" si="10"/>
        <v>46.63</v>
      </c>
      <c r="CQ6" s="22">
        <f t="shared" si="10"/>
        <v>49.38</v>
      </c>
      <c r="CR6" s="22">
        <f t="shared" si="10"/>
        <v>50.09</v>
      </c>
      <c r="CS6" s="22">
        <f t="shared" si="10"/>
        <v>50.1</v>
      </c>
      <c r="CT6" s="22">
        <f t="shared" si="10"/>
        <v>49.76</v>
      </c>
      <c r="CU6" s="22">
        <f t="shared" si="10"/>
        <v>49.74</v>
      </c>
      <c r="CV6" s="21" t="str">
        <f>IF(CV7="","",IF(CV7="-","【-】","【"&amp;SUBSTITUTE(TEXT(CV7,"#,##0.00"),"-","△")&amp;"】"))</f>
        <v>【60.21】</v>
      </c>
      <c r="CW6" s="22">
        <f>IF(CW7="",NA(),CW7)</f>
        <v>80</v>
      </c>
      <c r="CX6" s="22">
        <f t="shared" ref="CX6:DF6" si="11">IF(CX7="",NA(),CX7)</f>
        <v>82.36</v>
      </c>
      <c r="CY6" s="22">
        <f t="shared" si="11"/>
        <v>78.150000000000006</v>
      </c>
      <c r="CZ6" s="22">
        <f t="shared" si="11"/>
        <v>78.540000000000006</v>
      </c>
      <c r="DA6" s="22">
        <f t="shared" si="11"/>
        <v>75.7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30.84</v>
      </c>
      <c r="DI6" s="22">
        <f t="shared" ref="DI6:DQ6" si="12">IF(DI7="",NA(),DI7)</f>
        <v>33.68</v>
      </c>
      <c r="DJ6" s="22">
        <f t="shared" si="12"/>
        <v>36.07</v>
      </c>
      <c r="DK6" s="22">
        <f t="shared" si="12"/>
        <v>37.89</v>
      </c>
      <c r="DL6" s="22">
        <f t="shared" si="12"/>
        <v>40.26</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63622</v>
      </c>
      <c r="D7" s="24">
        <v>46</v>
      </c>
      <c r="E7" s="24">
        <v>1</v>
      </c>
      <c r="F7" s="24">
        <v>0</v>
      </c>
      <c r="G7" s="24">
        <v>1</v>
      </c>
      <c r="H7" s="24" t="s">
        <v>93</v>
      </c>
      <c r="I7" s="24" t="s">
        <v>94</v>
      </c>
      <c r="J7" s="24" t="s">
        <v>95</v>
      </c>
      <c r="K7" s="24" t="s">
        <v>96</v>
      </c>
      <c r="L7" s="24" t="s">
        <v>97</v>
      </c>
      <c r="M7" s="24" t="s">
        <v>98</v>
      </c>
      <c r="N7" s="25" t="s">
        <v>99</v>
      </c>
      <c r="O7" s="25">
        <v>69.47</v>
      </c>
      <c r="P7" s="25">
        <v>97.73</v>
      </c>
      <c r="Q7" s="25">
        <v>4490</v>
      </c>
      <c r="R7" s="25">
        <v>7358</v>
      </c>
      <c r="S7" s="25">
        <v>330.37</v>
      </c>
      <c r="T7" s="25">
        <v>22.27</v>
      </c>
      <c r="U7" s="25">
        <v>7061</v>
      </c>
      <c r="V7" s="25">
        <v>20.46</v>
      </c>
      <c r="W7" s="25">
        <v>345.11</v>
      </c>
      <c r="X7" s="25">
        <v>94.31</v>
      </c>
      <c r="Y7" s="25">
        <v>101.31</v>
      </c>
      <c r="Z7" s="25">
        <v>104.98</v>
      </c>
      <c r="AA7" s="25">
        <v>98.32</v>
      </c>
      <c r="AB7" s="25">
        <v>101.29</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170.84</v>
      </c>
      <c r="AU7" s="25">
        <v>152.88999999999999</v>
      </c>
      <c r="AV7" s="25">
        <v>136.86000000000001</v>
      </c>
      <c r="AW7" s="25">
        <v>111.25</v>
      </c>
      <c r="AX7" s="25">
        <v>100.1</v>
      </c>
      <c r="AY7" s="25">
        <v>305.08</v>
      </c>
      <c r="AZ7" s="25">
        <v>305.33999999999997</v>
      </c>
      <c r="BA7" s="25">
        <v>310.01</v>
      </c>
      <c r="BB7" s="25">
        <v>311.12</v>
      </c>
      <c r="BC7" s="25">
        <v>293.51</v>
      </c>
      <c r="BD7" s="25">
        <v>239.69</v>
      </c>
      <c r="BE7" s="25">
        <v>819.01</v>
      </c>
      <c r="BF7" s="25">
        <v>720.61</v>
      </c>
      <c r="BG7" s="25">
        <v>698.94</v>
      </c>
      <c r="BH7" s="25">
        <v>671.75</v>
      </c>
      <c r="BI7" s="25">
        <v>626.97</v>
      </c>
      <c r="BJ7" s="25">
        <v>585.59</v>
      </c>
      <c r="BK7" s="25">
        <v>561.34</v>
      </c>
      <c r="BL7" s="25">
        <v>538.33000000000004</v>
      </c>
      <c r="BM7" s="25">
        <v>515.14</v>
      </c>
      <c r="BN7" s="25">
        <v>498.34</v>
      </c>
      <c r="BO7" s="25">
        <v>264.86</v>
      </c>
      <c r="BP7" s="25">
        <v>86.77</v>
      </c>
      <c r="BQ7" s="25">
        <v>96.32</v>
      </c>
      <c r="BR7" s="25">
        <v>82.35</v>
      </c>
      <c r="BS7" s="25">
        <v>86.65</v>
      </c>
      <c r="BT7" s="25">
        <v>86.21</v>
      </c>
      <c r="BU7" s="25">
        <v>82.78</v>
      </c>
      <c r="BV7" s="25">
        <v>84.82</v>
      </c>
      <c r="BW7" s="25">
        <v>82.29</v>
      </c>
      <c r="BX7" s="25">
        <v>84.16</v>
      </c>
      <c r="BY7" s="25">
        <v>81.45</v>
      </c>
      <c r="BZ7" s="25">
        <v>97.59</v>
      </c>
      <c r="CA7" s="25">
        <v>235.96</v>
      </c>
      <c r="CB7" s="25">
        <v>210.13</v>
      </c>
      <c r="CC7" s="25">
        <v>250.8</v>
      </c>
      <c r="CD7" s="25">
        <v>236.75</v>
      </c>
      <c r="CE7" s="25">
        <v>237.79</v>
      </c>
      <c r="CF7" s="25">
        <v>225.09</v>
      </c>
      <c r="CG7" s="25">
        <v>224.82</v>
      </c>
      <c r="CH7" s="25">
        <v>230.85</v>
      </c>
      <c r="CI7" s="25">
        <v>230.21</v>
      </c>
      <c r="CJ7" s="25">
        <v>240.31</v>
      </c>
      <c r="CK7" s="25">
        <v>181.66</v>
      </c>
      <c r="CL7" s="25">
        <v>46.84</v>
      </c>
      <c r="CM7" s="25">
        <v>47.23</v>
      </c>
      <c r="CN7" s="25">
        <v>47.03</v>
      </c>
      <c r="CO7" s="25">
        <v>46.75</v>
      </c>
      <c r="CP7" s="25">
        <v>46.63</v>
      </c>
      <c r="CQ7" s="25">
        <v>49.38</v>
      </c>
      <c r="CR7" s="25">
        <v>50.09</v>
      </c>
      <c r="CS7" s="25">
        <v>50.1</v>
      </c>
      <c r="CT7" s="25">
        <v>49.76</v>
      </c>
      <c r="CU7" s="25">
        <v>49.74</v>
      </c>
      <c r="CV7" s="25">
        <v>60.21</v>
      </c>
      <c r="CW7" s="25">
        <v>80</v>
      </c>
      <c r="CX7" s="25">
        <v>82.36</v>
      </c>
      <c r="CY7" s="25">
        <v>78.150000000000006</v>
      </c>
      <c r="CZ7" s="25">
        <v>78.540000000000006</v>
      </c>
      <c r="DA7" s="25">
        <v>75.7</v>
      </c>
      <c r="DB7" s="25">
        <v>78.010000000000005</v>
      </c>
      <c r="DC7" s="25">
        <v>77.599999999999994</v>
      </c>
      <c r="DD7" s="25">
        <v>77.3</v>
      </c>
      <c r="DE7" s="25">
        <v>76.64</v>
      </c>
      <c r="DF7" s="25">
        <v>75.37</v>
      </c>
      <c r="DG7" s="25">
        <v>89.21</v>
      </c>
      <c r="DH7" s="25">
        <v>30.84</v>
      </c>
      <c r="DI7" s="25">
        <v>33.68</v>
      </c>
      <c r="DJ7" s="25">
        <v>36.07</v>
      </c>
      <c r="DK7" s="25">
        <v>37.89</v>
      </c>
      <c r="DL7" s="25">
        <v>40.26</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R0708-13</cp:lastModifiedBy>
  <dcterms:created xsi:type="dcterms:W3CDTF">2025-12-12T09:12:04Z</dcterms:created>
  <dcterms:modified xsi:type="dcterms:W3CDTF">2026-02-03T23:42:37Z</dcterms:modified>
  <cp:category/>
</cp:coreProperties>
</file>