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hosikawa_koumei\Desktop\FW 【提出依頼：24(水) 〆】公営企業に係る経営比較分析表(令和６年度決算)の分析等について\"/>
    </mc:Choice>
  </mc:AlternateContent>
  <xr:revisionPtr revIDLastSave="0" documentId="13_ncr:1_{33B0B8F2-B93B-48AF-988A-9F6DD660241B}" xr6:coauthVersionLast="47" xr6:coauthVersionMax="47" xr10:uidLastSave="{00000000-0000-0000-0000-000000000000}"/>
  <workbookProtection workbookAlgorithmName="SHA-512" workbookHashValue="Aumgr+Q2uq9M2/7anZRs+eE0DHZnx6oda8ZGQ7tfKMYyVmW8/h8896bo4CQRnSGN4PIsWagfYO75Ry+AzLhdHg==" workbookSaltValue="5RDWYYj90d1NcnoK5R5dI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F85" i="4"/>
  <c r="AL10" i="4"/>
  <c r="W10" i="4"/>
  <c r="P10" i="4"/>
  <c r="BB8" i="4"/>
  <c r="AT8" i="4"/>
  <c r="AL8" i="4"/>
  <c r="AD8" i="4"/>
  <c r="W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<sst xmlns="http://schemas.openxmlformats.org/spreadsheetml/2006/main" count="228" uniqueCount="113">
  <si>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</si>
  <si>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</si>
  <si>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</si>
  <si>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</si>
  <si>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</si>
  <si>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</si>
  <si>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</si>
  <si>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</si>
  <si>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</si>
  <si>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</si>
  <si>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</si>
  <si>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</si>
  <si>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</si>
  <si>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</si>
  <si>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</si>
  <si>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</si>
  <si>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</si>
  <si>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</si>
  <si>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</si>
  <si>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</si>
  <si>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</si>
  <si>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</si>
  <si>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</si>
  <si>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</si>
  <si>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</si>
  <si>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</si>
  <si>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</si>
  <si>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</si>
  <si>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</si>
  <si>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</si>
  <si>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</si>
  <si>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</si>
  <si>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</si>
  <si>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</si>
  <si>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</si>
  <si>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</si>
  <si>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</si>
  <si>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</si>
  <si>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</si>
  <si>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</si>
  <si>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</si>
  <si>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</si>
  <si>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</si>
  <si>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</si>
  <si>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</si>
  <si>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</si>
  <si>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</si>
  <si>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</si>
  <si>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</si>
  <si>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</si>
  <si>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</si>
  <si>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</si>
  <si>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</si>
  <si>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</si>
  <si>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</si>
  <si>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</si>
  <si>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</si>
  <si>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</si>
  <si>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</si>
  <si>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</si>
  <si>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</si>
  <si>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</si>
  <si>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</si>
  <si>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</si>
  <si>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</si>
  <si>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</si>
  <si>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</si>
  <si>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</si>
  <si>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</si>
  <si>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</si>
  <si>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</si>
  <si>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</si>
  <si>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</si>
  <si>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</si>
  <si>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</si>
  <si>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</si>
  <si>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</si>
  <si>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</si>
  <si>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</si>
  <si>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</si>
  <si>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</si>
  <si>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</si>
  <si>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</si>
  <si>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</si>
  <si>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</si>
  <si>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</si>
  <si>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</si>
  <si>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</si>
  <si>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</si>
  <si>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</si>
  <si>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</si>
  <si>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</si>
  <si>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</si>
  <si>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金山町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</si>
  <si>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</si>
  <si>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</si>
  <si>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</si>
  <si>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</si>
  <si>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</si>
  <si>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</si>
  <si>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</si>
  <si>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</si>
  <si>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</si>
  <si>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</si>
  <si>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</si>
  <si>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</si>
  <si>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</si>
  <si>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</si>
  <si>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</si>
  <si>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</si>
  <si>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収入対策における当町の課題は、井戸水使用が多く有収水量が類似団体と比較して極端に少ないことであります。この課題を解決するため、住民への水道水の安全性ＰＲやリフォーム等に併せた水道水への切り替えを１世帯でも多く促進し、１人１日あたり給水量を増加させ、給水人口が減少していく中でも有収水量を維持していくことが重要です。
　また、経営健全化のための施策として、広域連携を推進し、水道事業に係る費用を抑制するための具体的な検討を実施してまいります。
　今後も事業を継続していくためには、施設の更新や財源の確保が必要となりますが、経営戦略や新水道ビジョンの見直しを図りながら、適正規模での施設維持ができるよう事業健全化に努めていきます。</t>
    <phoneticPr fontId="4"/>
  </si>
  <si>
    <t>①経常収支比率について
　前年度と比較すると数値は、1.44%減少しております。一般会計からの繰入金による影響が大きく、安定した経営を行うために、自家用井戸水から水道水への切り替えの促進など料金収入の確保について検討していく必要があります。また、今後、施設更新に伴う事業費の増加など厳しい経営が続くと予測されているため、大規模な施設整備費の財源を確保することが課題となっております。
④企業債残高対給水収益比率について
　２次拡張事業や老朽管の更新事業などの施設整備に要した企業債残高の償還が進み減少傾向にあります。令和6年度末時点での法定耐用年数を経過した管路の割合は4.0％となっておりますが、老朽化した設備及び管路の更新が控えているため、今後増加していくことが予測されます。
⑧有収率について
　冬期間の冷え込みによる凍結防止対策水量の増加などにより総配水量は増加しましたが、漏水調査や老朽管の更新などにより有収率の向上を図っていきます。</t>
    <phoneticPr fontId="4"/>
  </si>
  <si>
    <t>②管路経年化率について
　令和６年度末時点での管路経年化率は4.0％となっております。経年化した管路は今後増加していく見込みであり、老朽化管路更新や施設の耐震化など整備計画を進めていく必要があります。
　経営戦略やアセットマネジメントに基づき、配水区域における老朽化した管路及び設備の更新を実施します。併せて、避難所等の施設への安定した給水が継続できるよう設備の耐震化を図っていきます。
　また、平成２年から平成１１年までに布設した管路の割合が７９％と非常に高くなっているため、アセットマネジメントによる更新時期を検討し、事業の平準化を図っていく必要があります。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</si>
</sst>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0.12</c:v>
                </c:pt>
                <c:pt idx="2">
                  <c:v>0.34</c:v>
                </c:pt>
                <c:pt idx="3">
                  <c:v>0.82</c:v>
                </c:pt>
                <c:pt idx="4">
                  <c:v>1.1000000000000001</c:v>
                </c:pt>
              </c:numCache>
            </c:numRef>
          </c:val>
          <c:extLst>
            <c:ext xmlns:c16="http://schemas.microsoft.com/office/drawing/2014/chart" uri="{C3380CC4-5D6E-409C-BE32-E72D297353CC}">
              <c16:uniqueId val="{00000000-7566-4DBB-8FE7-BAE79F77AAE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0.51</c:v>
                </c:pt>
                <c:pt idx="2">
                  <c:v>0.35</c:v>
                </c:pt>
                <c:pt idx="3">
                  <c:v>0.31</c:v>
                </c:pt>
                <c:pt idx="4">
                  <c:v>0.41</c:v>
                </c:pt>
              </c:numCache>
            </c:numRef>
          </c:val>
          <c:smooth val="0"/>
          <c:extLst>
            <c:ext xmlns:c16="http://schemas.microsoft.com/office/drawing/2014/chart" uri="{C3380CC4-5D6E-409C-BE32-E72D297353CC}">
              <c16:uniqueId val="{00000001-7566-4DBB-8FE7-BAE79F77AAE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35.96</c:v>
                </c:pt>
                <c:pt idx="1">
                  <c:v>37.4</c:v>
                </c:pt>
                <c:pt idx="2">
                  <c:v>37.33</c:v>
                </c:pt>
                <c:pt idx="3">
                  <c:v>35.25</c:v>
                </c:pt>
                <c:pt idx="4">
                  <c:v>37.770000000000003</c:v>
                </c:pt>
              </c:numCache>
            </c:numRef>
          </c:val>
          <c:extLst>
            <c:ext xmlns:c16="http://schemas.microsoft.com/office/drawing/2014/chart" uri="{C3380CC4-5D6E-409C-BE32-E72D297353CC}">
              <c16:uniqueId val="{00000000-CF47-48E2-BA4F-F85D91E49D0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40.19</c:v>
                </c:pt>
                <c:pt idx="2">
                  <c:v>41.14</c:v>
                </c:pt>
                <c:pt idx="3">
                  <c:v>41.02</c:v>
                </c:pt>
                <c:pt idx="4">
                  <c:v>43.22</c:v>
                </c:pt>
              </c:numCache>
            </c:numRef>
          </c:val>
          <c:smooth val="0"/>
          <c:extLst>
            <c:ext xmlns:c16="http://schemas.microsoft.com/office/drawing/2014/chart" uri="{C3380CC4-5D6E-409C-BE32-E72D297353CC}">
              <c16:uniqueId val="{00000001-CF47-48E2-BA4F-F85D91E49D0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78.37</c:v>
                </c:pt>
                <c:pt idx="1">
                  <c:v>78.34</c:v>
                </c:pt>
                <c:pt idx="2">
                  <c:v>75.66</c:v>
                </c:pt>
                <c:pt idx="3">
                  <c:v>79.81</c:v>
                </c:pt>
                <c:pt idx="4">
                  <c:v>73.19</c:v>
                </c:pt>
              </c:numCache>
            </c:numRef>
          </c:val>
          <c:extLst>
            <c:ext xmlns:c16="http://schemas.microsoft.com/office/drawing/2014/chart" uri="{C3380CC4-5D6E-409C-BE32-E72D297353CC}">
              <c16:uniqueId val="{00000000-BE16-4995-BBD3-31B931FFC52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71.52</c:v>
                </c:pt>
                <c:pt idx="2">
                  <c:v>70.42</c:v>
                </c:pt>
                <c:pt idx="3">
                  <c:v>69.900000000000006</c:v>
                </c:pt>
                <c:pt idx="4">
                  <c:v>70.16</c:v>
                </c:pt>
              </c:numCache>
            </c:numRef>
          </c:val>
          <c:smooth val="0"/>
          <c:extLst>
            <c:ext xmlns:c16="http://schemas.microsoft.com/office/drawing/2014/chart" uri="{C3380CC4-5D6E-409C-BE32-E72D297353CC}">
              <c16:uniqueId val="{00000001-BE16-4995-BBD3-31B931FFC52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98.23</c:v>
                </c:pt>
                <c:pt idx="1">
                  <c:v>97.95</c:v>
                </c:pt>
                <c:pt idx="2">
                  <c:v>110.17</c:v>
                </c:pt>
                <c:pt idx="3">
                  <c:v>106.63</c:v>
                </c:pt>
                <c:pt idx="4">
                  <c:v>105.19</c:v>
                </c:pt>
              </c:numCache>
            </c:numRef>
          </c:val>
          <c:extLst>
            <c:ext xmlns:c16="http://schemas.microsoft.com/office/drawing/2014/chart" uri="{C3380CC4-5D6E-409C-BE32-E72D297353CC}">
              <c16:uniqueId val="{00000000-8412-467C-9594-C24C2958670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108.19</c:v>
                </c:pt>
                <c:pt idx="2">
                  <c:v>106.93</c:v>
                </c:pt>
                <c:pt idx="3">
                  <c:v>109.12</c:v>
                </c:pt>
                <c:pt idx="4">
                  <c:v>105.82</c:v>
                </c:pt>
              </c:numCache>
            </c:numRef>
          </c:val>
          <c:smooth val="0"/>
          <c:extLst>
            <c:ext xmlns:c16="http://schemas.microsoft.com/office/drawing/2014/chart" uri="{C3380CC4-5D6E-409C-BE32-E72D297353CC}">
              <c16:uniqueId val="{00000001-8412-467C-9594-C24C2958670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45.89</c:v>
                </c:pt>
                <c:pt idx="1">
                  <c:v>47.92</c:v>
                </c:pt>
                <c:pt idx="2">
                  <c:v>49.91</c:v>
                </c:pt>
                <c:pt idx="3">
                  <c:v>52.04</c:v>
                </c:pt>
                <c:pt idx="4">
                  <c:v>54.2</c:v>
                </c:pt>
              </c:numCache>
            </c:numRef>
          </c:val>
          <c:extLst>
            <c:ext xmlns:c16="http://schemas.microsoft.com/office/drawing/2014/chart" uri="{C3380CC4-5D6E-409C-BE32-E72D297353CC}">
              <c16:uniqueId val="{00000000-D3A0-4443-8D37-F5FDB74D396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53.4</c:v>
                </c:pt>
                <c:pt idx="2">
                  <c:v>52.14</c:v>
                </c:pt>
                <c:pt idx="3">
                  <c:v>53.49</c:v>
                </c:pt>
                <c:pt idx="4">
                  <c:v>51.79</c:v>
                </c:pt>
              </c:numCache>
            </c:numRef>
          </c:val>
          <c:smooth val="0"/>
          <c:extLst>
            <c:ext xmlns:c16="http://schemas.microsoft.com/office/drawing/2014/chart" uri="{C3380CC4-5D6E-409C-BE32-E72D297353CC}">
              <c16:uniqueId val="{00000001-D3A0-4443-8D37-F5FDB74D396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1.75</c:v>
                </c:pt>
                <c:pt idx="1">
                  <c:v>2.81</c:v>
                </c:pt>
                <c:pt idx="2">
                  <c:v>3.15</c:v>
                </c:pt>
                <c:pt idx="3">
                  <c:v>3.91</c:v>
                </c:pt>
                <c:pt idx="4">
                  <c:v>3.91</c:v>
                </c:pt>
              </c:numCache>
            </c:numRef>
          </c:val>
          <c:extLst>
            <c:ext xmlns:c16="http://schemas.microsoft.com/office/drawing/2014/chart" uri="{C3380CC4-5D6E-409C-BE32-E72D297353CC}">
              <c16:uniqueId val="{00000000-1DF0-478B-91E9-8BE5D257101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21.86</c:v>
                </c:pt>
                <c:pt idx="2">
                  <c:v>21.01</c:v>
                </c:pt>
                <c:pt idx="3">
                  <c:v>21.96</c:v>
                </c:pt>
                <c:pt idx="4">
                  <c:v>23.12</c:v>
                </c:pt>
              </c:numCache>
            </c:numRef>
          </c:val>
          <c:smooth val="0"/>
          <c:extLst>
            <c:ext xmlns:c16="http://schemas.microsoft.com/office/drawing/2014/chart" uri="{C3380CC4-5D6E-409C-BE32-E72D297353CC}">
              <c16:uniqueId val="{00000001-1DF0-478B-91E9-8BE5D257101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3.22</c:v>
                </c:pt>
                <c:pt idx="1">
                  <c:v>3.65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CAB-4DCD-BE1D-EC4EF8F9146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6.17</c:v>
                </c:pt>
                <c:pt idx="2">
                  <c:v>20.41</c:v>
                </c:pt>
                <c:pt idx="3">
                  <c:v>19.420000000000002</c:v>
                </c:pt>
                <c:pt idx="4">
                  <c:v>19.850000000000001</c:v>
                </c:pt>
              </c:numCache>
            </c:numRef>
          </c:val>
          <c:smooth val="0"/>
          <c:extLst>
            <c:ext xmlns:c16="http://schemas.microsoft.com/office/drawing/2014/chart" uri="{C3380CC4-5D6E-409C-BE32-E72D297353CC}">
              <c16:uniqueId val="{00000001-BCAB-4DCD-BE1D-EC4EF8F9146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106.08</c:v>
                </c:pt>
                <c:pt idx="1">
                  <c:v>103.12</c:v>
                </c:pt>
                <c:pt idx="2">
                  <c:v>126.62</c:v>
                </c:pt>
                <c:pt idx="3">
                  <c:v>167.78</c:v>
                </c:pt>
                <c:pt idx="4">
                  <c:v>241.76</c:v>
                </c:pt>
              </c:numCache>
            </c:numRef>
          </c:val>
          <c:extLst>
            <c:ext xmlns:c16="http://schemas.microsoft.com/office/drawing/2014/chart" uri="{C3380CC4-5D6E-409C-BE32-E72D297353CC}">
              <c16:uniqueId val="{00000000-F1F9-4F12-8EAC-AB9000F9721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367.4</c:v>
                </c:pt>
                <c:pt idx="2">
                  <c:v>345.42</c:v>
                </c:pt>
                <c:pt idx="3">
                  <c:v>315.60000000000002</c:v>
                </c:pt>
                <c:pt idx="4">
                  <c:v>294.89</c:v>
                </c:pt>
              </c:numCache>
            </c:numRef>
          </c:val>
          <c:smooth val="0"/>
          <c:extLst>
            <c:ext xmlns:c16="http://schemas.microsoft.com/office/drawing/2014/chart" uri="{C3380CC4-5D6E-409C-BE32-E72D297353CC}">
              <c16:uniqueId val="{00000001-F1F9-4F12-8EAC-AB9000F9721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443.11</c:v>
                </c:pt>
                <c:pt idx="1">
                  <c:v>381.02</c:v>
                </c:pt>
                <c:pt idx="2">
                  <c:v>330.67</c:v>
                </c:pt>
                <c:pt idx="3">
                  <c:v>314.41000000000003</c:v>
                </c:pt>
                <c:pt idx="4">
                  <c:v>324.08</c:v>
                </c:pt>
              </c:numCache>
            </c:numRef>
          </c:val>
          <c:extLst>
            <c:ext xmlns:c16="http://schemas.microsoft.com/office/drawing/2014/chart" uri="{C3380CC4-5D6E-409C-BE32-E72D297353CC}">
              <c16:uniqueId val="{00000000-BA4B-4477-A322-59C625572D2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564.99</c:v>
                </c:pt>
                <c:pt idx="2">
                  <c:v>631.39</c:v>
                </c:pt>
                <c:pt idx="3">
                  <c:v>625.11</c:v>
                </c:pt>
                <c:pt idx="4">
                  <c:v>602.79</c:v>
                </c:pt>
              </c:numCache>
            </c:numRef>
          </c:val>
          <c:smooth val="0"/>
          <c:extLst>
            <c:ext xmlns:c16="http://schemas.microsoft.com/office/drawing/2014/chart" uri="{C3380CC4-5D6E-409C-BE32-E72D297353CC}">
              <c16:uniqueId val="{00000001-BA4B-4477-A322-59C625572D2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63.93</c:v>
                </c:pt>
                <c:pt idx="1">
                  <c:v>64.88</c:v>
                </c:pt>
                <c:pt idx="2">
                  <c:v>63.38</c:v>
                </c:pt>
                <c:pt idx="3">
                  <c:v>63.8</c:v>
                </c:pt>
                <c:pt idx="4">
                  <c:v>62.22</c:v>
                </c:pt>
              </c:numCache>
            </c:numRef>
          </c:val>
          <c:extLst>
            <c:ext xmlns:c16="http://schemas.microsoft.com/office/drawing/2014/chart" uri="{C3380CC4-5D6E-409C-BE32-E72D297353CC}">
              <c16:uniqueId val="{00000000-5F3C-4535-ABB5-92876D3F554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80.56</c:v>
                </c:pt>
                <c:pt idx="2">
                  <c:v>76.55</c:v>
                </c:pt>
                <c:pt idx="3">
                  <c:v>77.739999999999995</c:v>
                </c:pt>
                <c:pt idx="4">
                  <c:v>77.459999999999994</c:v>
                </c:pt>
              </c:numCache>
            </c:numRef>
          </c:val>
          <c:smooth val="0"/>
          <c:extLst>
            <c:ext xmlns:c16="http://schemas.microsoft.com/office/drawing/2014/chart" uri="{C3380CC4-5D6E-409C-BE32-E72D297353CC}">
              <c16:uniqueId val="{00000001-5F3C-4535-ABB5-92876D3F554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451.9</c:v>
                </c:pt>
                <c:pt idx="1">
                  <c:v>438.65</c:v>
                </c:pt>
                <c:pt idx="2">
                  <c:v>449.9</c:v>
                </c:pt>
                <c:pt idx="3">
                  <c:v>444.02</c:v>
                </c:pt>
                <c:pt idx="4">
                  <c:v>458.99</c:v>
                </c:pt>
              </c:numCache>
            </c:numRef>
          </c:val>
          <c:extLst>
            <c:ext xmlns:c16="http://schemas.microsoft.com/office/drawing/2014/chart" uri="{C3380CC4-5D6E-409C-BE32-E72D297353CC}">
              <c16:uniqueId val="{00000000-25A3-48B7-847C-7EA245BCB51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260.87</c:v>
                </c:pt>
                <c:pt idx="2">
                  <c:v>269.25</c:v>
                </c:pt>
                <c:pt idx="3">
                  <c:v>274.94</c:v>
                </c:pt>
                <c:pt idx="4">
                  <c:v>290.02999999999997</c:v>
                </c:pt>
              </c:numCache>
            </c:numRef>
          </c:val>
          <c:smooth val="0"/>
          <c:extLst>
            <c:ext xmlns:c16="http://schemas.microsoft.com/office/drawing/2014/chart" uri="{C3380CC4-5D6E-409C-BE32-E72D297353CC}">
              <c16:uniqueId val="{00000001-25A3-48B7-847C-7EA245BCB51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5" zoomScaleNormal="55"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山形県　金山町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A9</v>
      </c>
      <c r="X8" s="75"/>
      <c r="Y8" s="75"/>
      <c r="Z8" s="75"/>
      <c r="AA8" s="75"/>
      <c r="AB8" s="75"/>
      <c r="AC8" s="75"/>
      <c r="AD8" s="75" t="str">
        <f>データ!$M$6</f>
        <v>非設置</v>
      </c>
      <c r="AE8" s="75"/>
      <c r="AF8" s="75"/>
      <c r="AG8" s="75"/>
      <c r="AH8" s="75"/>
      <c r="AI8" s="75"/>
      <c r="AJ8" s="75"/>
      <c r="AK8" s="2"/>
      <c r="AL8" s="58">
        <f>データ!$R$6</f>
        <v>4691</v>
      </c>
      <c r="AM8" s="58"/>
      <c r="AN8" s="58"/>
      <c r="AO8" s="58"/>
      <c r="AP8" s="58"/>
      <c r="AQ8" s="58"/>
      <c r="AR8" s="58"/>
      <c r="AS8" s="58"/>
      <c r="AT8" s="55">
        <f>データ!$S$6</f>
        <v>161.66999999999999</v>
      </c>
      <c r="AU8" s="56"/>
      <c r="AV8" s="56"/>
      <c r="AW8" s="56"/>
      <c r="AX8" s="56"/>
      <c r="AY8" s="56"/>
      <c r="AZ8" s="56"/>
      <c r="BA8" s="56"/>
      <c r="BB8" s="45">
        <f>データ!$T$6</f>
        <v>29.02</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85.34</v>
      </c>
      <c r="J10" s="56"/>
      <c r="K10" s="56"/>
      <c r="L10" s="56"/>
      <c r="M10" s="56"/>
      <c r="N10" s="56"/>
      <c r="O10" s="57"/>
      <c r="P10" s="45">
        <f>データ!$P$6</f>
        <v>98.82</v>
      </c>
      <c r="Q10" s="45"/>
      <c r="R10" s="45"/>
      <c r="S10" s="45"/>
      <c r="T10" s="45"/>
      <c r="U10" s="45"/>
      <c r="V10" s="45"/>
      <c r="W10" s="58">
        <f>データ!$Q$6</f>
        <v>5270</v>
      </c>
      <c r="X10" s="58"/>
      <c r="Y10" s="58"/>
      <c r="Z10" s="58"/>
      <c r="AA10" s="58"/>
      <c r="AB10" s="58"/>
      <c r="AC10" s="58"/>
      <c r="AD10" s="2"/>
      <c r="AE10" s="2"/>
      <c r="AF10" s="2"/>
      <c r="AG10" s="2"/>
      <c r="AH10" s="2"/>
      <c r="AI10" s="2"/>
      <c r="AJ10" s="2"/>
      <c r="AK10" s="2"/>
      <c r="AL10" s="58">
        <f>データ!$U$6</f>
        <v>4597</v>
      </c>
      <c r="AM10" s="58"/>
      <c r="AN10" s="58"/>
      <c r="AO10" s="58"/>
      <c r="AP10" s="58"/>
      <c r="AQ10" s="58"/>
      <c r="AR10" s="58"/>
      <c r="AS10" s="58"/>
      <c r="AT10" s="55">
        <f>データ!$V$6</f>
        <v>55</v>
      </c>
      <c r="AU10" s="56"/>
      <c r="AV10" s="56"/>
      <c r="AW10" s="56"/>
      <c r="AX10" s="56"/>
      <c r="AY10" s="56"/>
      <c r="AZ10" s="56"/>
      <c r="BA10" s="56"/>
      <c r="BB10" s="45">
        <f>データ!$W$6</f>
        <v>83.58</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112</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110</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j95EgeN9auGEbegqvEEEpZC48CPzfrRAapTHC2O+mtHqHeBsqsxvUvMhesk/XOKq8yE2i5pCGkpHJjQ8K2Ew==" saltValue="HUCaesdb86IFaPTCDPOPh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63614</v>
      </c>
      <c r="D6" s="20">
        <f t="shared" si="3"/>
        <v>46</v>
      </c>
      <c r="E6" s="20">
        <f t="shared" si="3"/>
        <v>1</v>
      </c>
      <c r="F6" s="20">
        <f t="shared" si="3"/>
        <v>0</v>
      </c>
      <c r="G6" s="20">
        <f t="shared" si="3"/>
        <v>1</v>
      </c>
      <c r="H6" s="20" t="str">
        <f t="shared" si="3"/>
        <v>山形県　金山町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85.34</v>
      </c>
      <c r="P6" s="21">
        <f t="shared" si="3"/>
        <v>98.82</v>
      </c>
      <c r="Q6" s="21">
        <f t="shared" si="3"/>
        <v>5270</v>
      </c>
      <c r="R6" s="21">
        <f t="shared" si="3"/>
        <v>4691</v>
      </c>
      <c r="S6" s="21">
        <f t="shared" si="3"/>
        <v>161.66999999999999</v>
      </c>
      <c r="T6" s="21">
        <f t="shared" si="3"/>
        <v>29.02</v>
      </c>
      <c r="U6" s="21">
        <f t="shared" si="3"/>
        <v>4597</v>
      </c>
      <c r="V6" s="21">
        <f t="shared" si="3"/>
        <v>55</v>
      </c>
      <c r="W6" s="21">
        <f t="shared" si="3"/>
        <v>83.58</v>
      </c>
      <c r="X6" s="22">
        <f>IF(X7="",NA(),X7)</f>
        <v>98.23</v>
      </c>
      <c r="Y6" s="22">
        <f t="shared" ref="Y6:AG6" si="4">IF(Y7="",NA(),Y7)</f>
        <v>97.95</v>
      </c>
      <c r="Z6" s="22">
        <f t="shared" si="4"/>
        <v>110.17</v>
      </c>
      <c r="AA6" s="22">
        <f t="shared" si="4"/>
        <v>106.63</v>
      </c>
      <c r="AB6" s="22">
        <f t="shared" si="4"/>
        <v>105.19</v>
      </c>
      <c r="AC6" s="22">
        <f t="shared" si="4"/>
        <v>105.34</v>
      </c>
      <c r="AD6" s="22">
        <f t="shared" si="4"/>
        <v>108.19</v>
      </c>
      <c r="AE6" s="22">
        <f t="shared" si="4"/>
        <v>106.93</v>
      </c>
      <c r="AF6" s="22">
        <f t="shared" si="4"/>
        <v>109.12</v>
      </c>
      <c r="AG6" s="22">
        <f t="shared" si="4"/>
        <v>105.82</v>
      </c>
      <c r="AH6" s="21" t="str">
        <f>IF(AH7="","",IF(AH7="-","【-】","【"&amp;SUBSTITUTE(TEXT(AH7,"#,##0.00"),"-","△")&amp;"】"))</f>
        <v>【107.26】</v>
      </c>
      <c r="AI6" s="22">
        <f>IF(AI7="",NA(),AI7)</f>
        <v>3.22</v>
      </c>
      <c r="AJ6" s="22">
        <f t="shared" ref="AJ6:AR6" si="5">IF(AJ7="",NA(),AJ7)</f>
        <v>3.65</v>
      </c>
      <c r="AK6" s="21">
        <f t="shared" si="5"/>
        <v>0</v>
      </c>
      <c r="AL6" s="21">
        <f t="shared" si="5"/>
        <v>0</v>
      </c>
      <c r="AM6" s="21">
        <f t="shared" si="5"/>
        <v>0</v>
      </c>
      <c r="AN6" s="22">
        <f t="shared" si="5"/>
        <v>24.04</v>
      </c>
      <c r="AO6" s="22">
        <f t="shared" si="5"/>
        <v>6.17</v>
      </c>
      <c r="AP6" s="22">
        <f t="shared" si="5"/>
        <v>20.41</v>
      </c>
      <c r="AQ6" s="22">
        <f t="shared" si="5"/>
        <v>19.420000000000002</v>
      </c>
      <c r="AR6" s="22">
        <f t="shared" si="5"/>
        <v>19.850000000000001</v>
      </c>
      <c r="AS6" s="21" t="str">
        <f>IF(AS7="","",IF(AS7="-","【-】","【"&amp;SUBSTITUTE(TEXT(AS7,"#,##0.00"),"-","△")&amp;"】"))</f>
        <v>【1.61】</v>
      </c>
      <c r="AT6" s="22">
        <f>IF(AT7="",NA(),AT7)</f>
        <v>106.08</v>
      </c>
      <c r="AU6" s="22">
        <f t="shared" ref="AU6:BC6" si="6">IF(AU7="",NA(),AU7)</f>
        <v>103.12</v>
      </c>
      <c r="AV6" s="22">
        <f t="shared" si="6"/>
        <v>126.62</v>
      </c>
      <c r="AW6" s="22">
        <f t="shared" si="6"/>
        <v>167.78</v>
      </c>
      <c r="AX6" s="22">
        <f t="shared" si="6"/>
        <v>241.76</v>
      </c>
      <c r="AY6" s="22">
        <f t="shared" si="6"/>
        <v>305.08</v>
      </c>
      <c r="AZ6" s="22">
        <f t="shared" si="6"/>
        <v>367.4</v>
      </c>
      <c r="BA6" s="22">
        <f t="shared" si="6"/>
        <v>345.42</v>
      </c>
      <c r="BB6" s="22">
        <f t="shared" si="6"/>
        <v>315.60000000000002</v>
      </c>
      <c r="BC6" s="22">
        <f t="shared" si="6"/>
        <v>294.89</v>
      </c>
      <c r="BD6" s="21" t="str">
        <f>IF(BD7="","",IF(BD7="-","【-】","【"&amp;SUBSTITUTE(TEXT(BD7,"#,##0.00"),"-","△")&amp;"】"))</f>
        <v>【239.69】</v>
      </c>
      <c r="BE6" s="22">
        <f>IF(BE7="",NA(),BE7)</f>
        <v>443.11</v>
      </c>
      <c r="BF6" s="22">
        <f t="shared" ref="BF6:BN6" si="7">IF(BF7="",NA(),BF7)</f>
        <v>381.02</v>
      </c>
      <c r="BG6" s="22">
        <f t="shared" si="7"/>
        <v>330.67</v>
      </c>
      <c r="BH6" s="22">
        <f t="shared" si="7"/>
        <v>314.41000000000003</v>
      </c>
      <c r="BI6" s="22">
        <f t="shared" si="7"/>
        <v>324.08</v>
      </c>
      <c r="BJ6" s="22">
        <f t="shared" si="7"/>
        <v>585.59</v>
      </c>
      <c r="BK6" s="22">
        <f t="shared" si="7"/>
        <v>564.99</v>
      </c>
      <c r="BL6" s="22">
        <f t="shared" si="7"/>
        <v>631.39</v>
      </c>
      <c r="BM6" s="22">
        <f t="shared" si="7"/>
        <v>625.11</v>
      </c>
      <c r="BN6" s="22">
        <f t="shared" si="7"/>
        <v>602.79</v>
      </c>
      <c r="BO6" s="21" t="str">
        <f>IF(BO7="","",IF(BO7="-","【-】","【"&amp;SUBSTITUTE(TEXT(BO7,"#,##0.00"),"-","△")&amp;"】"))</f>
        <v>【264.86】</v>
      </c>
      <c r="BP6" s="22">
        <f>IF(BP7="",NA(),BP7)</f>
        <v>63.93</v>
      </c>
      <c r="BQ6" s="22">
        <f t="shared" ref="BQ6:BY6" si="8">IF(BQ7="",NA(),BQ7)</f>
        <v>64.88</v>
      </c>
      <c r="BR6" s="22">
        <f t="shared" si="8"/>
        <v>63.38</v>
      </c>
      <c r="BS6" s="22">
        <f t="shared" si="8"/>
        <v>63.8</v>
      </c>
      <c r="BT6" s="22">
        <f t="shared" si="8"/>
        <v>62.22</v>
      </c>
      <c r="BU6" s="22">
        <f t="shared" si="8"/>
        <v>82.78</v>
      </c>
      <c r="BV6" s="22">
        <f t="shared" si="8"/>
        <v>80.56</v>
      </c>
      <c r="BW6" s="22">
        <f t="shared" si="8"/>
        <v>76.55</v>
      </c>
      <c r="BX6" s="22">
        <f t="shared" si="8"/>
        <v>77.739999999999995</v>
      </c>
      <c r="BY6" s="22">
        <f t="shared" si="8"/>
        <v>77.459999999999994</v>
      </c>
      <c r="BZ6" s="21" t="str">
        <f>IF(BZ7="","",IF(BZ7="-","【-】","【"&amp;SUBSTITUTE(TEXT(BZ7,"#,##0.00"),"-","△")&amp;"】"))</f>
        <v>【97.59】</v>
      </c>
      <c r="CA6" s="22">
        <f>IF(CA7="",NA(),CA7)</f>
        <v>451.9</v>
      </c>
      <c r="CB6" s="22">
        <f t="shared" ref="CB6:CJ6" si="9">IF(CB7="",NA(),CB7)</f>
        <v>438.65</v>
      </c>
      <c r="CC6" s="22">
        <f t="shared" si="9"/>
        <v>449.9</v>
      </c>
      <c r="CD6" s="22">
        <f t="shared" si="9"/>
        <v>444.02</v>
      </c>
      <c r="CE6" s="22">
        <f t="shared" si="9"/>
        <v>458.99</v>
      </c>
      <c r="CF6" s="22">
        <f t="shared" si="9"/>
        <v>225.09</v>
      </c>
      <c r="CG6" s="22">
        <f t="shared" si="9"/>
        <v>260.87</v>
      </c>
      <c r="CH6" s="22">
        <f t="shared" si="9"/>
        <v>269.25</v>
      </c>
      <c r="CI6" s="22">
        <f t="shared" si="9"/>
        <v>274.94</v>
      </c>
      <c r="CJ6" s="22">
        <f t="shared" si="9"/>
        <v>290.02999999999997</v>
      </c>
      <c r="CK6" s="21" t="str">
        <f>IF(CK7="","",IF(CK7="-","【-】","【"&amp;SUBSTITUTE(TEXT(CK7,"#,##0.00"),"-","△")&amp;"】"))</f>
        <v>【181.66】</v>
      </c>
      <c r="CL6" s="22">
        <f>IF(CL7="",NA(),CL7)</f>
        <v>35.96</v>
      </c>
      <c r="CM6" s="22">
        <f t="shared" ref="CM6:CU6" si="10">IF(CM7="",NA(),CM7)</f>
        <v>37.4</v>
      </c>
      <c r="CN6" s="22">
        <f t="shared" si="10"/>
        <v>37.33</v>
      </c>
      <c r="CO6" s="22">
        <f t="shared" si="10"/>
        <v>35.25</v>
      </c>
      <c r="CP6" s="22">
        <f t="shared" si="10"/>
        <v>37.770000000000003</v>
      </c>
      <c r="CQ6" s="22">
        <f t="shared" si="10"/>
        <v>49.38</v>
      </c>
      <c r="CR6" s="22">
        <f t="shared" si="10"/>
        <v>40.19</v>
      </c>
      <c r="CS6" s="22">
        <f t="shared" si="10"/>
        <v>41.14</v>
      </c>
      <c r="CT6" s="22">
        <f t="shared" si="10"/>
        <v>41.02</v>
      </c>
      <c r="CU6" s="22">
        <f t="shared" si="10"/>
        <v>43.22</v>
      </c>
      <c r="CV6" s="21" t="str">
        <f>IF(CV7="","",IF(CV7="-","【-】","【"&amp;SUBSTITUTE(TEXT(CV7,"#,##0.00"),"-","△")&amp;"】"))</f>
        <v>【60.21】</v>
      </c>
      <c r="CW6" s="22">
        <f>IF(CW7="",NA(),CW7)</f>
        <v>78.37</v>
      </c>
      <c r="CX6" s="22">
        <f t="shared" ref="CX6:DF6" si="11">IF(CX7="",NA(),CX7)</f>
        <v>78.34</v>
      </c>
      <c r="CY6" s="22">
        <f t="shared" si="11"/>
        <v>75.66</v>
      </c>
      <c r="CZ6" s="22">
        <f t="shared" si="11"/>
        <v>79.81</v>
      </c>
      <c r="DA6" s="22">
        <f t="shared" si="11"/>
        <v>73.19</v>
      </c>
      <c r="DB6" s="22">
        <f t="shared" si="11"/>
        <v>78.010000000000005</v>
      </c>
      <c r="DC6" s="22">
        <f t="shared" si="11"/>
        <v>71.52</v>
      </c>
      <c r="DD6" s="22">
        <f t="shared" si="11"/>
        <v>70.42</v>
      </c>
      <c r="DE6" s="22">
        <f t="shared" si="11"/>
        <v>69.900000000000006</v>
      </c>
      <c r="DF6" s="22">
        <f t="shared" si="11"/>
        <v>70.16</v>
      </c>
      <c r="DG6" s="21" t="str">
        <f>IF(DG7="","",IF(DG7="-","【-】","【"&amp;SUBSTITUTE(TEXT(DG7,"#,##0.00"),"-","△")&amp;"】"))</f>
        <v>【89.21】</v>
      </c>
      <c r="DH6" s="22">
        <f>IF(DH7="",NA(),DH7)</f>
        <v>45.89</v>
      </c>
      <c r="DI6" s="22">
        <f t="shared" ref="DI6:DQ6" si="12">IF(DI7="",NA(),DI7)</f>
        <v>47.92</v>
      </c>
      <c r="DJ6" s="22">
        <f t="shared" si="12"/>
        <v>49.91</v>
      </c>
      <c r="DK6" s="22">
        <f t="shared" si="12"/>
        <v>52.04</v>
      </c>
      <c r="DL6" s="22">
        <f t="shared" si="12"/>
        <v>54.2</v>
      </c>
      <c r="DM6" s="22">
        <f t="shared" si="12"/>
        <v>47.5</v>
      </c>
      <c r="DN6" s="22">
        <f t="shared" si="12"/>
        <v>53.4</v>
      </c>
      <c r="DO6" s="22">
        <f t="shared" si="12"/>
        <v>52.14</v>
      </c>
      <c r="DP6" s="22">
        <f t="shared" si="12"/>
        <v>53.49</v>
      </c>
      <c r="DQ6" s="22">
        <f t="shared" si="12"/>
        <v>51.79</v>
      </c>
      <c r="DR6" s="21" t="str">
        <f>IF(DR7="","",IF(DR7="-","【-】","【"&amp;SUBSTITUTE(TEXT(DR7,"#,##0.00"),"-","△")&amp;"】"))</f>
        <v>【52.41】</v>
      </c>
      <c r="DS6" s="22">
        <f>IF(DS7="",NA(),DS7)</f>
        <v>1.75</v>
      </c>
      <c r="DT6" s="22">
        <f t="shared" ref="DT6:EB6" si="13">IF(DT7="",NA(),DT7)</f>
        <v>2.81</v>
      </c>
      <c r="DU6" s="22">
        <f t="shared" si="13"/>
        <v>3.15</v>
      </c>
      <c r="DV6" s="22">
        <f t="shared" si="13"/>
        <v>3.91</v>
      </c>
      <c r="DW6" s="22">
        <f t="shared" si="13"/>
        <v>3.91</v>
      </c>
      <c r="DX6" s="22">
        <f t="shared" si="13"/>
        <v>17.399999999999999</v>
      </c>
      <c r="DY6" s="22">
        <f t="shared" si="13"/>
        <v>21.86</v>
      </c>
      <c r="DZ6" s="22">
        <f t="shared" si="13"/>
        <v>21.01</v>
      </c>
      <c r="EA6" s="22">
        <f t="shared" si="13"/>
        <v>21.96</v>
      </c>
      <c r="EB6" s="22">
        <f t="shared" si="13"/>
        <v>23.12</v>
      </c>
      <c r="EC6" s="21" t="str">
        <f>IF(EC7="","",IF(EC7="-","【-】","【"&amp;SUBSTITUTE(TEXT(EC7,"#,##0.00"),"-","△")&amp;"】"))</f>
        <v>【26.78】</v>
      </c>
      <c r="ED6" s="21">
        <f>IF(ED7="",NA(),ED7)</f>
        <v>0</v>
      </c>
      <c r="EE6" s="22">
        <f t="shared" ref="EE6:EM6" si="14">IF(EE7="",NA(),EE7)</f>
        <v>0.12</v>
      </c>
      <c r="EF6" s="22">
        <f t="shared" si="14"/>
        <v>0.34</v>
      </c>
      <c r="EG6" s="22">
        <f t="shared" si="14"/>
        <v>0.82</v>
      </c>
      <c r="EH6" s="22">
        <f t="shared" si="14"/>
        <v>1.1000000000000001</v>
      </c>
      <c r="EI6" s="22">
        <f t="shared" si="14"/>
        <v>0.4</v>
      </c>
      <c r="EJ6" s="22">
        <f t="shared" si="14"/>
        <v>0.51</v>
      </c>
      <c r="EK6" s="22">
        <f t="shared" si="14"/>
        <v>0.35</v>
      </c>
      <c r="EL6" s="22">
        <f t="shared" si="14"/>
        <v>0.31</v>
      </c>
      <c r="EM6" s="22">
        <f t="shared" si="14"/>
        <v>0.41</v>
      </c>
      <c r="EN6" s="21" t="str">
        <f>IF(EN7="","",IF(EN7="-","【-】","【"&amp;SUBSTITUTE(TEXT(EN7,"#,##0.00"),"-","△")&amp;"】"))</f>
        <v>【0.59】</v>
      </c>
    </row>
    <row r="7" spans="1:144" s="23" customFormat="1" x14ac:dyDescent="0.2">
      <c r="A7" s="15"/>
      <c r="B7" s="24">
        <v>2024</v>
      </c>
      <c r="C7" s="24">
        <v>63614</v>
      </c>
      <c r="D7" s="24">
        <v>46</v>
      </c>
      <c r="E7" s="24">
        <v>1</v>
      </c>
      <c r="F7" s="24">
        <v>0</v>
      </c>
      <c r="G7" s="24">
        <v>1</v>
      </c>
      <c r="H7" s="24" t="s">
        <v>93</v>
      </c>
      <c r="I7" s="24" t="s">
        <v>94</v>
      </c>
      <c r="J7" s="24" t="s">
        <v>95</v>
      </c>
      <c r="K7" s="24" t="s">
        <v>96</v>
      </c>
      <c r="L7" s="24" t="s">
        <v>97</v>
      </c>
      <c r="M7" s="24" t="s">
        <v>98</v>
      </c>
      <c r="N7" s="25" t="s">
        <v>99</v>
      </c>
      <c r="O7" s="25">
        <v>85.34</v>
      </c>
      <c r="P7" s="25">
        <v>98.82</v>
      </c>
      <c r="Q7" s="25">
        <v>5270</v>
      </c>
      <c r="R7" s="25">
        <v>4691</v>
      </c>
      <c r="S7" s="25">
        <v>161.66999999999999</v>
      </c>
      <c r="T7" s="25">
        <v>29.02</v>
      </c>
      <c r="U7" s="25">
        <v>4597</v>
      </c>
      <c r="V7" s="25">
        <v>55</v>
      </c>
      <c r="W7" s="25">
        <v>83.58</v>
      </c>
      <c r="X7" s="25">
        <v>98.23</v>
      </c>
      <c r="Y7" s="25">
        <v>97.95</v>
      </c>
      <c r="Z7" s="25">
        <v>110.17</v>
      </c>
      <c r="AA7" s="25">
        <v>106.63</v>
      </c>
      <c r="AB7" s="25">
        <v>105.19</v>
      </c>
      <c r="AC7" s="25">
        <v>105.34</v>
      </c>
      <c r="AD7" s="25">
        <v>108.19</v>
      </c>
      <c r="AE7" s="25">
        <v>106.93</v>
      </c>
      <c r="AF7" s="25">
        <v>109.12</v>
      </c>
      <c r="AG7" s="25">
        <v>105.82</v>
      </c>
      <c r="AH7" s="25">
        <v>107.26</v>
      </c>
      <c r="AI7" s="25">
        <v>3.22</v>
      </c>
      <c r="AJ7" s="25">
        <v>3.65</v>
      </c>
      <c r="AK7" s="25">
        <v>0</v>
      </c>
      <c r="AL7" s="25">
        <v>0</v>
      </c>
      <c r="AM7" s="25">
        <v>0</v>
      </c>
      <c r="AN7" s="25">
        <v>24.04</v>
      </c>
      <c r="AO7" s="25">
        <v>6.17</v>
      </c>
      <c r="AP7" s="25">
        <v>20.41</v>
      </c>
      <c r="AQ7" s="25">
        <v>19.420000000000002</v>
      </c>
      <c r="AR7" s="25">
        <v>19.850000000000001</v>
      </c>
      <c r="AS7" s="25">
        <v>1.61</v>
      </c>
      <c r="AT7" s="25">
        <v>106.08</v>
      </c>
      <c r="AU7" s="25">
        <v>103.12</v>
      </c>
      <c r="AV7" s="25">
        <v>126.62</v>
      </c>
      <c r="AW7" s="25">
        <v>167.78</v>
      </c>
      <c r="AX7" s="25">
        <v>241.76</v>
      </c>
      <c r="AY7" s="25">
        <v>305.08</v>
      </c>
      <c r="AZ7" s="25">
        <v>367.4</v>
      </c>
      <c r="BA7" s="25">
        <v>345.42</v>
      </c>
      <c r="BB7" s="25">
        <v>315.60000000000002</v>
      </c>
      <c r="BC7" s="25">
        <v>294.89</v>
      </c>
      <c r="BD7" s="25">
        <v>239.69</v>
      </c>
      <c r="BE7" s="25">
        <v>443.11</v>
      </c>
      <c r="BF7" s="25">
        <v>381.02</v>
      </c>
      <c r="BG7" s="25">
        <v>330.67</v>
      </c>
      <c r="BH7" s="25">
        <v>314.41000000000003</v>
      </c>
      <c r="BI7" s="25">
        <v>324.08</v>
      </c>
      <c r="BJ7" s="25">
        <v>585.59</v>
      </c>
      <c r="BK7" s="25">
        <v>564.99</v>
      </c>
      <c r="BL7" s="25">
        <v>631.39</v>
      </c>
      <c r="BM7" s="25">
        <v>625.11</v>
      </c>
      <c r="BN7" s="25">
        <v>602.79</v>
      </c>
      <c r="BO7" s="25">
        <v>264.86</v>
      </c>
      <c r="BP7" s="25">
        <v>63.93</v>
      </c>
      <c r="BQ7" s="25">
        <v>64.88</v>
      </c>
      <c r="BR7" s="25">
        <v>63.38</v>
      </c>
      <c r="BS7" s="25">
        <v>63.8</v>
      </c>
      <c r="BT7" s="25">
        <v>62.22</v>
      </c>
      <c r="BU7" s="25">
        <v>82.78</v>
      </c>
      <c r="BV7" s="25">
        <v>80.56</v>
      </c>
      <c r="BW7" s="25">
        <v>76.55</v>
      </c>
      <c r="BX7" s="25">
        <v>77.739999999999995</v>
      </c>
      <c r="BY7" s="25">
        <v>77.459999999999994</v>
      </c>
      <c r="BZ7" s="25">
        <v>97.59</v>
      </c>
      <c r="CA7" s="25">
        <v>451.9</v>
      </c>
      <c r="CB7" s="25">
        <v>438.65</v>
      </c>
      <c r="CC7" s="25">
        <v>449.9</v>
      </c>
      <c r="CD7" s="25">
        <v>444.02</v>
      </c>
      <c r="CE7" s="25">
        <v>458.99</v>
      </c>
      <c r="CF7" s="25">
        <v>225.09</v>
      </c>
      <c r="CG7" s="25">
        <v>260.87</v>
      </c>
      <c r="CH7" s="25">
        <v>269.25</v>
      </c>
      <c r="CI7" s="25">
        <v>274.94</v>
      </c>
      <c r="CJ7" s="25">
        <v>290.02999999999997</v>
      </c>
      <c r="CK7" s="25">
        <v>181.66</v>
      </c>
      <c r="CL7" s="25">
        <v>35.96</v>
      </c>
      <c r="CM7" s="25">
        <v>37.4</v>
      </c>
      <c r="CN7" s="25">
        <v>37.33</v>
      </c>
      <c r="CO7" s="25">
        <v>35.25</v>
      </c>
      <c r="CP7" s="25">
        <v>37.770000000000003</v>
      </c>
      <c r="CQ7" s="25">
        <v>49.38</v>
      </c>
      <c r="CR7" s="25">
        <v>40.19</v>
      </c>
      <c r="CS7" s="25">
        <v>41.14</v>
      </c>
      <c r="CT7" s="25">
        <v>41.02</v>
      </c>
      <c r="CU7" s="25">
        <v>43.22</v>
      </c>
      <c r="CV7" s="25">
        <v>60.21</v>
      </c>
      <c r="CW7" s="25">
        <v>78.37</v>
      </c>
      <c r="CX7" s="25">
        <v>78.34</v>
      </c>
      <c r="CY7" s="25">
        <v>75.66</v>
      </c>
      <c r="CZ7" s="25">
        <v>79.81</v>
      </c>
      <c r="DA7" s="25">
        <v>73.19</v>
      </c>
      <c r="DB7" s="25">
        <v>78.010000000000005</v>
      </c>
      <c r="DC7" s="25">
        <v>71.52</v>
      </c>
      <c r="DD7" s="25">
        <v>70.42</v>
      </c>
      <c r="DE7" s="25">
        <v>69.900000000000006</v>
      </c>
      <c r="DF7" s="25">
        <v>70.16</v>
      </c>
      <c r="DG7" s="25">
        <v>89.21</v>
      </c>
      <c r="DH7" s="25">
        <v>45.89</v>
      </c>
      <c r="DI7" s="25">
        <v>47.92</v>
      </c>
      <c r="DJ7" s="25">
        <v>49.91</v>
      </c>
      <c r="DK7" s="25">
        <v>52.04</v>
      </c>
      <c r="DL7" s="25">
        <v>54.2</v>
      </c>
      <c r="DM7" s="25">
        <v>47.5</v>
      </c>
      <c r="DN7" s="25">
        <v>53.4</v>
      </c>
      <c r="DO7" s="25">
        <v>52.14</v>
      </c>
      <c r="DP7" s="25">
        <v>53.49</v>
      </c>
      <c r="DQ7" s="25">
        <v>51.79</v>
      </c>
      <c r="DR7" s="25">
        <v>52.41</v>
      </c>
      <c r="DS7" s="25">
        <v>1.75</v>
      </c>
      <c r="DT7" s="25">
        <v>2.81</v>
      </c>
      <c r="DU7" s="25">
        <v>3.15</v>
      </c>
      <c r="DV7" s="25">
        <v>3.91</v>
      </c>
      <c r="DW7" s="25">
        <v>3.91</v>
      </c>
      <c r="DX7" s="25">
        <v>17.399999999999999</v>
      </c>
      <c r="DY7" s="25">
        <v>21.86</v>
      </c>
      <c r="DZ7" s="25">
        <v>21.01</v>
      </c>
      <c r="EA7" s="25">
        <v>21.96</v>
      </c>
      <c r="EB7" s="25">
        <v>23.12</v>
      </c>
      <c r="EC7" s="25">
        <v>26.78</v>
      </c>
      <c r="ED7" s="25">
        <v>0</v>
      </c>
      <c r="EE7" s="25">
        <v>0.12</v>
      </c>
      <c r="EF7" s="25">
        <v>0.34</v>
      </c>
      <c r="EG7" s="25">
        <v>0.82</v>
      </c>
      <c r="EH7" s="25">
        <v>1.1000000000000001</v>
      </c>
      <c r="EI7" s="25">
        <v>0.4</v>
      </c>
      <c r="EJ7" s="25">
        <v>0.51</v>
      </c>
      <c r="EK7" s="25">
        <v>0.35</v>
      </c>
      <c r="EL7" s="25">
        <v>0.31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星川 康明</cp:lastModifiedBy>
  <dcterms:created xsi:type="dcterms:W3CDTF">2025-12-12T09:12:04Z</dcterms:created>
  <dcterms:modified xsi:type="dcterms:W3CDTF">2026-02-16T01:18:49Z</dcterms:modified>
  <cp:category/>
</cp:coreProperties>
</file>