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1_水道事業（簡水含む）\19 大江町〇\"/>
    </mc:Choice>
  </mc:AlternateContent>
  <xr:revisionPtr revIDLastSave="0" documentId="13_ncr:1_{ABECB7CA-6337-4678-8FF2-A1273B63E4B2}" xr6:coauthVersionLast="47" xr6:coauthVersionMax="47" xr10:uidLastSave="{00000000-0000-0000-0000-000000000000}"/>
  <workbookProtection workbookAlgorithmName="SHA-512" workbookHashValue="qHms6537VpzXx47oGLgS8xmeZ6aDkK5JuGoCtu3CZbEFK1bX5EbRNx4FzG43hYHEPQWdbXxgfCLtA1Dh1aB/Dw==" workbookSaltValue="zkl3TkvcsGM4zXdSBR5iUQ==" workbookSpinCount="100000" lockStructure="1"/>
  <bookViews>
    <workbookView xWindow="14940" yWindow="2025" windowWidth="12855" windowHeight="76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BB10" i="4"/>
  <c r="AT10" i="4"/>
  <c r="W10" i="4"/>
  <c r="I10" i="4"/>
  <c r="B10"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<sst xmlns="http://schemas.openxmlformats.org/spreadsheetml/2006/main" count="228" uniqueCount="112">
  <si>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</si>
  <si>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</si>
  <si>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</si>
  <si>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</si>
  <si>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</si>
  <si>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</si>
  <si>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</si>
  <si>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</si>
  <si>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</si>
  <si>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</si>
  <si>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</si>
  <si>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</si>
  <si>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</si>
  <si>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</si>
  <si>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</si>
  <si>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</si>
  <si>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</si>
  <si>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</si>
  <si>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</si>
  <si>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</si>
  <si>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</si>
  <si>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</si>
  <si>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</si>
  <si>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</si>
  <si>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</si>
  <si>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</si>
  <si>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</si>
  <si>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</si>
  <si>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</si>
  <si>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</si>
  <si>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</si>
  <si>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</si>
  <si>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</si>
  <si>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</si>
  <si>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</si>
  <si>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</si>
  <si>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</si>
  <si>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</si>
  <si>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</si>
  <si>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</si>
  <si>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</si>
  <si>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</si>
  <si>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</si>
  <si>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</si>
  <si>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</si>
  <si>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</si>
  <si>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</si>
  <si>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</si>
  <si>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</si>
  <si>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</si>
  <si>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</si>
  <si>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</si>
  <si>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</si>
  <si>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</si>
  <si>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</si>
  <si>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</si>
  <si>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</si>
  <si>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</si>
  <si>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</si>
  <si>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</si>
  <si>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</si>
  <si>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</si>
  <si>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</si>
  <si>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</si>
  <si>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</si>
  <si>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</si>
  <si>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</si>
  <si>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</si>
  <si>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</si>
  <si>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</si>
  <si>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</si>
  <si>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</si>
  <si>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</si>
  <si>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</si>
  <si>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</si>
  <si>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</si>
  <si>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</si>
  <si>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</si>
  <si>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</si>
  <si>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</si>
  <si>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</si>
  <si>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</si>
  <si>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</si>
  <si>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</si>
  <si>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</si>
  <si>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</si>
  <si>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</si>
  <si>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</si>
  <si>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</si>
  <si>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</si>
  <si>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</si>
  <si>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</si>
  <si>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</si>
  <si>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大江町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</si>
  <si>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</si>
  <si>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</si>
  <si>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</si>
  <si>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</si>
  <si>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</si>
  <si>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</si>
  <si>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</si>
  <si>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</si>
  <si>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</si>
  <si>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</si>
  <si>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</si>
  <si>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</si>
  <si>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</si>
  <si>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</si>
  <si>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</si>
  <si>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を示す各指標については、有形固定資産減価償却率や管路経年化率が年々増加の傾向を示しており、他の類似団体と比較しても施設及び管路の老朽化が進行している状況である。今後、施設の経年化や耐用年数を超える管路がさらに増えていくことから、適切な維持管理による施設の長寿命化や管路更新を計画的に行いながら老朽化対策を進めていく。
【訂正】
　令和5年度の管路更新率に誤りがあったため、下記のとおり訂正する。
（誤）11.38％　→　（正）1.14％　
グラフについても訂正があるので留意すること。</t>
    <rPh sb="1" eb="4">
      <t>ロウキュウカ</t>
    </rPh>
    <rPh sb="5" eb="7">
      <t>ジョウキョウ</t>
    </rPh>
    <rPh sb="8" eb="9">
      <t>シメ</t>
    </rPh>
    <rPh sb="10" eb="13">
      <t>カクシヒョウ</t>
    </rPh>
    <rPh sb="19" eb="25">
      <t>ユウケイコテイシサン</t>
    </rPh>
    <rPh sb="25" eb="30">
      <t>ゲンカショウキャクリツ</t>
    </rPh>
    <rPh sb="31" eb="35">
      <t>カンロケイネン</t>
    </rPh>
    <rPh sb="35" eb="36">
      <t>カ</t>
    </rPh>
    <rPh sb="36" eb="37">
      <t>リツ</t>
    </rPh>
    <rPh sb="38" eb="42">
      <t>ネンネンゾウカ</t>
    </rPh>
    <rPh sb="43" eb="45">
      <t>ケイコウ</t>
    </rPh>
    <rPh sb="46" eb="47">
      <t>シメ</t>
    </rPh>
    <rPh sb="52" eb="53">
      <t>タ</t>
    </rPh>
    <rPh sb="54" eb="58">
      <t>ルイジダンタイ</t>
    </rPh>
    <rPh sb="59" eb="61">
      <t>ヒカク</t>
    </rPh>
    <rPh sb="64" eb="66">
      <t>シセツ</t>
    </rPh>
    <rPh sb="66" eb="67">
      <t>オヨ</t>
    </rPh>
    <rPh sb="68" eb="70">
      <t>カンロ</t>
    </rPh>
    <rPh sb="71" eb="74">
      <t>ロウキュウカ</t>
    </rPh>
    <rPh sb="75" eb="77">
      <t>シンコウ</t>
    </rPh>
    <rPh sb="81" eb="83">
      <t>ジョウキョウ</t>
    </rPh>
    <rPh sb="87" eb="89">
      <t>コンゴ</t>
    </rPh>
    <rPh sb="90" eb="92">
      <t>シセツ</t>
    </rPh>
    <rPh sb="93" eb="96">
      <t>ケイネンカ</t>
    </rPh>
    <rPh sb="97" eb="101">
      <t>タイヨウネンスウ</t>
    </rPh>
    <rPh sb="102" eb="103">
      <t>コ</t>
    </rPh>
    <rPh sb="105" eb="107">
      <t>カンロ</t>
    </rPh>
    <rPh sb="111" eb="112">
      <t>フ</t>
    </rPh>
    <rPh sb="121" eb="123">
      <t>テキセツ</t>
    </rPh>
    <rPh sb="124" eb="128">
      <t>イジカンリ</t>
    </rPh>
    <rPh sb="131" eb="133">
      <t>シセツ</t>
    </rPh>
    <rPh sb="134" eb="138">
      <t>チョウジュミョウカ</t>
    </rPh>
    <rPh sb="139" eb="143">
      <t>カンロコウシン</t>
    </rPh>
    <rPh sb="144" eb="147">
      <t>ケイカクテキ</t>
    </rPh>
    <rPh sb="148" eb="149">
      <t>オコナ</t>
    </rPh>
    <rPh sb="153" eb="158">
      <t>ロウキュウカタイサク</t>
    </rPh>
    <rPh sb="159" eb="160">
      <t>スス</t>
    </rPh>
    <rPh sb="168" eb="170">
      <t>テイセイ</t>
    </rPh>
    <rPh sb="173" eb="175">
      <t>レイワ</t>
    </rPh>
    <rPh sb="176" eb="178">
      <t>ネンド</t>
    </rPh>
    <rPh sb="179" eb="184">
      <t>カンロコウシンリツ</t>
    </rPh>
    <rPh sb="185" eb="186">
      <t>アヤマ</t>
    </rPh>
    <rPh sb="194" eb="196">
      <t>カキ</t>
    </rPh>
    <rPh sb="200" eb="202">
      <t>テイセイ</t>
    </rPh>
    <rPh sb="207" eb="208">
      <t>ゴ</t>
    </rPh>
    <rPh sb="219" eb="220">
      <t>セイ</t>
    </rPh>
    <rPh sb="236" eb="238">
      <t>テイセイ</t>
    </rPh>
    <rPh sb="243" eb="245">
      <t>リュウイ</t>
    </rPh>
    <phoneticPr fontId="4"/>
  </si>
  <si>
    <t xml:space="preserve">　各指標については概ね良好な状況であった。経営の健全性・効率性を示す指標で、平均値を下回るものについては、向上を図りながら長期的な視点で経営にあたっていきたい。
　また、管路老朽化の進行が今後の大きな課題であり、現在改定作業をしている経営戦略に基づき経営改善を図り、更新財源が確保されるよう財政計画の見直しを行い、老朽化対策を長期的かつ重点的に進めていきたい。
</t>
    <rPh sb="1" eb="4">
      <t>カクシヒョウ</t>
    </rPh>
    <rPh sb="9" eb="10">
      <t>オオム</t>
    </rPh>
    <rPh sb="11" eb="13">
      <t>リョウコウ</t>
    </rPh>
    <rPh sb="14" eb="16">
      <t>ジョウキョウ</t>
    </rPh>
    <rPh sb="21" eb="23">
      <t>ケイエイ</t>
    </rPh>
    <rPh sb="24" eb="27">
      <t>ケンゼンセイ</t>
    </rPh>
    <rPh sb="28" eb="30">
      <t>コウリツ</t>
    </rPh>
    <rPh sb="30" eb="31">
      <t>セイ</t>
    </rPh>
    <rPh sb="32" eb="33">
      <t>シメ</t>
    </rPh>
    <rPh sb="34" eb="36">
      <t>シヒョウ</t>
    </rPh>
    <rPh sb="106" eb="108">
      <t>ゲンザイ</t>
    </rPh>
    <rPh sb="108" eb="112">
      <t>カイテイサギョウ</t>
    </rPh>
    <rPh sb="117" eb="121">
      <t>ケイエイセンリャク</t>
    </rPh>
    <rPh sb="122" eb="123">
      <t>モト</t>
    </rPh>
    <phoneticPr fontId="4"/>
  </si>
  <si>
    <t>　経営の健全性・効率性を示す各指標は、概ね良好な状況となっている。経常収支比率は100％以上だが、料金回収率は100％を下回り、供給単価が給水原価以下となっていることを示している。
　類似団体との比較で、有収率、施設利用率は比較的高水準で推移しており、引き続き漏水対策や効率的な施設維持管理を図っていきたい。</t>
    <rPh sb="1" eb="3">
      <t>ケイエイ</t>
    </rPh>
    <rPh sb="4" eb="7">
      <t>ケンゼンセイ</t>
    </rPh>
    <rPh sb="8" eb="11">
      <t>コウリツセイ</t>
    </rPh>
    <rPh sb="12" eb="13">
      <t>シメ</t>
    </rPh>
    <rPh sb="14" eb="17">
      <t>カクシヒョウ</t>
    </rPh>
    <rPh sb="19" eb="20">
      <t>オオム</t>
    </rPh>
    <rPh sb="21" eb="23">
      <t>リョウコウ</t>
    </rPh>
    <rPh sb="24" eb="26">
      <t>ジョウキョウ</t>
    </rPh>
    <rPh sb="33" eb="39">
      <t>ケイジョウシュウシヒリツ</t>
    </rPh>
    <rPh sb="44" eb="46">
      <t>イジョウ</t>
    </rPh>
    <rPh sb="49" eb="54">
      <t>リョウキンカイシュウリツ</t>
    </rPh>
    <rPh sb="60" eb="62">
      <t>シタマワ</t>
    </rPh>
    <rPh sb="64" eb="68">
      <t>キョウキュウタンカ</t>
    </rPh>
    <rPh sb="69" eb="73">
      <t>キュウスイゲンカ</t>
    </rPh>
    <rPh sb="73" eb="75">
      <t>イカ</t>
    </rPh>
    <rPh sb="84" eb="85">
      <t>シメ</t>
    </rPh>
    <rPh sb="92" eb="96">
      <t>ルイジダンタイ</t>
    </rPh>
    <rPh sb="98" eb="100">
      <t>ヒカク</t>
    </rPh>
    <rPh sb="102" eb="105">
      <t>ユウシュウリツ</t>
    </rPh>
    <rPh sb="106" eb="111">
      <t>シセツリヨウリツ</t>
    </rPh>
    <rPh sb="112" eb="118">
      <t>ヒカクテキコウスイジュン</t>
    </rPh>
    <rPh sb="119" eb="121">
      <t>スイイ</t>
    </rPh>
    <rPh sb="126" eb="127">
      <t>ヒ</t>
    </rPh>
    <rPh sb="128" eb="129">
      <t>ツヅ</t>
    </rPh>
    <rPh sb="130" eb="134">
      <t>ロウスイタイサク</t>
    </rPh>
    <rPh sb="135" eb="138">
      <t>コウリツテキ</t>
    </rPh>
    <rPh sb="146" eb="14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</si>
</sst>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0.6</c:v>
                </c:pt>
                <c:pt idx="2">
                  <c:v>0.19</c:v>
                </c:pt>
                <c:pt idx="3">
                  <c:v>11.38</c:v>
                </c:pt>
                <c:pt idx="4">
                  <c:v>0.92</c:v>
                </c:pt>
              </c:numCache>
            </c:numRef>
          </c:val>
          <c:extLst>
            <c:ext xmlns:c16="http://schemas.microsoft.com/office/drawing/2014/chart" uri="{C3380CC4-5D6E-409C-BE32-E72D297353CC}">
              <c16:uniqueId val="{00000000-F7A3-4095-A255-38CC63F26E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7A3-4095-A255-38CC63F26E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71.13</c:v>
                </c:pt>
                <c:pt idx="1">
                  <c:v>72.3</c:v>
                </c:pt>
                <c:pt idx="2">
                  <c:v>68.209999999999994</c:v>
                </c:pt>
                <c:pt idx="3">
                  <c:v>67.62</c:v>
                </c:pt>
                <c:pt idx="4">
                  <c:v>64.209999999999994</c:v>
                </c:pt>
              </c:numCache>
            </c:numRef>
          </c:val>
          <c:extLst>
            <c:ext xmlns:c16="http://schemas.microsoft.com/office/drawing/2014/chart" uri="{C3380CC4-5D6E-409C-BE32-E72D297353CC}">
              <c16:uniqueId val="{00000000-0C3E-4097-B430-A91FBD300A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0C3E-4097-B430-A91FBD300A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84.77</c:v>
                </c:pt>
                <c:pt idx="1">
                  <c:v>81.98</c:v>
                </c:pt>
                <c:pt idx="2">
                  <c:v>83.38</c:v>
                </c:pt>
                <c:pt idx="3">
                  <c:v>85.03</c:v>
                </c:pt>
                <c:pt idx="4">
                  <c:v>83.32</c:v>
                </c:pt>
              </c:numCache>
            </c:numRef>
          </c:val>
          <c:extLst>
            <c:ext xmlns:c16="http://schemas.microsoft.com/office/drawing/2014/chart" uri="{C3380CC4-5D6E-409C-BE32-E72D297353CC}">
              <c16:uniqueId val="{00000000-4DBB-4B53-B54C-E9A1AE9A84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DBB-4B53-B54C-E9A1AE9A84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99.52</c:v>
                </c:pt>
                <c:pt idx="1">
                  <c:v>100.74</c:v>
                </c:pt>
                <c:pt idx="2">
                  <c:v>100.16</c:v>
                </c:pt>
                <c:pt idx="3">
                  <c:v>101.05</c:v>
                </c:pt>
                <c:pt idx="4">
                  <c:v>100.66</c:v>
                </c:pt>
              </c:numCache>
            </c:numRef>
          </c:val>
          <c:extLst>
            <c:ext xmlns:c16="http://schemas.microsoft.com/office/drawing/2014/chart" uri="{C3380CC4-5D6E-409C-BE32-E72D297353CC}">
              <c16:uniqueId val="{00000000-5AD4-477D-870E-410099FAC0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5AD4-477D-870E-410099FAC0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48.73</c:v>
                </c:pt>
                <c:pt idx="1">
                  <c:v>50.09</c:v>
                </c:pt>
                <c:pt idx="2">
                  <c:v>51.18</c:v>
                </c:pt>
                <c:pt idx="3">
                  <c:v>51.02</c:v>
                </c:pt>
                <c:pt idx="4">
                  <c:v>52.09</c:v>
                </c:pt>
              </c:numCache>
            </c:numRef>
          </c:val>
          <c:extLst>
            <c:ext xmlns:c16="http://schemas.microsoft.com/office/drawing/2014/chart" uri="{C3380CC4-5D6E-409C-BE32-E72D297353CC}">
              <c16:uniqueId val="{00000000-304F-472F-8A4D-78838F15F9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304F-472F-8A4D-78838F15F9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30.09</c:v>
                </c:pt>
                <c:pt idx="1">
                  <c:v>35.78</c:v>
                </c:pt>
                <c:pt idx="2">
                  <c:v>39.75</c:v>
                </c:pt>
                <c:pt idx="3">
                  <c:v>39.49</c:v>
                </c:pt>
                <c:pt idx="4">
                  <c:v>39.630000000000003</c:v>
                </c:pt>
              </c:numCache>
            </c:numRef>
          </c:val>
          <c:extLst>
            <c:ext xmlns:c16="http://schemas.microsoft.com/office/drawing/2014/chart" uri="{C3380CC4-5D6E-409C-BE32-E72D297353CC}">
              <c16:uniqueId val="{00000000-6388-4EAC-9010-F0D5A6656A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388-4EAC-9010-F0D5A6656A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00-4827-8A6D-3BB173A60C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600-4827-8A6D-3BB173A60C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530.46</c:v>
                </c:pt>
                <c:pt idx="1">
                  <c:v>543.29</c:v>
                </c:pt>
                <c:pt idx="2">
                  <c:v>523.11</c:v>
                </c:pt>
                <c:pt idx="3">
                  <c:v>504.18</c:v>
                </c:pt>
                <c:pt idx="4">
                  <c:v>347.01</c:v>
                </c:pt>
              </c:numCache>
            </c:numRef>
          </c:val>
          <c:extLst>
            <c:ext xmlns:c16="http://schemas.microsoft.com/office/drawing/2014/chart" uri="{C3380CC4-5D6E-409C-BE32-E72D297353CC}">
              <c16:uniqueId val="{00000000-2F17-4987-8DDD-7FAE5A7E9A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2F17-4987-8DDD-7FAE5A7E9A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462.57</c:v>
                </c:pt>
                <c:pt idx="1">
                  <c:v>408.04</c:v>
                </c:pt>
                <c:pt idx="2">
                  <c:v>409.32</c:v>
                </c:pt>
                <c:pt idx="3">
                  <c:v>433.66</c:v>
                </c:pt>
                <c:pt idx="4">
                  <c:v>439.9</c:v>
                </c:pt>
              </c:numCache>
            </c:numRef>
          </c:val>
          <c:extLst>
            <c:ext xmlns:c16="http://schemas.microsoft.com/office/drawing/2014/chart" uri="{C3380CC4-5D6E-409C-BE32-E72D297353CC}">
              <c16:uniqueId val="{00000000-C996-4031-8F27-04BB98E6FD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996-4031-8F27-04BB98E6FD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85.12</c:v>
                </c:pt>
                <c:pt idx="1">
                  <c:v>96.75</c:v>
                </c:pt>
                <c:pt idx="2">
                  <c:v>94.33</c:v>
                </c:pt>
                <c:pt idx="3">
                  <c:v>92.53</c:v>
                </c:pt>
                <c:pt idx="4">
                  <c:v>89.98</c:v>
                </c:pt>
              </c:numCache>
            </c:numRef>
          </c:val>
          <c:extLst>
            <c:ext xmlns:c16="http://schemas.microsoft.com/office/drawing/2014/chart" uri="{C3380CC4-5D6E-409C-BE32-E72D297353CC}">
              <c16:uniqueId val="{00000000-8ADA-4089-8E73-06648E74FA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ADA-4089-8E73-06648E74FA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175.67</c:v>
                </c:pt>
                <c:pt idx="1">
                  <c:v>172.84</c:v>
                </c:pt>
                <c:pt idx="2">
                  <c:v>180.57</c:v>
                </c:pt>
                <c:pt idx="3">
                  <c:v>182.29</c:v>
                </c:pt>
                <c:pt idx="4">
                  <c:v>195.66</c:v>
                </c:pt>
              </c:numCache>
            </c:numRef>
          </c:val>
          <c:extLst>
            <c:ext xmlns:c16="http://schemas.microsoft.com/office/drawing/2014/chart" uri="{C3380CC4-5D6E-409C-BE32-E72D297353CC}">
              <c16:uniqueId val="{00000000-BBAF-476D-8F5C-6DF52B12A1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BBAF-476D-8F5C-6DF52B12A1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大江町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7062</v>
      </c>
      <c r="AM8" s="65"/>
      <c r="AN8" s="65"/>
      <c r="AO8" s="65"/>
      <c r="AP8" s="65"/>
      <c r="AQ8" s="65"/>
      <c r="AR8" s="65"/>
      <c r="AS8" s="65"/>
      <c r="AT8" s="36">
        <f>データ!$S$6</f>
        <v>154.08000000000001</v>
      </c>
      <c r="AU8" s="37"/>
      <c r="AV8" s="37"/>
      <c r="AW8" s="37"/>
      <c r="AX8" s="37"/>
      <c r="AY8" s="37"/>
      <c r="AZ8" s="37"/>
      <c r="BA8" s="37"/>
      <c r="BB8" s="54">
        <f>データ!$T$6</f>
        <v>45.83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58.57</v>
      </c>
      <c r="J10" s="37"/>
      <c r="K10" s="37"/>
      <c r="L10" s="37"/>
      <c r="M10" s="37"/>
      <c r="N10" s="37"/>
      <c r="O10" s="64"/>
      <c r="P10" s="54">
        <f>データ!$P$6</f>
        <v>97.13</v>
      </c>
      <c r="Q10" s="54"/>
      <c r="R10" s="54"/>
      <c r="S10" s="54"/>
      <c r="T10" s="54"/>
      <c r="U10" s="54"/>
      <c r="V10" s="54"/>
      <c r="W10" s="65">
        <f>データ!$Q$6</f>
        <v>5060</v>
      </c>
      <c r="X10" s="65"/>
      <c r="Y10" s="65"/>
      <c r="Z10" s="65"/>
      <c r="AA10" s="65"/>
      <c r="AB10" s="65"/>
      <c r="AC10" s="65"/>
      <c r="AD10" s="2"/>
      <c r="AE10" s="2"/>
      <c r="AF10" s="2"/>
      <c r="AG10" s="2"/>
      <c r="AH10" s="2"/>
      <c r="AI10" s="2"/>
      <c r="AJ10" s="2"/>
      <c r="AK10" s="2"/>
      <c r="AL10" s="65">
        <f>データ!$U$6</f>
        <v>6804</v>
      </c>
      <c r="AM10" s="65"/>
      <c r="AN10" s="65"/>
      <c r="AO10" s="65"/>
      <c r="AP10" s="65"/>
      <c r="AQ10" s="65"/>
      <c r="AR10" s="65"/>
      <c r="AS10" s="65"/>
      <c r="AT10" s="36">
        <f>データ!$V$6</f>
        <v>25.01</v>
      </c>
      <c r="AU10" s="37"/>
      <c r="AV10" s="37"/>
      <c r="AW10" s="37"/>
      <c r="AX10" s="37"/>
      <c r="AY10" s="37"/>
      <c r="AZ10" s="37"/>
      <c r="BA10" s="37"/>
      <c r="BB10" s="54">
        <f>データ!$W$6</f>
        <v>272.05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I8PAkRY3f6Gyrbm5EyEs/E3UloKeeygVNFH5zuaGJH9jTk/aGOCURLO6ST9n8XYtRNFiZUxVvFWCT69rpEQXQ==" saltValue="kAJ+N0dlOowWEgLkM7LH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63240</v>
      </c>
      <c r="D6" s="20">
        <f t="shared" si="3"/>
        <v>46</v>
      </c>
      <c r="E6" s="20">
        <f t="shared" si="3"/>
        <v>1</v>
      </c>
      <c r="F6" s="20">
        <f t="shared" si="3"/>
        <v>0</v>
      </c>
      <c r="G6" s="20">
        <f t="shared" si="3"/>
        <v>1</v>
      </c>
      <c r="H6" s="20" t="str">
        <f t="shared" si="3"/>
        <v>山形県　大江町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58.57</v>
      </c>
      <c r="P6" s="21">
        <f t="shared" si="3"/>
        <v>97.13</v>
      </c>
      <c r="Q6" s="21">
        <f t="shared" si="3"/>
        <v>5060</v>
      </c>
      <c r="R6" s="21">
        <f t="shared" si="3"/>
        <v>7062</v>
      </c>
      <c r="S6" s="21">
        <f t="shared" si="3"/>
        <v>154.08000000000001</v>
      </c>
      <c r="T6" s="21">
        <f t="shared" si="3"/>
        <v>45.83</v>
      </c>
      <c r="U6" s="21">
        <f t="shared" si="3"/>
        <v>6804</v>
      </c>
      <c r="V6" s="21">
        <f t="shared" si="3"/>
        <v>25.01</v>
      </c>
      <c r="W6" s="21">
        <f t="shared" si="3"/>
        <v>272.05</v>
      </c>
      <c r="X6" s="22">
        <f>IF(X7="",NA(),X7)</f>
        <v>99.52</v>
      </c>
      <c r="Y6" s="22">
        <f t="shared" ref="Y6:AG6" si="4">IF(Y7="",NA(),Y7)</f>
        <v>100.74</v>
      </c>
      <c r="Z6" s="22">
        <f t="shared" si="4"/>
        <v>100.16</v>
      </c>
      <c r="AA6" s="22">
        <f t="shared" si="4"/>
        <v>101.05</v>
      </c>
      <c r="AB6" s="22">
        <f t="shared" si="4"/>
        <v>100.66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530.46</v>
      </c>
      <c r="AU6" s="22">
        <f t="shared" ref="AU6:BC6" si="6">IF(AU7="",NA(),AU7)</f>
        <v>543.29</v>
      </c>
      <c r="AV6" s="22">
        <f t="shared" si="6"/>
        <v>523.11</v>
      </c>
      <c r="AW6" s="22">
        <f t="shared" si="6"/>
        <v>504.18</v>
      </c>
      <c r="AX6" s="22">
        <f t="shared" si="6"/>
        <v>347.01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462.57</v>
      </c>
      <c r="BF6" s="22">
        <f t="shared" ref="BF6:BN6" si="7">IF(BF7="",NA(),BF7)</f>
        <v>408.04</v>
      </c>
      <c r="BG6" s="22">
        <f t="shared" si="7"/>
        <v>409.32</v>
      </c>
      <c r="BH6" s="22">
        <f t="shared" si="7"/>
        <v>433.66</v>
      </c>
      <c r="BI6" s="22">
        <f t="shared" si="7"/>
        <v>439.9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85.12</v>
      </c>
      <c r="BQ6" s="22">
        <f t="shared" ref="BQ6:BY6" si="8">IF(BQ7="",NA(),BQ7)</f>
        <v>96.75</v>
      </c>
      <c r="BR6" s="22">
        <f t="shared" si="8"/>
        <v>94.33</v>
      </c>
      <c r="BS6" s="22">
        <f t="shared" si="8"/>
        <v>92.53</v>
      </c>
      <c r="BT6" s="22">
        <f t="shared" si="8"/>
        <v>89.98</v>
      </c>
      <c r="BU6" s="22">
        <f t="shared" si="8"/>
        <v>82.78</v>
      </c>
      <c r="BV6" s="22">
        <f t="shared" si="8"/>
        <v>84.82</v>
      </c>
      <c r="BW6" s="22">
        <f t="shared" si="8"/>
        <v>82.29</v>
      </c>
      <c r="BX6" s="22">
        <f t="shared" si="8"/>
        <v>84.16</v>
      </c>
      <c r="BY6" s="22">
        <f t="shared" si="8"/>
        <v>81.45</v>
      </c>
      <c r="BZ6" s="21" t="str">
        <f>IF(BZ7="","",IF(BZ7="-","【-】","【"&amp;SUBSTITUTE(TEXT(BZ7,"#,##0.00"),"-","△")&amp;"】"))</f>
        <v>【97.59】</v>
      </c>
      <c r="CA6" s="22">
        <f>IF(CA7="",NA(),CA7)</f>
        <v>175.67</v>
      </c>
      <c r="CB6" s="22">
        <f t="shared" ref="CB6:CJ6" si="9">IF(CB7="",NA(),CB7)</f>
        <v>172.84</v>
      </c>
      <c r="CC6" s="22">
        <f t="shared" si="9"/>
        <v>180.57</v>
      </c>
      <c r="CD6" s="22">
        <f t="shared" si="9"/>
        <v>182.29</v>
      </c>
      <c r="CE6" s="22">
        <f t="shared" si="9"/>
        <v>195.66</v>
      </c>
      <c r="CF6" s="22">
        <f t="shared" si="9"/>
        <v>225.09</v>
      </c>
      <c r="CG6" s="22">
        <f t="shared" si="9"/>
        <v>224.82</v>
      </c>
      <c r="CH6" s="22">
        <f t="shared" si="9"/>
        <v>230.85</v>
      </c>
      <c r="CI6" s="22">
        <f t="shared" si="9"/>
        <v>230.21</v>
      </c>
      <c r="CJ6" s="22">
        <f t="shared" si="9"/>
        <v>240.31</v>
      </c>
      <c r="CK6" s="21" t="str">
        <f>IF(CK7="","",IF(CK7="-","【-】","【"&amp;SUBSTITUTE(TEXT(CK7,"#,##0.00"),"-","△")&amp;"】"))</f>
        <v>【181.66】</v>
      </c>
      <c r="CL6" s="22">
        <f>IF(CL7="",NA(),CL7)</f>
        <v>71.13</v>
      </c>
      <c r="CM6" s="22">
        <f t="shared" ref="CM6:CU6" si="10">IF(CM7="",NA(),CM7)</f>
        <v>72.3</v>
      </c>
      <c r="CN6" s="22">
        <f t="shared" si="10"/>
        <v>68.209999999999994</v>
      </c>
      <c r="CO6" s="22">
        <f t="shared" si="10"/>
        <v>67.62</v>
      </c>
      <c r="CP6" s="22">
        <f t="shared" si="10"/>
        <v>64.209999999999994</v>
      </c>
      <c r="CQ6" s="22">
        <f t="shared" si="10"/>
        <v>49.38</v>
      </c>
      <c r="CR6" s="22">
        <f t="shared" si="10"/>
        <v>50.09</v>
      </c>
      <c r="CS6" s="22">
        <f t="shared" si="10"/>
        <v>50.1</v>
      </c>
      <c r="CT6" s="22">
        <f t="shared" si="10"/>
        <v>49.76</v>
      </c>
      <c r="CU6" s="22">
        <f t="shared" si="10"/>
        <v>49.74</v>
      </c>
      <c r="CV6" s="21" t="str">
        <f>IF(CV7="","",IF(CV7="-","【-】","【"&amp;SUBSTITUTE(TEXT(CV7,"#,##0.00"),"-","△")&amp;"】"))</f>
        <v>【60.21】</v>
      </c>
      <c r="CW6" s="22">
        <f>IF(CW7="",NA(),CW7)</f>
        <v>84.77</v>
      </c>
      <c r="CX6" s="22">
        <f t="shared" ref="CX6:DF6" si="11">IF(CX7="",NA(),CX7)</f>
        <v>81.98</v>
      </c>
      <c r="CY6" s="22">
        <f t="shared" si="11"/>
        <v>83.38</v>
      </c>
      <c r="CZ6" s="22">
        <f t="shared" si="11"/>
        <v>85.03</v>
      </c>
      <c r="DA6" s="22">
        <f t="shared" si="11"/>
        <v>83.32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48.73</v>
      </c>
      <c r="DI6" s="22">
        <f t="shared" ref="DI6:DQ6" si="12">IF(DI7="",NA(),DI7)</f>
        <v>50.09</v>
      </c>
      <c r="DJ6" s="22">
        <f t="shared" si="12"/>
        <v>51.18</v>
      </c>
      <c r="DK6" s="22">
        <f t="shared" si="12"/>
        <v>51.02</v>
      </c>
      <c r="DL6" s="22">
        <f t="shared" si="12"/>
        <v>52.09</v>
      </c>
      <c r="DM6" s="22">
        <f t="shared" si="12"/>
        <v>47.5</v>
      </c>
      <c r="DN6" s="22">
        <f t="shared" si="12"/>
        <v>48.41</v>
      </c>
      <c r="DO6" s="22">
        <f t="shared" si="12"/>
        <v>50.02</v>
      </c>
      <c r="DP6" s="22">
        <f t="shared" si="12"/>
        <v>51.38</v>
      </c>
      <c r="DQ6" s="22">
        <f t="shared" si="12"/>
        <v>52.3</v>
      </c>
      <c r="DR6" s="21" t="str">
        <f>IF(DR7="","",IF(DR7="-","【-】","【"&amp;SUBSTITUTE(TEXT(DR7,"#,##0.00"),"-","△")&amp;"】"))</f>
        <v>【52.41】</v>
      </c>
      <c r="DS6" s="22">
        <f>IF(DS7="",NA(),DS7)</f>
        <v>30.09</v>
      </c>
      <c r="DT6" s="22">
        <f t="shared" ref="DT6:EB6" si="13">IF(DT7="",NA(),DT7)</f>
        <v>35.78</v>
      </c>
      <c r="DU6" s="22">
        <f t="shared" si="13"/>
        <v>39.75</v>
      </c>
      <c r="DV6" s="22">
        <f t="shared" si="13"/>
        <v>39.49</v>
      </c>
      <c r="DW6" s="22">
        <f t="shared" si="13"/>
        <v>39.630000000000003</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0.65</v>
      </c>
      <c r="EE6" s="22">
        <f t="shared" ref="EE6:EM6" si="14">IF(EE7="",NA(),EE7)</f>
        <v>0.6</v>
      </c>
      <c r="EF6" s="22">
        <f t="shared" si="14"/>
        <v>0.19</v>
      </c>
      <c r="EG6" s="22">
        <f t="shared" si="14"/>
        <v>11.38</v>
      </c>
      <c r="EH6" s="22">
        <f t="shared" si="14"/>
        <v>0.92</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63240</v>
      </c>
      <c r="D7" s="24">
        <v>46</v>
      </c>
      <c r="E7" s="24">
        <v>1</v>
      </c>
      <c r="F7" s="24">
        <v>0</v>
      </c>
      <c r="G7" s="24">
        <v>1</v>
      </c>
      <c r="H7" s="24" t="s">
        <v>93</v>
      </c>
      <c r="I7" s="24" t="s">
        <v>94</v>
      </c>
      <c r="J7" s="24" t="s">
        <v>95</v>
      </c>
      <c r="K7" s="24" t="s">
        <v>96</v>
      </c>
      <c r="L7" s="24" t="s">
        <v>97</v>
      </c>
      <c r="M7" s="24" t="s">
        <v>98</v>
      </c>
      <c r="N7" s="25" t="s">
        <v>99</v>
      </c>
      <c r="O7" s="25">
        <v>58.57</v>
      </c>
      <c r="P7" s="25">
        <v>97.13</v>
      </c>
      <c r="Q7" s="25">
        <v>5060</v>
      </c>
      <c r="R7" s="25">
        <v>7062</v>
      </c>
      <c r="S7" s="25">
        <v>154.08000000000001</v>
      </c>
      <c r="T7" s="25">
        <v>45.83</v>
      </c>
      <c r="U7" s="25">
        <v>6804</v>
      </c>
      <c r="V7" s="25">
        <v>25.01</v>
      </c>
      <c r="W7" s="25">
        <v>272.05</v>
      </c>
      <c r="X7" s="25">
        <v>99.52</v>
      </c>
      <c r="Y7" s="25">
        <v>100.74</v>
      </c>
      <c r="Z7" s="25">
        <v>100.16</v>
      </c>
      <c r="AA7" s="25">
        <v>101.05</v>
      </c>
      <c r="AB7" s="25">
        <v>100.66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530.46</v>
      </c>
      <c r="AU7" s="25">
        <v>543.29</v>
      </c>
      <c r="AV7" s="25">
        <v>523.11</v>
      </c>
      <c r="AW7" s="25">
        <v>504.18</v>
      </c>
      <c r="AX7" s="25">
        <v>347.01</v>
      </c>
      <c r="AY7" s="25">
        <v>305.08</v>
      </c>
      <c r="AZ7" s="25">
        <v>305.33999999999997</v>
      </c>
      <c r="BA7" s="25">
        <v>310.01</v>
      </c>
      <c r="BB7" s="25">
        <v>311.12</v>
      </c>
      <c r="BC7" s="25">
        <v>293.51</v>
      </c>
      <c r="BD7" s="25">
        <v>239.69</v>
      </c>
      <c r="BE7" s="25">
        <v>462.57</v>
      </c>
      <c r="BF7" s="25">
        <v>408.04</v>
      </c>
      <c r="BG7" s="25">
        <v>409.32</v>
      </c>
      <c r="BH7" s="25">
        <v>433.66</v>
      </c>
      <c r="BI7" s="25">
        <v>439.9</v>
      </c>
      <c r="BJ7" s="25">
        <v>585.59</v>
      </c>
      <c r="BK7" s="25">
        <v>561.34</v>
      </c>
      <c r="BL7" s="25">
        <v>538.33000000000004</v>
      </c>
      <c r="BM7" s="25">
        <v>515.14</v>
      </c>
      <c r="BN7" s="25">
        <v>498.34</v>
      </c>
      <c r="BO7" s="25">
        <v>264.86</v>
      </c>
      <c r="BP7" s="25">
        <v>85.12</v>
      </c>
      <c r="BQ7" s="25">
        <v>96.75</v>
      </c>
      <c r="BR7" s="25">
        <v>94.33</v>
      </c>
      <c r="BS7" s="25">
        <v>92.53</v>
      </c>
      <c r="BT7" s="25">
        <v>89.98</v>
      </c>
      <c r="BU7" s="25">
        <v>82.78</v>
      </c>
      <c r="BV7" s="25">
        <v>84.82</v>
      </c>
      <c r="BW7" s="25">
        <v>82.29</v>
      </c>
      <c r="BX7" s="25">
        <v>84.16</v>
      </c>
      <c r="BY7" s="25">
        <v>81.45</v>
      </c>
      <c r="BZ7" s="25">
        <v>97.59</v>
      </c>
      <c r="CA7" s="25">
        <v>175.67</v>
      </c>
      <c r="CB7" s="25">
        <v>172.84</v>
      </c>
      <c r="CC7" s="25">
        <v>180.57</v>
      </c>
      <c r="CD7" s="25">
        <v>182.29</v>
      </c>
      <c r="CE7" s="25">
        <v>195.66</v>
      </c>
      <c r="CF7" s="25">
        <v>225.09</v>
      </c>
      <c r="CG7" s="25">
        <v>224.82</v>
      </c>
      <c r="CH7" s="25">
        <v>230.85</v>
      </c>
      <c r="CI7" s="25">
        <v>230.21</v>
      </c>
      <c r="CJ7" s="25">
        <v>240.31</v>
      </c>
      <c r="CK7" s="25">
        <v>181.66</v>
      </c>
      <c r="CL7" s="25">
        <v>71.13</v>
      </c>
      <c r="CM7" s="25">
        <v>72.3</v>
      </c>
      <c r="CN7" s="25">
        <v>68.209999999999994</v>
      </c>
      <c r="CO7" s="25">
        <v>67.62</v>
      </c>
      <c r="CP7" s="25">
        <v>64.209999999999994</v>
      </c>
      <c r="CQ7" s="25">
        <v>49.38</v>
      </c>
      <c r="CR7" s="25">
        <v>50.09</v>
      </c>
      <c r="CS7" s="25">
        <v>50.1</v>
      </c>
      <c r="CT7" s="25">
        <v>49.76</v>
      </c>
      <c r="CU7" s="25">
        <v>49.74</v>
      </c>
      <c r="CV7" s="25">
        <v>60.21</v>
      </c>
      <c r="CW7" s="25">
        <v>84.77</v>
      </c>
      <c r="CX7" s="25">
        <v>81.98</v>
      </c>
      <c r="CY7" s="25">
        <v>83.38</v>
      </c>
      <c r="CZ7" s="25">
        <v>85.03</v>
      </c>
      <c r="DA7" s="25">
        <v>83.32</v>
      </c>
      <c r="DB7" s="25">
        <v>78.010000000000005</v>
      </c>
      <c r="DC7" s="25">
        <v>77.599999999999994</v>
      </c>
      <c r="DD7" s="25">
        <v>77.3</v>
      </c>
      <c r="DE7" s="25">
        <v>76.64</v>
      </c>
      <c r="DF7" s="25">
        <v>75.37</v>
      </c>
      <c r="DG7" s="25">
        <v>89.21</v>
      </c>
      <c r="DH7" s="25">
        <v>48.73</v>
      </c>
      <c r="DI7" s="25">
        <v>50.09</v>
      </c>
      <c r="DJ7" s="25">
        <v>51.18</v>
      </c>
      <c r="DK7" s="25">
        <v>51.02</v>
      </c>
      <c r="DL7" s="25">
        <v>52.09</v>
      </c>
      <c r="DM7" s="25">
        <v>47.5</v>
      </c>
      <c r="DN7" s="25">
        <v>48.41</v>
      </c>
      <c r="DO7" s="25">
        <v>50.02</v>
      </c>
      <c r="DP7" s="25">
        <v>51.38</v>
      </c>
      <c r="DQ7" s="25">
        <v>52.3</v>
      </c>
      <c r="DR7" s="25">
        <v>52.41</v>
      </c>
      <c r="DS7" s="25">
        <v>30.09</v>
      </c>
      <c r="DT7" s="25">
        <v>35.78</v>
      </c>
      <c r="DU7" s="25">
        <v>39.75</v>
      </c>
      <c r="DV7" s="25">
        <v>39.49</v>
      </c>
      <c r="DW7" s="25">
        <v>39.630000000000003</v>
      </c>
      <c r="DX7" s="25">
        <v>17.399999999999999</v>
      </c>
      <c r="DY7" s="25">
        <v>18.64</v>
      </c>
      <c r="DZ7" s="25">
        <v>19.510000000000002</v>
      </c>
      <c r="EA7" s="25">
        <v>21.6</v>
      </c>
      <c r="EB7" s="25">
        <v>23.36</v>
      </c>
      <c r="EC7" s="25">
        <v>26.78</v>
      </c>
      <c r="ED7" s="25">
        <v>0.65</v>
      </c>
      <c r="EE7" s="25">
        <v>0.6</v>
      </c>
      <c r="EF7" s="25">
        <v>0.19</v>
      </c>
      <c r="EG7" s="25">
        <v>11.38</v>
      </c>
      <c r="EH7" s="25">
        <v>0.92</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2026-02-17T06:10:14Z</cp:lastPrinted>
  <dcterms:created xsi:type="dcterms:W3CDTF">2025-12-12T09:12:03Z</dcterms:created>
  <dcterms:modified xsi:type="dcterms:W3CDTF">2026-02-17T06:12:15Z</dcterms:modified>
  <cp:category/>
</cp:coreProperties>
</file>