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\\192.168.100.233\07_建設水道課\03_水道係\07業務関係\11調査・アンケート関係\01水道関係\R07\1.19経営比較分析\"/>
    </mc:Choice>
  </mc:AlternateContent>
  <xr:revisionPtr revIDLastSave="0" documentId="13_ncr:1_{7D12BC09-DD77-4EFC-838E-762C2F865624}" xr6:coauthVersionLast="36" xr6:coauthVersionMax="36" xr10:uidLastSave="{00000000-0000-0000-0000-000000000000}"/>
  <workbookProtection workbookAlgorithmName="SHA-512" workbookHashValue="WNws3PQcgXj3kq6wOruLxGCDvwt06UwS+mfEUW2BCtLd1xZB8iyYqh1Ba08c/Udse1x7QANc0i2O2MQF3YP5Lw==" workbookSaltValue="S6MoodL6/Z+ULs8nicFW6A==" workbookSpinCount="100000" lockStructure="1"/>
  <bookViews>
    <workbookView xWindow="0" yWindow="0" windowWidth="28800" windowHeight="12225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P10" i="4" s="1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L85" i="4"/>
  <c r="J85" i="4"/>
  <c r="G85" i="4"/>
  <c r="F85" i="4"/>
  <c r="BB10" i="4"/>
  <c r="AT10" i="4"/>
  <c r="AL10" i="4"/>
  <c r="W10" i="4"/>
  <c r="I10" i="4"/>
  <c r="AT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<sst xmlns="http://schemas.openxmlformats.org/spreadsheetml/2006/main" count="228" uniqueCount="114">
  <si>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</si>
  <si>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</si>
  <si>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</si>
  <si>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</si>
  <si>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</si>
  <si>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</si>
  <si>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</si>
  <si>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</si>
  <si>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</si>
  <si>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</si>
  <si>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</si>
  <si>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</si>
  <si>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</si>
  <si>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</si>
  <si>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</si>
  <si>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</si>
  <si>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</si>
  <si>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</si>
  <si>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</si>
  <si>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</si>
  <si>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</si>
  <si>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</si>
  <si>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</si>
  <si>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</si>
  <si>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</si>
  <si>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</si>
  <si>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</si>
  <si>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</si>
  <si>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</si>
  <si>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</si>
  <si>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</si>
  <si>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</si>
  <si>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</si>
  <si>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</si>
  <si>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</si>
  <si>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</si>
  <si>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</si>
  <si>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</si>
  <si>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</si>
  <si>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</si>
  <si>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</si>
  <si>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</si>
  <si>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</si>
  <si>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</si>
  <si>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</si>
  <si>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</si>
  <si>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</si>
  <si>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</si>
  <si>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</si>
  <si>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</si>
  <si>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</si>
  <si>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</si>
  <si>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</si>
  <si>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</si>
  <si>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</si>
  <si>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</si>
  <si>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</si>
  <si>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</si>
  <si>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</si>
  <si>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</si>
  <si>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</si>
  <si>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</si>
  <si>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</si>
  <si>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</si>
  <si>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</si>
  <si>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</si>
  <si>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</si>
  <si>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</si>
  <si>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</si>
  <si>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</si>
  <si>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</si>
  <si>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</si>
  <si>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</si>
  <si>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</si>
  <si>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</si>
  <si>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</si>
  <si>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</si>
  <si>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</si>
  <si>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</si>
  <si>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</si>
  <si>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</si>
  <si>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</si>
  <si>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</si>
  <si>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</si>
  <si>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</si>
  <si>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</si>
  <si>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</si>
  <si>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</si>
  <si>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</si>
  <si>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</si>
  <si>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</si>
  <si>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</si>
  <si>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</si>
  <si>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山形県　朝日町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</si>
  <si>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</si>
  <si>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</si>
  <si>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</si>
  <si>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</si>
  <si>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</si>
  <si>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</si>
  <si>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</si>
  <si>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</si>
  <si>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</si>
  <si>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</si>
  <si>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</si>
  <si>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</si>
  <si>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</si>
  <si>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</si>
  <si>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</si>
  <si>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</si>
  <si>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</si>
  <si>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・法定耐用年数を向かえた資産を多く有するため、有形固定資産減価償却率が高い状況にあり、管路や施設などの更新を計画的に行っていく必要がある。</t>
    <phoneticPr fontId="4"/>
  </si>
  <si>
    <t>・経常収支比率は100%を超えているものの、今後も引き続き健全経営に努めていく。
・企業債残高対給水収益比率については、新規の企業債発行を行っており、数値が悪化している。
・料金回収率については、収入の減少、費用の増加により数値が悪化傾向にある。
・給水原価は、全国平均より高いので、今後も経費削減や業務の効率化、有収率の向上に努める必要がある。
・施設利用率は、全国・類団平均値とほぼ変わりないので、適正な施設規模と考える。</t>
    <rPh sb="75" eb="77">
      <t>スウチ</t>
    </rPh>
    <rPh sb="78" eb="80">
      <t>アッカ</t>
    </rPh>
    <rPh sb="98" eb="100">
      <t>シュウニュウ</t>
    </rPh>
    <rPh sb="101" eb="103">
      <t>ゲンショウ</t>
    </rPh>
    <rPh sb="104" eb="106">
      <t>ヒヨウ</t>
    </rPh>
    <rPh sb="107" eb="109">
      <t>ゾウカ</t>
    </rPh>
    <rPh sb="112" eb="114">
      <t>スウチ</t>
    </rPh>
    <rPh sb="115" eb="117">
      <t>アッカ</t>
    </rPh>
    <rPh sb="117" eb="119">
      <t>ケイコウ</t>
    </rPh>
    <phoneticPr fontId="4"/>
  </si>
  <si>
    <t>・給水人口の減少に伴う収益の減、物価高騰等に伴う費用の増と厳しい状況となっているが、これまで以上に経費の削減、業務の効率化、有収率の向上に努め、健全経営を維持していく。
・アセットマネジメントの改訂版に基づき、管路や施設を計画的に更新していく。</t>
    <rPh sb="97" eb="100">
      <t>カイテイバン</t>
    </rPh>
    <rPh sb="101" eb="102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</si>
</sst>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1.07</c:v>
                </c:pt>
                <c:pt idx="1">
                  <c:v>0.47</c:v>
                </c:pt>
                <c:pt idx="2">
                  <c:v>0.04</c:v>
                </c:pt>
                <c:pt idx="3">
                  <c:v>0.37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C2-4C7E-BDDD-9B1F623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</c:v>
                </c:pt>
                <c:pt idx="1">
                  <c:v>0.36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C2-4C7E-BDDD-9B1F623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61.14</c:v>
                </c:pt>
                <c:pt idx="1">
                  <c:v>60.4</c:v>
                </c:pt>
                <c:pt idx="2">
                  <c:v>59.98</c:v>
                </c:pt>
                <c:pt idx="3">
                  <c:v>58.65</c:v>
                </c:pt>
                <c:pt idx="4">
                  <c:v>55.9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F-493E-B599-A52DF1A38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49.38</c:v>
                </c:pt>
                <c:pt idx="1">
                  <c:v>50.09</c:v>
                </c:pt>
                <c:pt idx="2">
                  <c:v>50.1</c:v>
                </c:pt>
                <c:pt idx="3">
                  <c:v>49.76</c:v>
                </c:pt>
                <c:pt idx="4">
                  <c:v>49.74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F-493E-B599-A52DF1A38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75.010000000000005</c:v>
                </c:pt>
                <c:pt idx="1">
                  <c:v>75.06</c:v>
                </c:pt>
                <c:pt idx="2">
                  <c:v>75.180000000000007</c:v>
                </c:pt>
                <c:pt idx="3">
                  <c:v>75.27</c:v>
                </c:pt>
                <c:pt idx="4">
                  <c:v>75.319999999999993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4-4857-9608-EB89EF7B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78.010000000000005</c:v>
                </c:pt>
                <c:pt idx="1">
                  <c:v>77.599999999999994</c:v>
                </c:pt>
                <c:pt idx="2">
                  <c:v>77.3</c:v>
                </c:pt>
                <c:pt idx="3">
                  <c:v>76.64</c:v>
                </c:pt>
                <c:pt idx="4">
                  <c:v>75.37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4-4857-9608-EB89EF7B2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112.38</c:v>
                </c:pt>
                <c:pt idx="1">
                  <c:v>123.27</c:v>
                </c:pt>
                <c:pt idx="2">
                  <c:v>120.99</c:v>
                </c:pt>
                <c:pt idx="3">
                  <c:v>121.98</c:v>
                </c:pt>
                <c:pt idx="4">
                  <c:v>116.92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3-46A2-9CA6-DB480A39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105.34</c:v>
                </c:pt>
                <c:pt idx="1">
                  <c:v>105.77</c:v>
                </c:pt>
                <c:pt idx="2">
                  <c:v>104.82</c:v>
                </c:pt>
                <c:pt idx="3">
                  <c:v>106.46</c:v>
                </c:pt>
                <c:pt idx="4">
                  <c:v>103.41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3-46A2-9CA6-DB480A39D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57.74</c:v>
                </c:pt>
                <c:pt idx="1">
                  <c:v>58.65</c:v>
                </c:pt>
                <c:pt idx="2">
                  <c:v>59.32</c:v>
                </c:pt>
                <c:pt idx="3">
                  <c:v>59.13</c:v>
                </c:pt>
                <c:pt idx="4">
                  <c:v>59.99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F-4AEB-A396-1E3375E9C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47.5</c:v>
                </c:pt>
                <c:pt idx="1">
                  <c:v>48.41</c:v>
                </c:pt>
                <c:pt idx="2">
                  <c:v>50.02</c:v>
                </c:pt>
                <c:pt idx="3">
                  <c:v>51.38</c:v>
                </c:pt>
                <c:pt idx="4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F-4AEB-A396-1E3375E9C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26.03</c:v>
                </c:pt>
                <c:pt idx="1">
                  <c:v>12.94</c:v>
                </c:pt>
                <c:pt idx="2">
                  <c:v>15.41</c:v>
                </c:pt>
                <c:pt idx="3">
                  <c:v>17.39</c:v>
                </c:pt>
                <c:pt idx="4">
                  <c:v>24.53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F-47DA-8025-C8DA1F88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17.399999999999999</c:v>
                </c:pt>
                <c:pt idx="1">
                  <c:v>18.64</c:v>
                </c:pt>
                <c:pt idx="2">
                  <c:v>19.510000000000002</c:v>
                </c:pt>
                <c:pt idx="3">
                  <c:v>21.6</c:v>
                </c:pt>
                <c:pt idx="4">
                  <c:v>23.36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F-47DA-8025-C8DA1F881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8-48EB-96CB-13D873C7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24.04</c:v>
                </c:pt>
                <c:pt idx="1">
                  <c:v>28.03</c:v>
                </c:pt>
                <c:pt idx="2">
                  <c:v>26.73</c:v>
                </c:pt>
                <c:pt idx="3">
                  <c:v>27.85</c:v>
                </c:pt>
                <c:pt idx="4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8-48EB-96CB-13D873C7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1768.47</c:v>
                </c:pt>
                <c:pt idx="1">
                  <c:v>1524.93</c:v>
                </c:pt>
                <c:pt idx="2">
                  <c:v>1501.81</c:v>
                </c:pt>
                <c:pt idx="3">
                  <c:v>3000.51</c:v>
                </c:pt>
                <c:pt idx="4">
                  <c:v>321.39999999999998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C-4028-98B0-B569A00A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305.08</c:v>
                </c:pt>
                <c:pt idx="1">
                  <c:v>305.33999999999997</c:v>
                </c:pt>
                <c:pt idx="2">
                  <c:v>310.01</c:v>
                </c:pt>
                <c:pt idx="3">
                  <c:v>311.12</c:v>
                </c:pt>
                <c:pt idx="4">
                  <c:v>293.51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C-4028-98B0-B569A00AF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49.31</c:v>
                </c:pt>
                <c:pt idx="1">
                  <c:v>34.35</c:v>
                </c:pt>
                <c:pt idx="2">
                  <c:v>25.72</c:v>
                </c:pt>
                <c:pt idx="3">
                  <c:v>12.61</c:v>
                </c:pt>
                <c:pt idx="4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FC-43B6-9FDE-07C08D5A7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585.59</c:v>
                </c:pt>
                <c:pt idx="1">
                  <c:v>561.34</c:v>
                </c:pt>
                <c:pt idx="2">
                  <c:v>538.33000000000004</c:v>
                </c:pt>
                <c:pt idx="3">
                  <c:v>515.14</c:v>
                </c:pt>
                <c:pt idx="4">
                  <c:v>498.34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C-43B6-9FDE-07C08D5A7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85.96</c:v>
                </c:pt>
                <c:pt idx="1">
                  <c:v>105.71</c:v>
                </c:pt>
                <c:pt idx="2">
                  <c:v>93.5</c:v>
                </c:pt>
                <c:pt idx="3">
                  <c:v>119.6</c:v>
                </c:pt>
                <c:pt idx="4">
                  <c:v>114.64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7-415A-8B3D-100D0AED4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82.78</c:v>
                </c:pt>
                <c:pt idx="1">
                  <c:v>84.82</c:v>
                </c:pt>
                <c:pt idx="2">
                  <c:v>82.29</c:v>
                </c:pt>
                <c:pt idx="3">
                  <c:v>84.16</c:v>
                </c:pt>
                <c:pt idx="4">
                  <c:v>81.45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7-415A-8B3D-100D0AED4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212.95</c:v>
                </c:pt>
                <c:pt idx="1">
                  <c:v>191.62</c:v>
                </c:pt>
                <c:pt idx="2">
                  <c:v>197.08</c:v>
                </c:pt>
                <c:pt idx="3">
                  <c:v>196.1</c:v>
                </c:pt>
                <c:pt idx="4">
                  <c:v>206.13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B-4C22-AE34-C9A68CD5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225.09</c:v>
                </c:pt>
                <c:pt idx="1">
                  <c:v>224.82</c:v>
                </c:pt>
                <c:pt idx="2">
                  <c:v>230.85</c:v>
                </c:pt>
                <c:pt idx="3">
                  <c:v>230.21</c:v>
                </c:pt>
                <c:pt idx="4">
                  <c:v>240.31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B-4C22-AE34-C9A68CD5C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P1" zoomScaleNormal="100" workbookViewId="0">
      <selection activeCell="CA66" sqref="CA6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15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15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9" t="str">
        <f>データ!H6</f>
        <v>山形県　朝日町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80"/>
      <c r="AE6" s="80"/>
      <c r="AF6" s="80"/>
      <c r="AG6" s="8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1" t="s">
        <v>1</v>
      </c>
      <c r="C7" s="62"/>
      <c r="D7" s="62"/>
      <c r="E7" s="62"/>
      <c r="F7" s="62"/>
      <c r="G7" s="62"/>
      <c r="H7" s="62"/>
      <c r="I7" s="61" t="s">
        <v>2</v>
      </c>
      <c r="J7" s="62"/>
      <c r="K7" s="62"/>
      <c r="L7" s="62"/>
      <c r="M7" s="62"/>
      <c r="N7" s="62"/>
      <c r="O7" s="63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2"/>
      <c r="AL7" s="64" t="s">
        <v>6</v>
      </c>
      <c r="AM7" s="64"/>
      <c r="AN7" s="64"/>
      <c r="AO7" s="64"/>
      <c r="AP7" s="64"/>
      <c r="AQ7" s="64"/>
      <c r="AR7" s="64"/>
      <c r="AS7" s="64"/>
      <c r="AT7" s="61" t="s">
        <v>7</v>
      </c>
      <c r="AU7" s="62"/>
      <c r="AV7" s="62"/>
      <c r="AW7" s="62"/>
      <c r="AX7" s="62"/>
      <c r="AY7" s="62"/>
      <c r="AZ7" s="62"/>
      <c r="BA7" s="62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72" t="str">
        <f>データ!$I$6</f>
        <v>法適用</v>
      </c>
      <c r="C8" s="73"/>
      <c r="D8" s="73"/>
      <c r="E8" s="73"/>
      <c r="F8" s="73"/>
      <c r="G8" s="73"/>
      <c r="H8" s="73"/>
      <c r="I8" s="72" t="str">
        <f>データ!$J$6</f>
        <v>水道事業</v>
      </c>
      <c r="J8" s="73"/>
      <c r="K8" s="73"/>
      <c r="L8" s="73"/>
      <c r="M8" s="73"/>
      <c r="N8" s="73"/>
      <c r="O8" s="74"/>
      <c r="P8" s="75" t="str">
        <f>データ!$K$6</f>
        <v>末端給水事業</v>
      </c>
      <c r="Q8" s="75"/>
      <c r="R8" s="75"/>
      <c r="S8" s="75"/>
      <c r="T8" s="75"/>
      <c r="U8" s="75"/>
      <c r="V8" s="75"/>
      <c r="W8" s="75" t="str">
        <f>データ!$L$6</f>
        <v>A8</v>
      </c>
      <c r="X8" s="75"/>
      <c r="Y8" s="75"/>
      <c r="Z8" s="75"/>
      <c r="AA8" s="75"/>
      <c r="AB8" s="75"/>
      <c r="AC8" s="75"/>
      <c r="AD8" s="75" t="str">
        <f>データ!$M$6</f>
        <v>非設置</v>
      </c>
      <c r="AE8" s="75"/>
      <c r="AF8" s="75"/>
      <c r="AG8" s="75"/>
      <c r="AH8" s="75"/>
      <c r="AI8" s="75"/>
      <c r="AJ8" s="75"/>
      <c r="AK8" s="2"/>
      <c r="AL8" s="58">
        <f>データ!$R$6</f>
        <v>5782</v>
      </c>
      <c r="AM8" s="58"/>
      <c r="AN8" s="58"/>
      <c r="AO8" s="58"/>
      <c r="AP8" s="58"/>
      <c r="AQ8" s="58"/>
      <c r="AR8" s="58"/>
      <c r="AS8" s="58"/>
      <c r="AT8" s="55">
        <f>データ!$S$6</f>
        <v>196.81</v>
      </c>
      <c r="AU8" s="56"/>
      <c r="AV8" s="56"/>
      <c r="AW8" s="56"/>
      <c r="AX8" s="56"/>
      <c r="AY8" s="56"/>
      <c r="AZ8" s="56"/>
      <c r="BA8" s="56"/>
      <c r="BB8" s="45">
        <f>データ!$T$6</f>
        <v>29.38</v>
      </c>
      <c r="BC8" s="45"/>
      <c r="BD8" s="45"/>
      <c r="BE8" s="45"/>
      <c r="BF8" s="45"/>
      <c r="BG8" s="45"/>
      <c r="BH8" s="45"/>
      <c r="BI8" s="45"/>
      <c r="BJ8" s="3"/>
      <c r="BK8" s="3"/>
      <c r="BL8" s="76" t="s">
        <v>10</v>
      </c>
      <c r="BM8" s="77"/>
      <c r="BN8" s="59" t="s">
        <v>11</v>
      </c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60"/>
    </row>
    <row r="9" spans="1:78" ht="18.75" customHeight="1" x14ac:dyDescent="0.15">
      <c r="A9" s="2"/>
      <c r="B9" s="61" t="s">
        <v>12</v>
      </c>
      <c r="C9" s="62"/>
      <c r="D9" s="62"/>
      <c r="E9" s="62"/>
      <c r="F9" s="62"/>
      <c r="G9" s="62"/>
      <c r="H9" s="62"/>
      <c r="I9" s="61" t="s">
        <v>13</v>
      </c>
      <c r="J9" s="62"/>
      <c r="K9" s="62"/>
      <c r="L9" s="62"/>
      <c r="M9" s="62"/>
      <c r="N9" s="62"/>
      <c r="O9" s="63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2"/>
      <c r="AE9" s="2"/>
      <c r="AF9" s="2"/>
      <c r="AG9" s="2"/>
      <c r="AH9" s="2"/>
      <c r="AI9" s="2"/>
      <c r="AJ9" s="2"/>
      <c r="AK9" s="2"/>
      <c r="AL9" s="64" t="s">
        <v>16</v>
      </c>
      <c r="AM9" s="64"/>
      <c r="AN9" s="64"/>
      <c r="AO9" s="64"/>
      <c r="AP9" s="64"/>
      <c r="AQ9" s="64"/>
      <c r="AR9" s="64"/>
      <c r="AS9" s="64"/>
      <c r="AT9" s="61" t="s">
        <v>17</v>
      </c>
      <c r="AU9" s="62"/>
      <c r="AV9" s="62"/>
      <c r="AW9" s="62"/>
      <c r="AX9" s="62"/>
      <c r="AY9" s="62"/>
      <c r="AZ9" s="62"/>
      <c r="BA9" s="62"/>
      <c r="BB9" s="64" t="s">
        <v>18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19</v>
      </c>
      <c r="BM9" s="66"/>
      <c r="BN9" s="67" t="s">
        <v>20</v>
      </c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8"/>
    </row>
    <row r="10" spans="1:78" ht="18.75" customHeight="1" x14ac:dyDescent="0.15">
      <c r="A10" s="2"/>
      <c r="B10" s="55" t="str">
        <f>データ!$N$6</f>
        <v>-</v>
      </c>
      <c r="C10" s="56"/>
      <c r="D10" s="56"/>
      <c r="E10" s="56"/>
      <c r="F10" s="56"/>
      <c r="G10" s="56"/>
      <c r="H10" s="56"/>
      <c r="I10" s="55">
        <f>データ!$O$6</f>
        <v>82.92</v>
      </c>
      <c r="J10" s="56"/>
      <c r="K10" s="56"/>
      <c r="L10" s="56"/>
      <c r="M10" s="56"/>
      <c r="N10" s="56"/>
      <c r="O10" s="57"/>
      <c r="P10" s="45">
        <f>データ!$P$6</f>
        <v>97.57</v>
      </c>
      <c r="Q10" s="45"/>
      <c r="R10" s="45"/>
      <c r="S10" s="45"/>
      <c r="T10" s="45"/>
      <c r="U10" s="45"/>
      <c r="V10" s="45"/>
      <c r="W10" s="58">
        <f>データ!$Q$6</f>
        <v>4587</v>
      </c>
      <c r="X10" s="58"/>
      <c r="Y10" s="58"/>
      <c r="Z10" s="58"/>
      <c r="AA10" s="58"/>
      <c r="AB10" s="58"/>
      <c r="AC10" s="58"/>
      <c r="AD10" s="2"/>
      <c r="AE10" s="2"/>
      <c r="AF10" s="2"/>
      <c r="AG10" s="2"/>
      <c r="AH10" s="2"/>
      <c r="AI10" s="2"/>
      <c r="AJ10" s="2"/>
      <c r="AK10" s="2"/>
      <c r="AL10" s="58">
        <f>データ!$U$6</f>
        <v>5587</v>
      </c>
      <c r="AM10" s="58"/>
      <c r="AN10" s="58"/>
      <c r="AO10" s="58"/>
      <c r="AP10" s="58"/>
      <c r="AQ10" s="58"/>
      <c r="AR10" s="58"/>
      <c r="AS10" s="58"/>
      <c r="AT10" s="55">
        <f>データ!$V$6</f>
        <v>19.5</v>
      </c>
      <c r="AU10" s="56"/>
      <c r="AV10" s="56"/>
      <c r="AW10" s="56"/>
      <c r="AX10" s="56"/>
      <c r="AY10" s="56"/>
      <c r="AZ10" s="56"/>
      <c r="BA10" s="56"/>
      <c r="BB10" s="45">
        <f>データ!$W$6</f>
        <v>286.51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 x14ac:dyDescent="0.15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3" t="s">
        <v>25</v>
      </c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5"/>
    </row>
    <row r="15" spans="1:78" ht="13.5" customHeight="1" x14ac:dyDescent="0.15">
      <c r="A15" s="2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1"/>
      <c r="BK15" s="2"/>
      <c r="BL15" s="36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112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2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3" t="s">
        <v>26</v>
      </c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5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6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8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111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 x14ac:dyDescent="0.15">
      <c r="A60" s="2"/>
      <c r="B60" s="39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1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 x14ac:dyDescent="0.15">
      <c r="A61" s="2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1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2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3" t="s">
        <v>28</v>
      </c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5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6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8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113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2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HlPdRw1SRsQEUc3pYY65G+NLLU4m+ylO/ltloOznA0QSw9LgeJ26lEZdkmwu4cxjY/7dTKasEG7npkfCxzO6Ew==" saltValue="qZQvQ7em0ZJbVN0SfzLiF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63231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山形県　朝日町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82.92</v>
      </c>
      <c r="P6" s="21">
        <f t="shared" si="3"/>
        <v>97.57</v>
      </c>
      <c r="Q6" s="21">
        <f t="shared" si="3"/>
        <v>4587</v>
      </c>
      <c r="R6" s="21">
        <f t="shared" si="3"/>
        <v>5782</v>
      </c>
      <c r="S6" s="21">
        <f t="shared" si="3"/>
        <v>196.81</v>
      </c>
      <c r="T6" s="21">
        <f t="shared" si="3"/>
        <v>29.38</v>
      </c>
      <c r="U6" s="21">
        <f t="shared" si="3"/>
        <v>5587</v>
      </c>
      <c r="V6" s="21">
        <f t="shared" si="3"/>
        <v>19.5</v>
      </c>
      <c r="W6" s="21">
        <f t="shared" si="3"/>
        <v>286.51</v>
      </c>
      <c r="X6" s="22">
        <f>IF(X7="",NA(),X7)</f>
        <v>112.38</v>
      </c>
      <c r="Y6" s="22">
        <f t="shared" ref="Y6:AG6" si="4">IF(Y7="",NA(),Y7)</f>
        <v>123.27</v>
      </c>
      <c r="Z6" s="22">
        <f t="shared" si="4"/>
        <v>120.99</v>
      </c>
      <c r="AA6" s="22">
        <f t="shared" si="4"/>
        <v>121.98</v>
      </c>
      <c r="AB6" s="22">
        <f t="shared" si="4"/>
        <v>116.92</v>
      </c>
      <c r="AC6" s="22">
        <f t="shared" si="4"/>
        <v>105.34</v>
      </c>
      <c r="AD6" s="22">
        <f t="shared" si="4"/>
        <v>105.77</v>
      </c>
      <c r="AE6" s="22">
        <f t="shared" si="4"/>
        <v>104.82</v>
      </c>
      <c r="AF6" s="22">
        <f t="shared" si="4"/>
        <v>106.46</v>
      </c>
      <c r="AG6" s="22">
        <f t="shared" si="4"/>
        <v>103.41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24.04</v>
      </c>
      <c r="AO6" s="22">
        <f t="shared" si="5"/>
        <v>28.03</v>
      </c>
      <c r="AP6" s="22">
        <f t="shared" si="5"/>
        <v>26.73</v>
      </c>
      <c r="AQ6" s="22">
        <f t="shared" si="5"/>
        <v>27.85</v>
      </c>
      <c r="AR6" s="22">
        <f t="shared" si="5"/>
        <v>28</v>
      </c>
      <c r="AS6" s="21" t="str">
        <f>IF(AS7="","",IF(AS7="-","【-】","【"&amp;SUBSTITUTE(TEXT(AS7,"#,##0.00"),"-","△")&amp;"】"))</f>
        <v>【1.61】</v>
      </c>
      <c r="AT6" s="22">
        <f>IF(AT7="",NA(),AT7)</f>
        <v>1768.47</v>
      </c>
      <c r="AU6" s="22">
        <f t="shared" ref="AU6:BC6" si="6">IF(AU7="",NA(),AU7)</f>
        <v>1524.93</v>
      </c>
      <c r="AV6" s="22">
        <f t="shared" si="6"/>
        <v>1501.81</v>
      </c>
      <c r="AW6" s="22">
        <f t="shared" si="6"/>
        <v>3000.51</v>
      </c>
      <c r="AX6" s="22">
        <f t="shared" si="6"/>
        <v>321.39999999999998</v>
      </c>
      <c r="AY6" s="22">
        <f t="shared" si="6"/>
        <v>305.08</v>
      </c>
      <c r="AZ6" s="22">
        <f t="shared" si="6"/>
        <v>305.33999999999997</v>
      </c>
      <c r="BA6" s="22">
        <f t="shared" si="6"/>
        <v>310.01</v>
      </c>
      <c r="BB6" s="22">
        <f t="shared" si="6"/>
        <v>311.12</v>
      </c>
      <c r="BC6" s="22">
        <f t="shared" si="6"/>
        <v>293.51</v>
      </c>
      <c r="BD6" s="21" t="str">
        <f>IF(BD7="","",IF(BD7="-","【-】","【"&amp;SUBSTITUTE(TEXT(BD7,"#,##0.00"),"-","△")&amp;"】"))</f>
        <v>【239.69】</v>
      </c>
      <c r="BE6" s="22">
        <f>IF(BE7="",NA(),BE7)</f>
        <v>49.31</v>
      </c>
      <c r="BF6" s="22">
        <f t="shared" ref="BF6:BN6" si="7">IF(BF7="",NA(),BF7)</f>
        <v>34.35</v>
      </c>
      <c r="BG6" s="22">
        <f t="shared" si="7"/>
        <v>25.72</v>
      </c>
      <c r="BH6" s="22">
        <f t="shared" si="7"/>
        <v>12.61</v>
      </c>
      <c r="BI6" s="22">
        <f t="shared" si="7"/>
        <v>99.74</v>
      </c>
      <c r="BJ6" s="22">
        <f t="shared" si="7"/>
        <v>585.59</v>
      </c>
      <c r="BK6" s="22">
        <f t="shared" si="7"/>
        <v>561.34</v>
      </c>
      <c r="BL6" s="22">
        <f t="shared" si="7"/>
        <v>538.33000000000004</v>
      </c>
      <c r="BM6" s="22">
        <f t="shared" si="7"/>
        <v>515.14</v>
      </c>
      <c r="BN6" s="22">
        <f t="shared" si="7"/>
        <v>498.34</v>
      </c>
      <c r="BO6" s="21" t="str">
        <f>IF(BO7="","",IF(BO7="-","【-】","【"&amp;SUBSTITUTE(TEXT(BO7,"#,##0.00"),"-","△")&amp;"】"))</f>
        <v>【264.86】</v>
      </c>
      <c r="BP6" s="22">
        <f>IF(BP7="",NA(),BP7)</f>
        <v>85.96</v>
      </c>
      <c r="BQ6" s="22">
        <f t="shared" ref="BQ6:BY6" si="8">IF(BQ7="",NA(),BQ7)</f>
        <v>105.71</v>
      </c>
      <c r="BR6" s="22">
        <f t="shared" si="8"/>
        <v>93.5</v>
      </c>
      <c r="BS6" s="22">
        <f t="shared" si="8"/>
        <v>119.6</v>
      </c>
      <c r="BT6" s="22">
        <f t="shared" si="8"/>
        <v>114.64</v>
      </c>
      <c r="BU6" s="22">
        <f t="shared" si="8"/>
        <v>82.78</v>
      </c>
      <c r="BV6" s="22">
        <f t="shared" si="8"/>
        <v>84.82</v>
      </c>
      <c r="BW6" s="22">
        <f t="shared" si="8"/>
        <v>82.29</v>
      </c>
      <c r="BX6" s="22">
        <f t="shared" si="8"/>
        <v>84.16</v>
      </c>
      <c r="BY6" s="22">
        <f t="shared" si="8"/>
        <v>81.45</v>
      </c>
      <c r="BZ6" s="21" t="str">
        <f>IF(BZ7="","",IF(BZ7="-","【-】","【"&amp;SUBSTITUTE(TEXT(BZ7,"#,##0.00"),"-","△")&amp;"】"))</f>
        <v>【97.59】</v>
      </c>
      <c r="CA6" s="22">
        <f>IF(CA7="",NA(),CA7)</f>
        <v>212.95</v>
      </c>
      <c r="CB6" s="22">
        <f t="shared" ref="CB6:CJ6" si="9">IF(CB7="",NA(),CB7)</f>
        <v>191.62</v>
      </c>
      <c r="CC6" s="22">
        <f t="shared" si="9"/>
        <v>197.08</v>
      </c>
      <c r="CD6" s="22">
        <f t="shared" si="9"/>
        <v>196.1</v>
      </c>
      <c r="CE6" s="22">
        <f t="shared" si="9"/>
        <v>206.13</v>
      </c>
      <c r="CF6" s="22">
        <f t="shared" si="9"/>
        <v>225.09</v>
      </c>
      <c r="CG6" s="22">
        <f t="shared" si="9"/>
        <v>224.82</v>
      </c>
      <c r="CH6" s="22">
        <f t="shared" si="9"/>
        <v>230.85</v>
      </c>
      <c r="CI6" s="22">
        <f t="shared" si="9"/>
        <v>230.21</v>
      </c>
      <c r="CJ6" s="22">
        <f t="shared" si="9"/>
        <v>240.31</v>
      </c>
      <c r="CK6" s="21" t="str">
        <f>IF(CK7="","",IF(CK7="-","【-】","【"&amp;SUBSTITUTE(TEXT(CK7,"#,##0.00"),"-","△")&amp;"】"))</f>
        <v>【181.66】</v>
      </c>
      <c r="CL6" s="22">
        <f>IF(CL7="",NA(),CL7)</f>
        <v>61.14</v>
      </c>
      <c r="CM6" s="22">
        <f t="shared" ref="CM6:CU6" si="10">IF(CM7="",NA(),CM7)</f>
        <v>60.4</v>
      </c>
      <c r="CN6" s="22">
        <f t="shared" si="10"/>
        <v>59.98</v>
      </c>
      <c r="CO6" s="22">
        <f t="shared" si="10"/>
        <v>58.65</v>
      </c>
      <c r="CP6" s="22">
        <f t="shared" si="10"/>
        <v>55.9</v>
      </c>
      <c r="CQ6" s="22">
        <f t="shared" si="10"/>
        <v>49.38</v>
      </c>
      <c r="CR6" s="22">
        <f t="shared" si="10"/>
        <v>50.09</v>
      </c>
      <c r="CS6" s="22">
        <f t="shared" si="10"/>
        <v>50.1</v>
      </c>
      <c r="CT6" s="22">
        <f t="shared" si="10"/>
        <v>49.76</v>
      </c>
      <c r="CU6" s="22">
        <f t="shared" si="10"/>
        <v>49.74</v>
      </c>
      <c r="CV6" s="21" t="str">
        <f>IF(CV7="","",IF(CV7="-","【-】","【"&amp;SUBSTITUTE(TEXT(CV7,"#,##0.00"),"-","△")&amp;"】"))</f>
        <v>【60.21】</v>
      </c>
      <c r="CW6" s="22">
        <f>IF(CW7="",NA(),CW7)</f>
        <v>75.010000000000005</v>
      </c>
      <c r="CX6" s="22">
        <f t="shared" ref="CX6:DF6" si="11">IF(CX7="",NA(),CX7)</f>
        <v>75.06</v>
      </c>
      <c r="CY6" s="22">
        <f t="shared" si="11"/>
        <v>75.180000000000007</v>
      </c>
      <c r="CZ6" s="22">
        <f t="shared" si="11"/>
        <v>75.27</v>
      </c>
      <c r="DA6" s="22">
        <f t="shared" si="11"/>
        <v>75.319999999999993</v>
      </c>
      <c r="DB6" s="22">
        <f t="shared" si="11"/>
        <v>78.010000000000005</v>
      </c>
      <c r="DC6" s="22">
        <f t="shared" si="11"/>
        <v>77.599999999999994</v>
      </c>
      <c r="DD6" s="22">
        <f t="shared" si="11"/>
        <v>77.3</v>
      </c>
      <c r="DE6" s="22">
        <f t="shared" si="11"/>
        <v>76.64</v>
      </c>
      <c r="DF6" s="22">
        <f t="shared" si="11"/>
        <v>75.37</v>
      </c>
      <c r="DG6" s="21" t="str">
        <f>IF(DG7="","",IF(DG7="-","【-】","【"&amp;SUBSTITUTE(TEXT(DG7,"#,##0.00"),"-","△")&amp;"】"))</f>
        <v>【89.21】</v>
      </c>
      <c r="DH6" s="22">
        <f>IF(DH7="",NA(),DH7)</f>
        <v>57.74</v>
      </c>
      <c r="DI6" s="22">
        <f t="shared" ref="DI6:DQ6" si="12">IF(DI7="",NA(),DI7)</f>
        <v>58.65</v>
      </c>
      <c r="DJ6" s="22">
        <f t="shared" si="12"/>
        <v>59.32</v>
      </c>
      <c r="DK6" s="22">
        <f t="shared" si="12"/>
        <v>59.13</v>
      </c>
      <c r="DL6" s="22">
        <f t="shared" si="12"/>
        <v>59.99</v>
      </c>
      <c r="DM6" s="22">
        <f t="shared" si="12"/>
        <v>47.5</v>
      </c>
      <c r="DN6" s="22">
        <f t="shared" si="12"/>
        <v>48.41</v>
      </c>
      <c r="DO6" s="22">
        <f t="shared" si="12"/>
        <v>50.02</v>
      </c>
      <c r="DP6" s="22">
        <f t="shared" si="12"/>
        <v>51.38</v>
      </c>
      <c r="DQ6" s="22">
        <f t="shared" si="12"/>
        <v>52.3</v>
      </c>
      <c r="DR6" s="21" t="str">
        <f>IF(DR7="","",IF(DR7="-","【-】","【"&amp;SUBSTITUTE(TEXT(DR7,"#,##0.00"),"-","△")&amp;"】"))</f>
        <v>【52.41】</v>
      </c>
      <c r="DS6" s="22">
        <f>IF(DS7="",NA(),DS7)</f>
        <v>26.03</v>
      </c>
      <c r="DT6" s="22">
        <f t="shared" ref="DT6:EB6" si="13">IF(DT7="",NA(),DT7)</f>
        <v>12.94</v>
      </c>
      <c r="DU6" s="22">
        <f t="shared" si="13"/>
        <v>15.41</v>
      </c>
      <c r="DV6" s="22">
        <f t="shared" si="13"/>
        <v>17.39</v>
      </c>
      <c r="DW6" s="22">
        <f t="shared" si="13"/>
        <v>24.53</v>
      </c>
      <c r="DX6" s="22">
        <f t="shared" si="13"/>
        <v>17.399999999999999</v>
      </c>
      <c r="DY6" s="22">
        <f t="shared" si="13"/>
        <v>18.64</v>
      </c>
      <c r="DZ6" s="22">
        <f t="shared" si="13"/>
        <v>19.510000000000002</v>
      </c>
      <c r="EA6" s="22">
        <f t="shared" si="13"/>
        <v>21.6</v>
      </c>
      <c r="EB6" s="22">
        <f t="shared" si="13"/>
        <v>23.36</v>
      </c>
      <c r="EC6" s="21" t="str">
        <f>IF(EC7="","",IF(EC7="-","【-】","【"&amp;SUBSTITUTE(TEXT(EC7,"#,##0.00"),"-","△")&amp;"】"))</f>
        <v>【26.78】</v>
      </c>
      <c r="ED6" s="22">
        <f>IF(ED7="",NA(),ED7)</f>
        <v>1.07</v>
      </c>
      <c r="EE6" s="22">
        <f t="shared" ref="EE6:EM6" si="14">IF(EE7="",NA(),EE7)</f>
        <v>0.47</v>
      </c>
      <c r="EF6" s="22">
        <f t="shared" si="14"/>
        <v>0.04</v>
      </c>
      <c r="EG6" s="22">
        <f t="shared" si="14"/>
        <v>0.37</v>
      </c>
      <c r="EH6" s="22">
        <f t="shared" si="14"/>
        <v>0.02</v>
      </c>
      <c r="EI6" s="22">
        <f t="shared" si="14"/>
        <v>0.4</v>
      </c>
      <c r="EJ6" s="22">
        <f t="shared" si="14"/>
        <v>0.36</v>
      </c>
      <c r="EK6" s="22">
        <f t="shared" si="14"/>
        <v>0.56999999999999995</v>
      </c>
      <c r="EL6" s="22">
        <f t="shared" si="14"/>
        <v>0.56000000000000005</v>
      </c>
      <c r="EM6" s="22">
        <f t="shared" si="14"/>
        <v>0.54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63231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82.92</v>
      </c>
      <c r="P7" s="25">
        <v>97.57</v>
      </c>
      <c r="Q7" s="25">
        <v>4587</v>
      </c>
      <c r="R7" s="25">
        <v>5782</v>
      </c>
      <c r="S7" s="25">
        <v>196.81</v>
      </c>
      <c r="T7" s="25">
        <v>29.38</v>
      </c>
      <c r="U7" s="25">
        <v>5587</v>
      </c>
      <c r="V7" s="25">
        <v>19.5</v>
      </c>
      <c r="W7" s="25">
        <v>286.51</v>
      </c>
      <c r="X7" s="25">
        <v>112.38</v>
      </c>
      <c r="Y7" s="25">
        <v>123.27</v>
      </c>
      <c r="Z7" s="25">
        <v>120.99</v>
      </c>
      <c r="AA7" s="25">
        <v>121.98</v>
      </c>
      <c r="AB7" s="25">
        <v>116.92</v>
      </c>
      <c r="AC7" s="25">
        <v>105.34</v>
      </c>
      <c r="AD7" s="25">
        <v>105.77</v>
      </c>
      <c r="AE7" s="25">
        <v>104.82</v>
      </c>
      <c r="AF7" s="25">
        <v>106.46</v>
      </c>
      <c r="AG7" s="25">
        <v>103.41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24.04</v>
      </c>
      <c r="AO7" s="25">
        <v>28.03</v>
      </c>
      <c r="AP7" s="25">
        <v>26.73</v>
      </c>
      <c r="AQ7" s="25">
        <v>27.85</v>
      </c>
      <c r="AR7" s="25">
        <v>28</v>
      </c>
      <c r="AS7" s="25">
        <v>1.61</v>
      </c>
      <c r="AT7" s="25">
        <v>1768.47</v>
      </c>
      <c r="AU7" s="25">
        <v>1524.93</v>
      </c>
      <c r="AV7" s="25">
        <v>1501.81</v>
      </c>
      <c r="AW7" s="25">
        <v>3000.51</v>
      </c>
      <c r="AX7" s="25">
        <v>321.39999999999998</v>
      </c>
      <c r="AY7" s="25">
        <v>305.08</v>
      </c>
      <c r="AZ7" s="25">
        <v>305.33999999999997</v>
      </c>
      <c r="BA7" s="25">
        <v>310.01</v>
      </c>
      <c r="BB7" s="25">
        <v>311.12</v>
      </c>
      <c r="BC7" s="25">
        <v>293.51</v>
      </c>
      <c r="BD7" s="25">
        <v>239.69</v>
      </c>
      <c r="BE7" s="25">
        <v>49.31</v>
      </c>
      <c r="BF7" s="25">
        <v>34.35</v>
      </c>
      <c r="BG7" s="25">
        <v>25.72</v>
      </c>
      <c r="BH7" s="25">
        <v>12.61</v>
      </c>
      <c r="BI7" s="25">
        <v>99.74</v>
      </c>
      <c r="BJ7" s="25">
        <v>585.59</v>
      </c>
      <c r="BK7" s="25">
        <v>561.34</v>
      </c>
      <c r="BL7" s="25">
        <v>538.33000000000004</v>
      </c>
      <c r="BM7" s="25">
        <v>515.14</v>
      </c>
      <c r="BN7" s="25">
        <v>498.34</v>
      </c>
      <c r="BO7" s="25">
        <v>264.86</v>
      </c>
      <c r="BP7" s="25">
        <v>85.96</v>
      </c>
      <c r="BQ7" s="25">
        <v>105.71</v>
      </c>
      <c r="BR7" s="25">
        <v>93.5</v>
      </c>
      <c r="BS7" s="25">
        <v>119.6</v>
      </c>
      <c r="BT7" s="25">
        <v>114.64</v>
      </c>
      <c r="BU7" s="25">
        <v>82.78</v>
      </c>
      <c r="BV7" s="25">
        <v>84.82</v>
      </c>
      <c r="BW7" s="25">
        <v>82.29</v>
      </c>
      <c r="BX7" s="25">
        <v>84.16</v>
      </c>
      <c r="BY7" s="25">
        <v>81.45</v>
      </c>
      <c r="BZ7" s="25">
        <v>97.59</v>
      </c>
      <c r="CA7" s="25">
        <v>212.95</v>
      </c>
      <c r="CB7" s="25">
        <v>191.62</v>
      </c>
      <c r="CC7" s="25">
        <v>197.08</v>
      </c>
      <c r="CD7" s="25">
        <v>196.1</v>
      </c>
      <c r="CE7" s="25">
        <v>206.13</v>
      </c>
      <c r="CF7" s="25">
        <v>225.09</v>
      </c>
      <c r="CG7" s="25">
        <v>224.82</v>
      </c>
      <c r="CH7" s="25">
        <v>230.85</v>
      </c>
      <c r="CI7" s="25">
        <v>230.21</v>
      </c>
      <c r="CJ7" s="25">
        <v>240.31</v>
      </c>
      <c r="CK7" s="25">
        <v>181.66</v>
      </c>
      <c r="CL7" s="25">
        <v>61.14</v>
      </c>
      <c r="CM7" s="25">
        <v>60.4</v>
      </c>
      <c r="CN7" s="25">
        <v>59.98</v>
      </c>
      <c r="CO7" s="25">
        <v>58.65</v>
      </c>
      <c r="CP7" s="25">
        <v>55.9</v>
      </c>
      <c r="CQ7" s="25">
        <v>49.38</v>
      </c>
      <c r="CR7" s="25">
        <v>50.09</v>
      </c>
      <c r="CS7" s="25">
        <v>50.1</v>
      </c>
      <c r="CT7" s="25">
        <v>49.76</v>
      </c>
      <c r="CU7" s="25">
        <v>49.74</v>
      </c>
      <c r="CV7" s="25">
        <v>60.21</v>
      </c>
      <c r="CW7" s="25">
        <v>75.010000000000005</v>
      </c>
      <c r="CX7" s="25">
        <v>75.06</v>
      </c>
      <c r="CY7" s="25">
        <v>75.180000000000007</v>
      </c>
      <c r="CZ7" s="25">
        <v>75.27</v>
      </c>
      <c r="DA7" s="25">
        <v>75.319999999999993</v>
      </c>
      <c r="DB7" s="25">
        <v>78.010000000000005</v>
      </c>
      <c r="DC7" s="25">
        <v>77.599999999999994</v>
      </c>
      <c r="DD7" s="25">
        <v>77.3</v>
      </c>
      <c r="DE7" s="25">
        <v>76.64</v>
      </c>
      <c r="DF7" s="25">
        <v>75.37</v>
      </c>
      <c r="DG7" s="25">
        <v>89.21</v>
      </c>
      <c r="DH7" s="25">
        <v>57.74</v>
      </c>
      <c r="DI7" s="25">
        <v>58.65</v>
      </c>
      <c r="DJ7" s="25">
        <v>59.32</v>
      </c>
      <c r="DK7" s="25">
        <v>59.13</v>
      </c>
      <c r="DL7" s="25">
        <v>59.99</v>
      </c>
      <c r="DM7" s="25">
        <v>47.5</v>
      </c>
      <c r="DN7" s="25">
        <v>48.41</v>
      </c>
      <c r="DO7" s="25">
        <v>50.02</v>
      </c>
      <c r="DP7" s="25">
        <v>51.38</v>
      </c>
      <c r="DQ7" s="25">
        <v>52.3</v>
      </c>
      <c r="DR7" s="25">
        <v>52.41</v>
      </c>
      <c r="DS7" s="25">
        <v>26.03</v>
      </c>
      <c r="DT7" s="25">
        <v>12.94</v>
      </c>
      <c r="DU7" s="25">
        <v>15.41</v>
      </c>
      <c r="DV7" s="25">
        <v>17.39</v>
      </c>
      <c r="DW7" s="25">
        <v>24.53</v>
      </c>
      <c r="DX7" s="25">
        <v>17.399999999999999</v>
      </c>
      <c r="DY7" s="25">
        <v>18.64</v>
      </c>
      <c r="DZ7" s="25">
        <v>19.510000000000002</v>
      </c>
      <c r="EA7" s="25">
        <v>21.6</v>
      </c>
      <c r="EB7" s="25">
        <v>23.36</v>
      </c>
      <c r="EC7" s="25">
        <v>26.78</v>
      </c>
      <c r="ED7" s="25">
        <v>1.07</v>
      </c>
      <c r="EE7" s="25">
        <v>0.47</v>
      </c>
      <c r="EF7" s="25">
        <v>0.04</v>
      </c>
      <c r="EG7" s="25">
        <v>0.37</v>
      </c>
      <c r="EH7" s="25">
        <v>0.02</v>
      </c>
      <c r="EI7" s="25">
        <v>0.4</v>
      </c>
      <c r="EJ7" s="25">
        <v>0.36</v>
      </c>
      <c r="EK7" s="25">
        <v>0.56999999999999995</v>
      </c>
      <c r="EL7" s="25">
        <v>0.56000000000000005</v>
      </c>
      <c r="EM7" s="25">
        <v>0.54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109</v>
      </c>
      <c r="F13" t="s">
        <v>107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伊藤 真一</cp:lastModifiedBy>
  <cp:lastPrinted>2026-01-23T01:33:30Z</cp:lastPrinted>
  <dcterms:created xsi:type="dcterms:W3CDTF">2025-12-12T09:12:02Z</dcterms:created>
  <dcterms:modified xsi:type="dcterms:W3CDTF">2026-01-23T01:34:43Z</dcterms:modified>
  <cp:category/>
</cp:coreProperties>
</file>