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1.3\共有\07建設水道課\11管理係\☆水道事業\★調査物\R6\【経営比較分析表】2024_063223_46_010\"/>
    </mc:Choice>
  </mc:AlternateContent>
  <workbookProtection workbookAlgorithmName="SHA-512" workbookHashValue="GRlmuKo1yAgEqi0koZ3cZzZe3KddL/fB7Rc+UZMhNIXssXbXAkcAec2MDBUNgempGPU3YljLlo/CUmU/GgTgBQ==" workbookSaltValue="HKW4LFO6nGeEeZcIIrFdT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<sst xmlns="http://schemas.openxmlformats.org/spreadsheetml/2006/main" count="228" uniqueCount="112">
  <si>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</si>
  <si>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</si>
  <si>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</si>
  <si>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</si>
  <si>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</si>
  <si>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</si>
  <si>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</si>
  <si>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</si>
  <si>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</si>
  <si>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</si>
  <si>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</si>
  <si>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</si>
  <si>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</si>
  <si>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</si>
  <si>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</si>
  <si>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</si>
  <si>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</si>
  <si>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</si>
  <si>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</si>
  <si>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</si>
  <si>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</si>
  <si>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</si>
  <si>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</si>
  <si>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</si>
  <si>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</si>
  <si>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</si>
  <si>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</si>
  <si>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</si>
  <si>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</si>
  <si>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</si>
  <si>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</si>
  <si>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</si>
  <si>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</si>
  <si>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</si>
  <si>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</si>
  <si>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</si>
  <si>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</si>
  <si>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</si>
  <si>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</si>
  <si>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</si>
  <si>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</si>
  <si>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</si>
  <si>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</si>
  <si>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</si>
  <si>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</si>
  <si>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</si>
  <si>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</si>
  <si>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</si>
  <si>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</si>
  <si>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</si>
  <si>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</si>
  <si>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</si>
  <si>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</si>
  <si>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</si>
  <si>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</si>
  <si>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</si>
  <si>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</si>
  <si>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</si>
  <si>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</si>
  <si>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</si>
  <si>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</si>
  <si>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</si>
  <si>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</si>
  <si>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</si>
  <si>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</si>
  <si>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</si>
  <si>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</si>
  <si>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</si>
  <si>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</si>
  <si>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</si>
  <si>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</si>
  <si>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</si>
  <si>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</si>
  <si>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</si>
  <si>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</si>
  <si>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</si>
  <si>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</si>
  <si>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</si>
  <si>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</si>
  <si>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</si>
  <si>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</si>
  <si>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</si>
  <si>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</si>
  <si>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</si>
  <si>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</si>
  <si>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</si>
  <si>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</si>
  <si>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</si>
  <si>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</si>
  <si>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</si>
  <si>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</si>
  <si>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</si>
  <si>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</si>
  <si>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西川町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</si>
  <si>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</si>
  <si>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</si>
  <si>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</si>
  <si>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</si>
  <si>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</si>
  <si>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</si>
  <si>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</si>
  <si>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</si>
  <si>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</si>
  <si>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</si>
  <si>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</si>
  <si>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</si>
  <si>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</si>
  <si>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</si>
  <si>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</si>
  <si>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経常収支比率は100％を超えているが、類似団体と比較してやや低い水準となっている。今後も財政状況は厳しいと予測されため料金の見直し等の検討が必要である。
③ 流動比率は100％を大きく超えており類似団体よりも高い水準となっている。
④ 企業債残高対給水収益比率は類似団体より高く、設備の更新を企業債に依存しているため、その償還が多額になっており経営を圧迫している。
⑤ 料金回収率は平成29年度に簡易水道との事業統合を行いその収入不足を一般会計繰入金で補填しているため、類似団体と同等水準であるが全国平均より低い水準となっている。
⑥ 給水原価は、年間有収水量が減少したため類似団体平均値・全国平均より高い水準になっており、有収水量増加への取組や維持管理費の削減等の経営改善が必要である。
⑦ 施設利用率は、類似団体より20ポイントほど高い状況にある。
⑧ 有収率は、水道施設の老朽化による漏水件数が年々増加傾向にあり、類似団体より低い水準となっている。給水管の漏水が年々増加しており、有収率を下げる原因となっている。</t>
    <rPh sb="61" eb="63">
      <t>リョウキン</t>
    </rPh>
    <rPh sb="67" eb="68">
      <t>トウ</t>
    </rPh>
    <rPh sb="133" eb="137">
      <t>ルイジダンタイ</t>
    </rPh>
    <rPh sb="139" eb="140">
      <t>タカ</t>
    </rPh>
    <phoneticPr fontId="4"/>
  </si>
  <si>
    <t>① 有形固定資産減価償却率は年々上昇しているが、類似団体より低い水準となっている。
② 管路経年化率は類似団体より高い水準となっており、法定耐用年数を経過した管路を保有しており計画的な管路更新の必要性があるが、漏水対応により計画的に取り組むことができない状況である。
③ 管路更新率は類似団体・全国平均より高い水準にあり、今後も財源の確保を行いながら計画的かつ効率的に耐震化を含めた老朽管路の更新に取り組んでいく必要がある。</t>
    <rPh sb="105" eb="109">
      <t>ロウスイタイオウ</t>
    </rPh>
    <rPh sb="118" eb="119">
      <t>ク</t>
    </rPh>
    <rPh sb="127" eb="129">
      <t>ジョウキョウ</t>
    </rPh>
    <phoneticPr fontId="4"/>
  </si>
  <si>
    <t>集落が離れて散在する地形的な特性から、給水施設を集約し効率的な運営をとすることが難しく、複数の施設を維持管理する必要があることから、近隣団体よりも高い料金設定としており、供給単価が類似団体と比べ高位となっている。
供用開始から55年以上経過し管路等の施設の老朽化が進み、漏水修繕費が嵩んでおり給水原価に見合った供給単価を確保するに至っていない。
アセットマネジメント計画を発展させて新たな施設更新計画を策定するとともに、経営戦略を見直し、老朽化が進む施設の更新等の対応をしていく。
維持管理の面では、水道施設の維持管理に住民から参加してもらう仕組みを行っていく。
今後も給水人口の減少が進むなか、更なる費用削減や設備投資のための財源確保を行い、随時経営戦略等の財政計画や投資計画を見直し、重要度・優先度を踏まえた更新投資を行い、健全で効率的な事業運営に努めていく。</t>
    <rPh sb="116" eb="118">
      <t>イジョウ</t>
    </rPh>
    <rPh sb="271" eb="273">
      <t>シク</t>
    </rPh>
    <rPh sb="275" eb="276">
      <t>オコナ</t>
    </rPh>
    <rPh sb="324" eb="329">
      <t>ケイエイセンリャクトウ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</si>
</sst>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0.36</c:v>
                </c:pt>
                <c:pt idx="2">
                  <c:v>0.77</c:v>
                </c:pt>
                <c:pt idx="3">
                  <c:v>0.44</c:v>
                </c:pt>
                <c:pt idx="4">
                  <c:v>0.74</c:v>
                </c:pt>
              </c:numCache>
            </c:numRef>
          </c:val>
          <c:extLst>
            <c:ext xmlns:c16="http://schemas.microsoft.com/office/drawing/2014/chart" uri="{C3380CC4-5D6E-409C-BE32-E72D297353CC}">
              <c16:uniqueId val="{00000000-DC75-4C42-9A16-9DC5CA1BFF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DC75-4C42-9A16-9DC5CA1BFF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60.24</c:v>
                </c:pt>
                <c:pt idx="1">
                  <c:v>63.16</c:v>
                </c:pt>
                <c:pt idx="2">
                  <c:v>65.430000000000007</c:v>
                </c:pt>
                <c:pt idx="3">
                  <c:v>66.430000000000007</c:v>
                </c:pt>
                <c:pt idx="4">
                  <c:v>66.28</c:v>
                </c:pt>
              </c:numCache>
            </c:numRef>
          </c:val>
          <c:extLst>
            <c:ext xmlns:c16="http://schemas.microsoft.com/office/drawing/2014/chart" uri="{C3380CC4-5D6E-409C-BE32-E72D297353CC}">
              <c16:uniqueId val="{00000000-0FE6-4685-B1B4-8B0439A61C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0FE6-4685-B1B4-8B0439A61C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67.37</c:v>
                </c:pt>
                <c:pt idx="1">
                  <c:v>62.79</c:v>
                </c:pt>
                <c:pt idx="2">
                  <c:v>59.22</c:v>
                </c:pt>
                <c:pt idx="3">
                  <c:v>58.27</c:v>
                </c:pt>
                <c:pt idx="4">
                  <c:v>57.44</c:v>
                </c:pt>
              </c:numCache>
            </c:numRef>
          </c:val>
          <c:extLst>
            <c:ext xmlns:c16="http://schemas.microsoft.com/office/drawing/2014/chart" uri="{C3380CC4-5D6E-409C-BE32-E72D297353CC}">
              <c16:uniqueId val="{00000000-CB0D-481A-BE2E-258579B798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CB0D-481A-BE2E-258579B798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101.44</c:v>
                </c:pt>
                <c:pt idx="1">
                  <c:v>102.58</c:v>
                </c:pt>
                <c:pt idx="2">
                  <c:v>100.3</c:v>
                </c:pt>
                <c:pt idx="3">
                  <c:v>101.98</c:v>
                </c:pt>
                <c:pt idx="4">
                  <c:v>105.38</c:v>
                </c:pt>
              </c:numCache>
            </c:numRef>
          </c:val>
          <c:extLst>
            <c:ext xmlns:c16="http://schemas.microsoft.com/office/drawing/2014/chart" uri="{C3380CC4-5D6E-409C-BE32-E72D297353CC}">
              <c16:uniqueId val="{00000000-FD4C-4E27-A156-662053BB05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FD4C-4E27-A156-662053BB05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43.32</c:v>
                </c:pt>
                <c:pt idx="1">
                  <c:v>45.28</c:v>
                </c:pt>
                <c:pt idx="2">
                  <c:v>46.23</c:v>
                </c:pt>
                <c:pt idx="3">
                  <c:v>47.45</c:v>
                </c:pt>
                <c:pt idx="4">
                  <c:v>48.93</c:v>
                </c:pt>
              </c:numCache>
            </c:numRef>
          </c:val>
          <c:extLst>
            <c:ext xmlns:c16="http://schemas.microsoft.com/office/drawing/2014/chart" uri="{C3380CC4-5D6E-409C-BE32-E72D297353CC}">
              <c16:uniqueId val="{00000000-BC1B-4472-9929-A2D80D9379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BC1B-4472-9929-A2D80D9379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23.43</c:v>
                </c:pt>
                <c:pt idx="1">
                  <c:v>26.16</c:v>
                </c:pt>
                <c:pt idx="2">
                  <c:v>30.21</c:v>
                </c:pt>
                <c:pt idx="3">
                  <c:v>30.2</c:v>
                </c:pt>
                <c:pt idx="4">
                  <c:v>30.1</c:v>
                </c:pt>
              </c:numCache>
            </c:numRef>
          </c:val>
          <c:extLst>
            <c:ext xmlns:c16="http://schemas.microsoft.com/office/drawing/2014/chart" uri="{C3380CC4-5D6E-409C-BE32-E72D297353CC}">
              <c16:uniqueId val="{00000000-1A0F-40A8-9256-76720BDD15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1A0F-40A8-9256-76720BDD15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67-4472-80D8-916D65188E0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E867-4472-80D8-916D65188E0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472.31</c:v>
                </c:pt>
                <c:pt idx="1">
                  <c:v>423.46</c:v>
                </c:pt>
                <c:pt idx="2">
                  <c:v>505.28</c:v>
                </c:pt>
                <c:pt idx="3">
                  <c:v>357.86</c:v>
                </c:pt>
                <c:pt idx="4">
                  <c:v>486.25</c:v>
                </c:pt>
              </c:numCache>
            </c:numRef>
          </c:val>
          <c:extLst>
            <c:ext xmlns:c16="http://schemas.microsoft.com/office/drawing/2014/chart" uri="{C3380CC4-5D6E-409C-BE32-E72D297353CC}">
              <c16:uniqueId val="{00000000-4192-43AD-8F38-34D74D1536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4192-43AD-8F38-34D74D1536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573.05999999999995</c:v>
                </c:pt>
                <c:pt idx="1">
                  <c:v>579.09</c:v>
                </c:pt>
                <c:pt idx="2">
                  <c:v>585.29999999999995</c:v>
                </c:pt>
                <c:pt idx="3">
                  <c:v>597.38</c:v>
                </c:pt>
                <c:pt idx="4">
                  <c:v>612.47</c:v>
                </c:pt>
              </c:numCache>
            </c:numRef>
          </c:val>
          <c:extLst>
            <c:ext xmlns:c16="http://schemas.microsoft.com/office/drawing/2014/chart" uri="{C3380CC4-5D6E-409C-BE32-E72D297353CC}">
              <c16:uniqueId val="{00000000-DBC1-4B94-82F5-7C81962859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DBC1-4B94-82F5-7C81962859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81.319999999999993</c:v>
                </c:pt>
                <c:pt idx="1">
                  <c:v>82.6</c:v>
                </c:pt>
                <c:pt idx="2">
                  <c:v>75.16</c:v>
                </c:pt>
                <c:pt idx="3">
                  <c:v>80.010000000000005</c:v>
                </c:pt>
                <c:pt idx="4">
                  <c:v>76.56</c:v>
                </c:pt>
              </c:numCache>
            </c:numRef>
          </c:val>
          <c:extLst>
            <c:ext xmlns:c16="http://schemas.microsoft.com/office/drawing/2014/chart" uri="{C3380CC4-5D6E-409C-BE32-E72D297353CC}">
              <c16:uniqueId val="{00000000-3C0C-4495-962D-2130435753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3C0C-4495-962D-2130435753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266.93</c:v>
                </c:pt>
                <c:pt idx="1">
                  <c:v>264.07</c:v>
                </c:pt>
                <c:pt idx="2">
                  <c:v>292.31</c:v>
                </c:pt>
                <c:pt idx="3">
                  <c:v>275.94</c:v>
                </c:pt>
                <c:pt idx="4">
                  <c:v>291.22000000000003</c:v>
                </c:pt>
              </c:numCache>
            </c:numRef>
          </c:val>
          <c:extLst>
            <c:ext xmlns:c16="http://schemas.microsoft.com/office/drawing/2014/chart" uri="{C3380CC4-5D6E-409C-BE32-E72D297353CC}">
              <c16:uniqueId val="{00000000-6538-4382-80D3-F40392DEF8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6538-4382-80D3-F40392DEF8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西川町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4536</v>
      </c>
      <c r="AM8" s="44"/>
      <c r="AN8" s="44"/>
      <c r="AO8" s="44"/>
      <c r="AP8" s="44"/>
      <c r="AQ8" s="44"/>
      <c r="AR8" s="44"/>
      <c r="AS8" s="44"/>
      <c r="AT8" s="45">
        <f>データ!$S$6</f>
        <v>393.19</v>
      </c>
      <c r="AU8" s="46"/>
      <c r="AV8" s="46"/>
      <c r="AW8" s="46"/>
      <c r="AX8" s="46"/>
      <c r="AY8" s="46"/>
      <c r="AZ8" s="46"/>
      <c r="BA8" s="46"/>
      <c r="BB8" s="47">
        <f>データ!$T$6</f>
        <v>11.54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69.5</v>
      </c>
      <c r="J10" s="46"/>
      <c r="K10" s="46"/>
      <c r="L10" s="46"/>
      <c r="M10" s="46"/>
      <c r="N10" s="46"/>
      <c r="O10" s="77"/>
      <c r="P10" s="47">
        <f>データ!$P$6</f>
        <v>99.93</v>
      </c>
      <c r="Q10" s="47"/>
      <c r="R10" s="47"/>
      <c r="S10" s="47"/>
      <c r="T10" s="47"/>
      <c r="U10" s="47"/>
      <c r="V10" s="47"/>
      <c r="W10" s="44">
        <f>データ!$Q$6</f>
        <v>4260</v>
      </c>
      <c r="X10" s="44"/>
      <c r="Y10" s="44"/>
      <c r="Z10" s="44"/>
      <c r="AA10" s="44"/>
      <c r="AB10" s="44"/>
      <c r="AC10" s="44"/>
      <c r="AD10" s="2"/>
      <c r="AE10" s="2"/>
      <c r="AF10" s="2"/>
      <c r="AG10" s="2"/>
      <c r="AH10" s="2"/>
      <c r="AI10" s="2"/>
      <c r="AJ10" s="2"/>
      <c r="AK10" s="2"/>
      <c r="AL10" s="44">
        <f>データ!$U$6</f>
        <v>4410</v>
      </c>
      <c r="AM10" s="44"/>
      <c r="AN10" s="44"/>
      <c r="AO10" s="44"/>
      <c r="AP10" s="44"/>
      <c r="AQ10" s="44"/>
      <c r="AR10" s="44"/>
      <c r="AS10" s="44"/>
      <c r="AT10" s="45">
        <f>データ!$V$6</f>
        <v>25.69</v>
      </c>
      <c r="AU10" s="46"/>
      <c r="AV10" s="46"/>
      <c r="AW10" s="46"/>
      <c r="AX10" s="46"/>
      <c r="AY10" s="46"/>
      <c r="AZ10" s="46"/>
      <c r="BA10" s="46"/>
      <c r="BB10" s="47">
        <f>データ!$W$6</f>
        <v>171.66</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0I2eGpioYtCf13QpPFAUHe7XwU7maQjmgiPrj6MyAWr1r2PLV84Gi0BXDcDyBhbpa7+kg1GIGOlnlX6Il3hOg==" saltValue="lVTee87jKKOL8gApFyVT7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63223</v>
      </c>
      <c r="D6" s="20">
        <f t="shared" si="3"/>
        <v>46</v>
      </c>
      <c r="E6" s="20">
        <f t="shared" si="3"/>
        <v>1</v>
      </c>
      <c r="F6" s="20">
        <f t="shared" si="3"/>
        <v>0</v>
      </c>
      <c r="G6" s="20">
        <f t="shared" si="3"/>
        <v>1</v>
      </c>
      <c r="H6" s="20" t="str">
        <f t="shared" si="3"/>
        <v>山形県　西川町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69.5</v>
      </c>
      <c r="P6" s="21">
        <f t="shared" si="3"/>
        <v>99.93</v>
      </c>
      <c r="Q6" s="21">
        <f t="shared" si="3"/>
        <v>4260</v>
      </c>
      <c r="R6" s="21">
        <f t="shared" si="3"/>
        <v>4536</v>
      </c>
      <c r="S6" s="21">
        <f t="shared" si="3"/>
        <v>393.19</v>
      </c>
      <c r="T6" s="21">
        <f t="shared" si="3"/>
        <v>11.54</v>
      </c>
      <c r="U6" s="21">
        <f t="shared" si="3"/>
        <v>4410</v>
      </c>
      <c r="V6" s="21">
        <f t="shared" si="3"/>
        <v>25.69</v>
      </c>
      <c r="W6" s="21">
        <f t="shared" si="3"/>
        <v>171.66</v>
      </c>
      <c r="X6" s="22">
        <f>IF(X7="",NA(),X7)</f>
        <v>101.44</v>
      </c>
      <c r="Y6" s="22">
        <f t="shared" ref="Y6:AG6" si="4">IF(Y7="",NA(),Y7)</f>
        <v>102.58</v>
      </c>
      <c r="Z6" s="22">
        <f t="shared" si="4"/>
        <v>100.3</v>
      </c>
      <c r="AA6" s="22">
        <f t="shared" si="4"/>
        <v>101.98</v>
      </c>
      <c r="AB6" s="22">
        <f t="shared" si="4"/>
        <v>105.38</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472.31</v>
      </c>
      <c r="AU6" s="22">
        <f t="shared" ref="AU6:BC6" si="6">IF(AU7="",NA(),AU7)</f>
        <v>423.46</v>
      </c>
      <c r="AV6" s="22">
        <f t="shared" si="6"/>
        <v>505.28</v>
      </c>
      <c r="AW6" s="22">
        <f t="shared" si="6"/>
        <v>357.86</v>
      </c>
      <c r="AX6" s="22">
        <f t="shared" si="6"/>
        <v>486.25</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573.05999999999995</v>
      </c>
      <c r="BF6" s="22">
        <f t="shared" ref="BF6:BN6" si="7">IF(BF7="",NA(),BF7)</f>
        <v>579.09</v>
      </c>
      <c r="BG6" s="22">
        <f t="shared" si="7"/>
        <v>585.29999999999995</v>
      </c>
      <c r="BH6" s="22">
        <f t="shared" si="7"/>
        <v>597.38</v>
      </c>
      <c r="BI6" s="22">
        <f t="shared" si="7"/>
        <v>612.47</v>
      </c>
      <c r="BJ6" s="22">
        <f t="shared" si="7"/>
        <v>556.47</v>
      </c>
      <c r="BK6" s="22">
        <f t="shared" si="7"/>
        <v>564.99</v>
      </c>
      <c r="BL6" s="22">
        <f t="shared" si="7"/>
        <v>631.39</v>
      </c>
      <c r="BM6" s="22">
        <f t="shared" si="7"/>
        <v>625.11</v>
      </c>
      <c r="BN6" s="22">
        <f t="shared" si="7"/>
        <v>602.79</v>
      </c>
      <c r="BO6" s="21" t="str">
        <f>IF(BO7="","",IF(BO7="-","【-】","【"&amp;SUBSTITUTE(TEXT(BO7,"#,##0.00"),"-","△")&amp;"】"))</f>
        <v>【264.86】</v>
      </c>
      <c r="BP6" s="22">
        <f>IF(BP7="",NA(),BP7)</f>
        <v>81.319999999999993</v>
      </c>
      <c r="BQ6" s="22">
        <f t="shared" ref="BQ6:BY6" si="8">IF(BQ7="",NA(),BQ7)</f>
        <v>82.6</v>
      </c>
      <c r="BR6" s="22">
        <f t="shared" si="8"/>
        <v>75.16</v>
      </c>
      <c r="BS6" s="22">
        <f t="shared" si="8"/>
        <v>80.010000000000005</v>
      </c>
      <c r="BT6" s="22">
        <f t="shared" si="8"/>
        <v>76.56</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266.93</v>
      </c>
      <c r="CB6" s="22">
        <f t="shared" ref="CB6:CJ6" si="9">IF(CB7="",NA(),CB7)</f>
        <v>264.07</v>
      </c>
      <c r="CC6" s="22">
        <f t="shared" si="9"/>
        <v>292.31</v>
      </c>
      <c r="CD6" s="22">
        <f t="shared" si="9"/>
        <v>275.94</v>
      </c>
      <c r="CE6" s="22">
        <f t="shared" si="9"/>
        <v>291.22000000000003</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60.24</v>
      </c>
      <c r="CM6" s="22">
        <f t="shared" ref="CM6:CU6" si="10">IF(CM7="",NA(),CM7)</f>
        <v>63.16</v>
      </c>
      <c r="CN6" s="22">
        <f t="shared" si="10"/>
        <v>65.430000000000007</v>
      </c>
      <c r="CO6" s="22">
        <f t="shared" si="10"/>
        <v>66.430000000000007</v>
      </c>
      <c r="CP6" s="22">
        <f t="shared" si="10"/>
        <v>66.28</v>
      </c>
      <c r="CQ6" s="22">
        <f t="shared" si="10"/>
        <v>39.94</v>
      </c>
      <c r="CR6" s="22">
        <f t="shared" si="10"/>
        <v>40.19</v>
      </c>
      <c r="CS6" s="22">
        <f t="shared" si="10"/>
        <v>41.14</v>
      </c>
      <c r="CT6" s="22">
        <f t="shared" si="10"/>
        <v>41.02</v>
      </c>
      <c r="CU6" s="22">
        <f t="shared" si="10"/>
        <v>43.22</v>
      </c>
      <c r="CV6" s="21" t="str">
        <f>IF(CV7="","",IF(CV7="-","【-】","【"&amp;SUBSTITUTE(TEXT(CV7,"#,##0.00"),"-","△")&amp;"】"))</f>
        <v>【60.21】</v>
      </c>
      <c r="CW6" s="22">
        <f>IF(CW7="",NA(),CW7)</f>
        <v>67.37</v>
      </c>
      <c r="CX6" s="22">
        <f t="shared" ref="CX6:DF6" si="11">IF(CX7="",NA(),CX7)</f>
        <v>62.79</v>
      </c>
      <c r="CY6" s="22">
        <f t="shared" si="11"/>
        <v>59.22</v>
      </c>
      <c r="CZ6" s="22">
        <f t="shared" si="11"/>
        <v>58.27</v>
      </c>
      <c r="DA6" s="22">
        <f t="shared" si="11"/>
        <v>57.44</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43.32</v>
      </c>
      <c r="DI6" s="22">
        <f t="shared" ref="DI6:DQ6" si="12">IF(DI7="",NA(),DI7)</f>
        <v>45.28</v>
      </c>
      <c r="DJ6" s="22">
        <f t="shared" si="12"/>
        <v>46.23</v>
      </c>
      <c r="DK6" s="22">
        <f t="shared" si="12"/>
        <v>47.45</v>
      </c>
      <c r="DL6" s="22">
        <f t="shared" si="12"/>
        <v>48.93</v>
      </c>
      <c r="DM6" s="22">
        <f t="shared" si="12"/>
        <v>53.25</v>
      </c>
      <c r="DN6" s="22">
        <f t="shared" si="12"/>
        <v>53.4</v>
      </c>
      <c r="DO6" s="22">
        <f t="shared" si="12"/>
        <v>52.14</v>
      </c>
      <c r="DP6" s="22">
        <f t="shared" si="12"/>
        <v>53.49</v>
      </c>
      <c r="DQ6" s="22">
        <f t="shared" si="12"/>
        <v>51.79</v>
      </c>
      <c r="DR6" s="21" t="str">
        <f>IF(DR7="","",IF(DR7="-","【-】","【"&amp;SUBSTITUTE(TEXT(DR7,"#,##0.00"),"-","△")&amp;"】"))</f>
        <v>【52.41】</v>
      </c>
      <c r="DS6" s="22">
        <f>IF(DS7="",NA(),DS7)</f>
        <v>23.43</v>
      </c>
      <c r="DT6" s="22">
        <f t="shared" ref="DT6:EB6" si="13">IF(DT7="",NA(),DT7)</f>
        <v>26.16</v>
      </c>
      <c r="DU6" s="22">
        <f t="shared" si="13"/>
        <v>30.21</v>
      </c>
      <c r="DV6" s="22">
        <f t="shared" si="13"/>
        <v>30.2</v>
      </c>
      <c r="DW6" s="22">
        <f t="shared" si="13"/>
        <v>30.1</v>
      </c>
      <c r="DX6" s="22">
        <f t="shared" si="13"/>
        <v>23.02</v>
      </c>
      <c r="DY6" s="22">
        <f t="shared" si="13"/>
        <v>21.86</v>
      </c>
      <c r="DZ6" s="22">
        <f t="shared" si="13"/>
        <v>21.01</v>
      </c>
      <c r="EA6" s="22">
        <f t="shared" si="13"/>
        <v>21.96</v>
      </c>
      <c r="EB6" s="22">
        <f t="shared" si="13"/>
        <v>23.12</v>
      </c>
      <c r="EC6" s="21" t="str">
        <f>IF(EC7="","",IF(EC7="-","【-】","【"&amp;SUBSTITUTE(TEXT(EC7,"#,##0.00"),"-","△")&amp;"】"))</f>
        <v>【26.78】</v>
      </c>
      <c r="ED6" s="22">
        <f>IF(ED7="",NA(),ED7)</f>
        <v>0.56000000000000005</v>
      </c>
      <c r="EE6" s="22">
        <f t="shared" ref="EE6:EM6" si="14">IF(EE7="",NA(),EE7)</f>
        <v>0.36</v>
      </c>
      <c r="EF6" s="22">
        <f t="shared" si="14"/>
        <v>0.77</v>
      </c>
      <c r="EG6" s="22">
        <f t="shared" si="14"/>
        <v>0.44</v>
      </c>
      <c r="EH6" s="22">
        <f t="shared" si="14"/>
        <v>0.74</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63223</v>
      </c>
      <c r="D7" s="24">
        <v>46</v>
      </c>
      <c r="E7" s="24">
        <v>1</v>
      </c>
      <c r="F7" s="24">
        <v>0</v>
      </c>
      <c r="G7" s="24">
        <v>1</v>
      </c>
      <c r="H7" s="24" t="s">
        <v>93</v>
      </c>
      <c r="I7" s="24" t="s">
        <v>94</v>
      </c>
      <c r="J7" s="24" t="s">
        <v>95</v>
      </c>
      <c r="K7" s="24" t="s">
        <v>96</v>
      </c>
      <c r="L7" s="24" t="s">
        <v>97</v>
      </c>
      <c r="M7" s="24" t="s">
        <v>98</v>
      </c>
      <c r="N7" s="25" t="s">
        <v>99</v>
      </c>
      <c r="O7" s="25">
        <v>69.5</v>
      </c>
      <c r="P7" s="25">
        <v>99.93</v>
      </c>
      <c r="Q7" s="25">
        <v>4260</v>
      </c>
      <c r="R7" s="25">
        <v>4536</v>
      </c>
      <c r="S7" s="25">
        <v>393.19</v>
      </c>
      <c r="T7" s="25">
        <v>11.54</v>
      </c>
      <c r="U7" s="25">
        <v>4410</v>
      </c>
      <c r="V7" s="25">
        <v>25.69</v>
      </c>
      <c r="W7" s="25">
        <v>171.66</v>
      </c>
      <c r="X7" s="25">
        <v>101.44</v>
      </c>
      <c r="Y7" s="25">
        <v>102.58</v>
      </c>
      <c r="Z7" s="25">
        <v>100.3</v>
      </c>
      <c r="AA7" s="25">
        <v>101.98</v>
      </c>
      <c r="AB7" s="25">
        <v>105.38</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472.31</v>
      </c>
      <c r="AU7" s="25">
        <v>423.46</v>
      </c>
      <c r="AV7" s="25">
        <v>505.28</v>
      </c>
      <c r="AW7" s="25">
        <v>357.86</v>
      </c>
      <c r="AX7" s="25">
        <v>486.25</v>
      </c>
      <c r="AY7" s="25">
        <v>381.07</v>
      </c>
      <c r="AZ7" s="25">
        <v>367.4</v>
      </c>
      <c r="BA7" s="25">
        <v>345.42</v>
      </c>
      <c r="BB7" s="25">
        <v>315.60000000000002</v>
      </c>
      <c r="BC7" s="25">
        <v>294.89</v>
      </c>
      <c r="BD7" s="25">
        <v>239.69</v>
      </c>
      <c r="BE7" s="25">
        <v>573.05999999999995</v>
      </c>
      <c r="BF7" s="25">
        <v>579.09</v>
      </c>
      <c r="BG7" s="25">
        <v>585.29999999999995</v>
      </c>
      <c r="BH7" s="25">
        <v>597.38</v>
      </c>
      <c r="BI7" s="25">
        <v>612.47</v>
      </c>
      <c r="BJ7" s="25">
        <v>556.47</v>
      </c>
      <c r="BK7" s="25">
        <v>564.99</v>
      </c>
      <c r="BL7" s="25">
        <v>631.39</v>
      </c>
      <c r="BM7" s="25">
        <v>625.11</v>
      </c>
      <c r="BN7" s="25">
        <v>602.79</v>
      </c>
      <c r="BO7" s="25">
        <v>264.86</v>
      </c>
      <c r="BP7" s="25">
        <v>81.319999999999993</v>
      </c>
      <c r="BQ7" s="25">
        <v>82.6</v>
      </c>
      <c r="BR7" s="25">
        <v>75.16</v>
      </c>
      <c r="BS7" s="25">
        <v>80.010000000000005</v>
      </c>
      <c r="BT7" s="25">
        <v>76.56</v>
      </c>
      <c r="BU7" s="25">
        <v>78.67</v>
      </c>
      <c r="BV7" s="25">
        <v>80.56</v>
      </c>
      <c r="BW7" s="25">
        <v>76.55</v>
      </c>
      <c r="BX7" s="25">
        <v>77.739999999999995</v>
      </c>
      <c r="BY7" s="25">
        <v>77.459999999999994</v>
      </c>
      <c r="BZ7" s="25">
        <v>97.59</v>
      </c>
      <c r="CA7" s="25">
        <v>266.93</v>
      </c>
      <c r="CB7" s="25">
        <v>264.07</v>
      </c>
      <c r="CC7" s="25">
        <v>292.31</v>
      </c>
      <c r="CD7" s="25">
        <v>275.94</v>
      </c>
      <c r="CE7" s="25">
        <v>291.22000000000003</v>
      </c>
      <c r="CF7" s="25">
        <v>257.95</v>
      </c>
      <c r="CG7" s="25">
        <v>260.87</v>
      </c>
      <c r="CH7" s="25">
        <v>269.25</v>
      </c>
      <c r="CI7" s="25">
        <v>274.94</v>
      </c>
      <c r="CJ7" s="25">
        <v>290.02999999999997</v>
      </c>
      <c r="CK7" s="25">
        <v>181.66</v>
      </c>
      <c r="CL7" s="25">
        <v>60.24</v>
      </c>
      <c r="CM7" s="25">
        <v>63.16</v>
      </c>
      <c r="CN7" s="25">
        <v>65.430000000000007</v>
      </c>
      <c r="CO7" s="25">
        <v>66.430000000000007</v>
      </c>
      <c r="CP7" s="25">
        <v>66.28</v>
      </c>
      <c r="CQ7" s="25">
        <v>39.94</v>
      </c>
      <c r="CR7" s="25">
        <v>40.19</v>
      </c>
      <c r="CS7" s="25">
        <v>41.14</v>
      </c>
      <c r="CT7" s="25">
        <v>41.02</v>
      </c>
      <c r="CU7" s="25">
        <v>43.22</v>
      </c>
      <c r="CV7" s="25">
        <v>60.21</v>
      </c>
      <c r="CW7" s="25">
        <v>67.37</v>
      </c>
      <c r="CX7" s="25">
        <v>62.79</v>
      </c>
      <c r="CY7" s="25">
        <v>59.22</v>
      </c>
      <c r="CZ7" s="25">
        <v>58.27</v>
      </c>
      <c r="DA7" s="25">
        <v>57.44</v>
      </c>
      <c r="DB7" s="25">
        <v>69.41</v>
      </c>
      <c r="DC7" s="25">
        <v>71.52</v>
      </c>
      <c r="DD7" s="25">
        <v>70.42</v>
      </c>
      <c r="DE7" s="25">
        <v>69.900000000000006</v>
      </c>
      <c r="DF7" s="25">
        <v>70.16</v>
      </c>
      <c r="DG7" s="25">
        <v>89.21</v>
      </c>
      <c r="DH7" s="25">
        <v>43.32</v>
      </c>
      <c r="DI7" s="25">
        <v>45.28</v>
      </c>
      <c r="DJ7" s="25">
        <v>46.23</v>
      </c>
      <c r="DK7" s="25">
        <v>47.45</v>
      </c>
      <c r="DL7" s="25">
        <v>48.93</v>
      </c>
      <c r="DM7" s="25">
        <v>53.25</v>
      </c>
      <c r="DN7" s="25">
        <v>53.4</v>
      </c>
      <c r="DO7" s="25">
        <v>52.14</v>
      </c>
      <c r="DP7" s="25">
        <v>53.49</v>
      </c>
      <c r="DQ7" s="25">
        <v>51.79</v>
      </c>
      <c r="DR7" s="25">
        <v>52.41</v>
      </c>
      <c r="DS7" s="25">
        <v>23.43</v>
      </c>
      <c r="DT7" s="25">
        <v>26.16</v>
      </c>
      <c r="DU7" s="25">
        <v>30.21</v>
      </c>
      <c r="DV7" s="25">
        <v>30.2</v>
      </c>
      <c r="DW7" s="25">
        <v>30.1</v>
      </c>
      <c r="DX7" s="25">
        <v>23.02</v>
      </c>
      <c r="DY7" s="25">
        <v>21.86</v>
      </c>
      <c r="DZ7" s="25">
        <v>21.01</v>
      </c>
      <c r="EA7" s="25">
        <v>21.96</v>
      </c>
      <c r="EB7" s="25">
        <v>23.12</v>
      </c>
      <c r="EC7" s="25">
        <v>26.78</v>
      </c>
      <c r="ED7" s="25">
        <v>0.56000000000000005</v>
      </c>
      <c r="EE7" s="25">
        <v>0.36</v>
      </c>
      <c r="EF7" s="25">
        <v>0.77</v>
      </c>
      <c r="EG7" s="25">
        <v>0.44</v>
      </c>
      <c r="EH7" s="25">
        <v>0.74</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智加子</cp:lastModifiedBy>
  <dcterms:created xsi:type="dcterms:W3CDTF">2025-12-12T09:12:02Z</dcterms:created>
  <dcterms:modified xsi:type="dcterms:W3CDTF">2026-02-02T09:44:19Z</dcterms:modified>
  <cp:category/>
</cp:coreProperties>
</file>