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50.150\下水道係\3. ▼簡易水道事業\5. 会計\2. 決算統計\2. 経営比較分析表\R7（R6）\提出\"/>
    </mc:Choice>
  </mc:AlternateContent>
  <xr:revisionPtr revIDLastSave="0" documentId="13_ncr:1_{F428F6A1-76C3-4727-9B53-5D6F9E77E773}" xr6:coauthVersionLast="47" xr6:coauthVersionMax="47" xr10:uidLastSave="{00000000-0000-0000-0000-000000000000}"/>
  <workbookProtection workbookAlgorithmName="SHA-512" workbookHashValue="os0yMjxAetAFDLzJ9WqnZLgbwUJkhRC4Ws0KCtN++Y/TSCYQzxr4iElZmHptN5q+uw1LCusOU0zpvU9/T8VJsg==" workbookSaltValue="dbVJGN+Djm/c29i+gwCEu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AT10" i="4"/>
  <c r="AL10" i="4"/>
  <c r="W10" i="4"/>
  <c r="I10" i="4"/>
  <c r="B10" i="4"/>
  <c r="BB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<sst xmlns="http://schemas.openxmlformats.org/spreadsheetml/2006/main" count="228" uniqueCount="112">
  <si>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</si>
  <si>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</si>
  <si>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</si>
  <si>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</si>
  <si>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</si>
  <si>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</si>
  <si>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</si>
  <si>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</si>
  <si>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</si>
  <si>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</si>
  <si>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</si>
  <si>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</si>
  <si>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</si>
  <si>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</si>
  <si>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</si>
  <si>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</si>
  <si>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</si>
  <si>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</si>
  <si>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</si>
  <si>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</si>
  <si>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</si>
  <si>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</si>
  <si>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</si>
  <si>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</si>
  <si>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</si>
  <si>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</si>
  <si>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</si>
  <si>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</si>
  <si>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</si>
  <si>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</si>
  <si>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</si>
  <si>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</si>
  <si>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</si>
  <si>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</si>
  <si>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</si>
  <si>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</si>
  <si>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</si>
  <si>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</si>
  <si>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</si>
  <si>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</si>
  <si>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</si>
  <si>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</si>
  <si>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</si>
  <si>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</si>
  <si>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</si>
  <si>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</si>
  <si>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</si>
  <si>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</si>
  <si>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</si>
  <si>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</si>
  <si>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</si>
  <si>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</si>
  <si>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</si>
  <si>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</si>
  <si>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</si>
  <si>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</si>
  <si>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</si>
  <si>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</si>
  <si>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</si>
  <si>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</si>
  <si>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</si>
  <si>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</si>
  <si>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</si>
  <si>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</si>
  <si>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</si>
  <si>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</si>
  <si>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</si>
  <si>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</si>
  <si>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</si>
  <si>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</si>
  <si>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</si>
  <si>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</si>
  <si>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</si>
  <si>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</si>
  <si>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</si>
  <si>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</si>
  <si>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</si>
  <si>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</si>
  <si>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</si>
  <si>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</si>
  <si>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</si>
  <si>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</si>
  <si>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</si>
  <si>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</si>
  <si>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</si>
  <si>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</si>
  <si>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</si>
  <si>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</si>
  <si>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</si>
  <si>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</si>
  <si>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</si>
  <si>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</si>
  <si>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山辺町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</si>
  <si>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</si>
  <si>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</si>
  <si>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</si>
  <si>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</si>
  <si>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</si>
  <si>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</si>
  <si>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</si>
  <si>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</si>
  <si>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</si>
  <si>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</si>
  <si>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</si>
  <si>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</si>
  <si>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</si>
  <si>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</si>
  <si>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</si>
  <si>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</si>
  <si>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令和4年度に料金改定を行ったものの、令和５年度末のシステム更新などにより支出が増大したことで、健全経営の水準とされる100％をさらに大きく下回っているため、支出削減による経営改善を図っていく。
②純損失が積み重なり年々増加傾向にある。当面は支出の削減などによる経営改善を図っていくが、再度料金改定も視野に入れて検討していく必要がある。
③令和5年度に比べ預金の減少が大きく、流動比率が減少傾向にある。年々流動資産が減少しているため更に注視する必要がある。
④類似団体と比較しても低く、適正な経営ができているものと考える。
⑤類似団体と同等以上の水準であるが、100％を下回っている。引き続き適切な料金収入の確保と費用削減に努める。
⑥給水区域の人口減少により、今後も有収水量が減少していくことが見込まれる。施設維持管理費は大きく変動しないため、給水減価は年々増加する傾向にある。
⑦類似団体と比較しても低く、施設使用率は減少傾向にあるため、施設更新時には適切な規模となるようダウンサイジングの検討を行う。
⑧類似団体平均より下回ってしまっているため、配水管内の漏水箇所を特定し修繕するなど、配水量縮減の対策を講じ、数値を100％に近づけたい。</t>
    <rPh sb="12" eb="13">
      <t>オコナ</t>
    </rPh>
    <rPh sb="24" eb="25">
      <t>マツ</t>
    </rPh>
    <rPh sb="30" eb="32">
      <t>コウシン</t>
    </rPh>
    <rPh sb="37" eb="39">
      <t>シシュツ</t>
    </rPh>
    <rPh sb="40" eb="42">
      <t>ゾウダイ</t>
    </rPh>
    <rPh sb="67" eb="68">
      <t>オオ</t>
    </rPh>
    <rPh sb="143" eb="145">
      <t>サイド</t>
    </rPh>
    <rPh sb="145" eb="149">
      <t>リョウキンカイテイ</t>
    </rPh>
    <rPh sb="150" eb="152">
      <t>シヤ</t>
    </rPh>
    <rPh sb="153" eb="154">
      <t>イ</t>
    </rPh>
    <rPh sb="156" eb="158">
      <t>ケントウ</t>
    </rPh>
    <rPh sb="162" eb="164">
      <t>ヒツヨウ</t>
    </rPh>
    <rPh sb="170" eb="172">
      <t>レイワ</t>
    </rPh>
    <rPh sb="173" eb="175">
      <t>ネンド</t>
    </rPh>
    <rPh sb="176" eb="177">
      <t>クラ</t>
    </rPh>
    <rPh sb="178" eb="180">
      <t>ヨキン</t>
    </rPh>
    <rPh sb="181" eb="183">
      <t>ゲンショウ</t>
    </rPh>
    <rPh sb="184" eb="185">
      <t>オオ</t>
    </rPh>
    <rPh sb="188" eb="192">
      <t>リュウドウヒリツ</t>
    </rPh>
    <rPh sb="193" eb="197">
      <t>ゲンショウケイコウ</t>
    </rPh>
    <rPh sb="216" eb="217">
      <t>サラ</t>
    </rPh>
    <rPh sb="463" eb="465">
      <t>シタカイ</t>
    </rPh>
    <phoneticPr fontId="4"/>
  </si>
  <si>
    <t>　平成10年に供用が開始され、施設及び管路の老朽化が進んでおり、一部耐用年数が超過した機械設備を使用している。
　異常が発生した場合は、ただちに原因の究明と修理等をその都度実施しているが、管路からの漏水の場合には管路の法定耐用年数が超過していないため、管路更新ではなく修繕として対応する。
定期的な点検と更新により施設の長寿命化を図り、投資の平準化に繋げたい。</t>
    <phoneticPr fontId="4"/>
  </si>
  <si>
    <t>　給水人口の減少に伴う有収水量の減により、給水収益が今後も減り続けるであろうことが大きな課題である。経営状況はさらに厳しくなることが予想される。
　管路更新については財源の確保や受益者負担の点からも困難が予想されるが、料金改定の定期的な検討による適正な料金収入の確保を推進し、費用削減に努め、健全経営を図るべく努力していく。
　令和7年度中に経営戦略を見直し、令和8年度から計画に基づき、収入確保のため料金改定の準備を進めつつ、設備更新ではなく修繕による対応で費用削減を図り、近年の物価高騰にも対応できるよう努める。</t>
    <rPh sb="164" eb="166">
      <t>レイワ</t>
    </rPh>
    <rPh sb="167" eb="169">
      <t>ネンド</t>
    </rPh>
    <rPh sb="169" eb="170">
      <t>チュウ</t>
    </rPh>
    <rPh sb="171" eb="175">
      <t>ケイエイセンリャク</t>
    </rPh>
    <rPh sb="176" eb="178">
      <t>ミナオ</t>
    </rPh>
    <rPh sb="180" eb="182">
      <t>レイワ</t>
    </rPh>
    <rPh sb="183" eb="185">
      <t>ネンド</t>
    </rPh>
    <rPh sb="187" eb="189">
      <t>ケイカク</t>
    </rPh>
    <rPh sb="190" eb="191">
      <t>モト</t>
    </rPh>
    <rPh sb="194" eb="196">
      <t>シュウニュウ</t>
    </rPh>
    <rPh sb="196" eb="198">
      <t>カクホ</t>
    </rPh>
    <rPh sb="201" eb="205">
      <t>リョウキンカイテイ</t>
    </rPh>
    <rPh sb="206" eb="208">
      <t>ジュンビ</t>
    </rPh>
    <rPh sb="209" eb="210">
      <t>スス</t>
    </rPh>
    <rPh sb="214" eb="216">
      <t>セツビ</t>
    </rPh>
    <rPh sb="216" eb="218">
      <t>コウシン</t>
    </rPh>
    <rPh sb="222" eb="224">
      <t>シュウゼン</t>
    </rPh>
    <rPh sb="227" eb="229">
      <t>タイオウ</t>
    </rPh>
    <rPh sb="230" eb="234">
      <t>ヒヨウサクゲン</t>
    </rPh>
    <rPh sb="235" eb="236">
      <t>ハカ</t>
    </rPh>
    <rPh sb="238" eb="240">
      <t>キンネン</t>
    </rPh>
    <rPh sb="241" eb="245">
      <t>ブッカコウトウ</t>
    </rPh>
    <rPh sb="247" eb="249">
      <t>タイオウ</t>
    </rPh>
    <rPh sb="254" eb="25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</si>
</sst>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F1-4321-A7CC-2E4DD9FB0E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52F1-4321-A7CC-2E4DD9FB0E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25.25</c:v>
                </c:pt>
                <c:pt idx="1">
                  <c:v>22</c:v>
                </c:pt>
                <c:pt idx="2">
                  <c:v>21.69</c:v>
                </c:pt>
                <c:pt idx="3">
                  <c:v>22.3</c:v>
                </c:pt>
                <c:pt idx="4">
                  <c:v>25.67</c:v>
                </c:pt>
              </c:numCache>
            </c:numRef>
          </c:val>
          <c:extLst>
            <c:ext xmlns:c16="http://schemas.microsoft.com/office/drawing/2014/chart" uri="{C3380CC4-5D6E-409C-BE32-E72D297353CC}">
              <c16:uniqueId val="{00000000-0339-4C84-B76C-80B5C80241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0339-4C84-B76C-80B5C80241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65.58</c:v>
                </c:pt>
                <c:pt idx="1">
                  <c:v>71.3</c:v>
                </c:pt>
                <c:pt idx="2">
                  <c:v>74.099999999999994</c:v>
                </c:pt>
                <c:pt idx="3">
                  <c:v>66.12</c:v>
                </c:pt>
                <c:pt idx="4">
                  <c:v>52.23</c:v>
                </c:pt>
              </c:numCache>
            </c:numRef>
          </c:val>
          <c:extLst>
            <c:ext xmlns:c16="http://schemas.microsoft.com/office/drawing/2014/chart" uri="{C3380CC4-5D6E-409C-BE32-E72D297353CC}">
              <c16:uniqueId val="{00000000-A474-4D6D-82CE-768DD40E71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A474-4D6D-82CE-768DD40E71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82.8</c:v>
                </c:pt>
                <c:pt idx="1">
                  <c:v>89.39</c:v>
                </c:pt>
                <c:pt idx="2">
                  <c:v>76.12</c:v>
                </c:pt>
                <c:pt idx="3">
                  <c:v>75.44</c:v>
                </c:pt>
                <c:pt idx="4">
                  <c:v>64.42</c:v>
                </c:pt>
              </c:numCache>
            </c:numRef>
          </c:val>
          <c:extLst>
            <c:ext xmlns:c16="http://schemas.microsoft.com/office/drawing/2014/chart" uri="{C3380CC4-5D6E-409C-BE32-E72D297353CC}">
              <c16:uniqueId val="{00000000-F2B9-4FDE-ADDF-AFC9C940ED0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F2B9-4FDE-ADDF-AFC9C940ED0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7.89</c:v>
                </c:pt>
                <c:pt idx="1">
                  <c:v>13.01</c:v>
                </c:pt>
                <c:pt idx="2">
                  <c:v>18.14</c:v>
                </c:pt>
                <c:pt idx="3">
                  <c:v>23.15</c:v>
                </c:pt>
                <c:pt idx="4">
                  <c:v>28.01</c:v>
                </c:pt>
              </c:numCache>
            </c:numRef>
          </c:val>
          <c:extLst>
            <c:ext xmlns:c16="http://schemas.microsoft.com/office/drawing/2014/chart" uri="{C3380CC4-5D6E-409C-BE32-E72D297353CC}">
              <c16:uniqueId val="{00000000-74A0-469D-9DFA-B86E5AE9D4D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74A0-469D-9DFA-B86E5AE9D4D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70-47C0-A9FC-F0F97848F4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6370-47C0-A9FC-F0F97848F4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89.52</c:v>
                </c:pt>
                <c:pt idx="1">
                  <c:v>128.19999999999999</c:v>
                </c:pt>
                <c:pt idx="2">
                  <c:v>201.52</c:v>
                </c:pt>
                <c:pt idx="3">
                  <c:v>340.05</c:v>
                </c:pt>
                <c:pt idx="4">
                  <c:v>506.77</c:v>
                </c:pt>
              </c:numCache>
            </c:numRef>
          </c:val>
          <c:extLst>
            <c:ext xmlns:c16="http://schemas.microsoft.com/office/drawing/2014/chart" uri="{C3380CC4-5D6E-409C-BE32-E72D297353CC}">
              <c16:uniqueId val="{00000000-9BC9-4838-803E-F66FB4B505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9BC9-4838-803E-F66FB4B505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378.24</c:v>
                </c:pt>
                <c:pt idx="1">
                  <c:v>350.68</c:v>
                </c:pt>
                <c:pt idx="2">
                  <c:v>256.18</c:v>
                </c:pt>
                <c:pt idx="3">
                  <c:v>243.15</c:v>
                </c:pt>
                <c:pt idx="4">
                  <c:v>139.97999999999999</c:v>
                </c:pt>
              </c:numCache>
            </c:numRef>
          </c:val>
          <c:extLst>
            <c:ext xmlns:c16="http://schemas.microsoft.com/office/drawing/2014/chart" uri="{C3380CC4-5D6E-409C-BE32-E72D297353CC}">
              <c16:uniqueId val="{00000000-86A7-4428-931B-86B6C8E0906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86A7-4428-931B-86B6C8E0906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207.25</c:v>
                </c:pt>
                <c:pt idx="1">
                  <c:v>199.01</c:v>
                </c:pt>
                <c:pt idx="2">
                  <c:v>151.91999999999999</c:v>
                </c:pt>
                <c:pt idx="3">
                  <c:v>145.36000000000001</c:v>
                </c:pt>
                <c:pt idx="4">
                  <c:v>179.38</c:v>
                </c:pt>
              </c:numCache>
            </c:numRef>
          </c:val>
          <c:extLst>
            <c:ext xmlns:c16="http://schemas.microsoft.com/office/drawing/2014/chart" uri="{C3380CC4-5D6E-409C-BE32-E72D297353CC}">
              <c16:uniqueId val="{00000000-87D2-42F9-8E19-B092E6D0E7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87D2-42F9-8E19-B092E6D0E7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35.6</c:v>
                </c:pt>
                <c:pt idx="1">
                  <c:v>68.13</c:v>
                </c:pt>
                <c:pt idx="2">
                  <c:v>46.35</c:v>
                </c:pt>
                <c:pt idx="3">
                  <c:v>49.65</c:v>
                </c:pt>
                <c:pt idx="4">
                  <c:v>39.090000000000003</c:v>
                </c:pt>
              </c:numCache>
            </c:numRef>
          </c:val>
          <c:extLst>
            <c:ext xmlns:c16="http://schemas.microsoft.com/office/drawing/2014/chart" uri="{C3380CC4-5D6E-409C-BE32-E72D297353CC}">
              <c16:uniqueId val="{00000000-C408-46B2-BB85-D044B6C88F5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C408-46B2-BB85-D044B6C88F5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785.06</c:v>
                </c:pt>
                <c:pt idx="1">
                  <c:v>418.77</c:v>
                </c:pt>
                <c:pt idx="2">
                  <c:v>643.54</c:v>
                </c:pt>
                <c:pt idx="3">
                  <c:v>635.66999999999996</c:v>
                </c:pt>
                <c:pt idx="4">
                  <c:v>829.97</c:v>
                </c:pt>
              </c:numCache>
            </c:numRef>
          </c:val>
          <c:extLst>
            <c:ext xmlns:c16="http://schemas.microsoft.com/office/drawing/2014/chart" uri="{C3380CC4-5D6E-409C-BE32-E72D297353CC}">
              <c16:uniqueId val="{00000000-FE3C-4B94-A8F2-6F9DCD3CBCA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FE3C-4B94-A8F2-6F9DCD3CBCA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山形県　山辺町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C4</v>
      </c>
      <c r="X8" s="75"/>
      <c r="Y8" s="75"/>
      <c r="Z8" s="75"/>
      <c r="AA8" s="75"/>
      <c r="AB8" s="75"/>
      <c r="AC8" s="75"/>
      <c r="AD8" s="75" t="str">
        <f>データ!$M$6</f>
        <v>非設置</v>
      </c>
      <c r="AE8" s="75"/>
      <c r="AF8" s="75"/>
      <c r="AG8" s="75"/>
      <c r="AH8" s="75"/>
      <c r="AI8" s="75"/>
      <c r="AJ8" s="75"/>
      <c r="AK8" s="2"/>
      <c r="AL8" s="58">
        <f>データ!$R$6</f>
        <v>13344</v>
      </c>
      <c r="AM8" s="58"/>
      <c r="AN8" s="58"/>
      <c r="AO8" s="58"/>
      <c r="AP8" s="58"/>
      <c r="AQ8" s="58"/>
      <c r="AR8" s="58"/>
      <c r="AS8" s="58"/>
      <c r="AT8" s="55">
        <f>データ!$S$6</f>
        <v>61.45</v>
      </c>
      <c r="AU8" s="56"/>
      <c r="AV8" s="56"/>
      <c r="AW8" s="56"/>
      <c r="AX8" s="56"/>
      <c r="AY8" s="56"/>
      <c r="AZ8" s="56"/>
      <c r="BA8" s="56"/>
      <c r="BB8" s="45">
        <f>データ!$T$6</f>
        <v>217.15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93.47</v>
      </c>
      <c r="J10" s="56"/>
      <c r="K10" s="56"/>
      <c r="L10" s="56"/>
      <c r="M10" s="56"/>
      <c r="N10" s="56"/>
      <c r="O10" s="57"/>
      <c r="P10" s="45">
        <f>データ!$P$6</f>
        <v>2.62</v>
      </c>
      <c r="Q10" s="45"/>
      <c r="R10" s="45"/>
      <c r="S10" s="45"/>
      <c r="T10" s="45"/>
      <c r="U10" s="45"/>
      <c r="V10" s="45"/>
      <c r="W10" s="58">
        <f>データ!$Q$6</f>
        <v>5450</v>
      </c>
      <c r="X10" s="58"/>
      <c r="Y10" s="58"/>
      <c r="Z10" s="58"/>
      <c r="AA10" s="58"/>
      <c r="AB10" s="58"/>
      <c r="AC10" s="58"/>
      <c r="AD10" s="2"/>
      <c r="AE10" s="2"/>
      <c r="AF10" s="2"/>
      <c r="AG10" s="2"/>
      <c r="AH10" s="2"/>
      <c r="AI10" s="2"/>
      <c r="AJ10" s="2"/>
      <c r="AK10" s="2"/>
      <c r="AL10" s="58">
        <f>データ!$U$6</f>
        <v>348</v>
      </c>
      <c r="AM10" s="58"/>
      <c r="AN10" s="58"/>
      <c r="AO10" s="58"/>
      <c r="AP10" s="58"/>
      <c r="AQ10" s="58"/>
      <c r="AR10" s="58"/>
      <c r="AS10" s="58"/>
      <c r="AT10" s="55">
        <f>データ!$V$6</f>
        <v>4.41</v>
      </c>
      <c r="AU10" s="56"/>
      <c r="AV10" s="56"/>
      <c r="AW10" s="56"/>
      <c r="AX10" s="56"/>
      <c r="AY10" s="56"/>
      <c r="AZ10" s="56"/>
      <c r="BA10" s="56"/>
      <c r="BB10" s="45">
        <f>データ!$W$6</f>
        <v>78.91</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vA/b9ZdFO/8UbCDbeghTLfKN5yvXfr7367Vnm/GCTM8YXvEKFtBo5DY3IBeKeavzRV8fwL9rlxgqU8wq7InAXQ==" saltValue="mJlHbWcEfyA98zXIK9QdK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63011</v>
      </c>
      <c r="D6" s="20">
        <f t="shared" si="3"/>
        <v>46</v>
      </c>
      <c r="E6" s="20">
        <f t="shared" si="3"/>
        <v>1</v>
      </c>
      <c r="F6" s="20">
        <f t="shared" si="3"/>
        <v>0</v>
      </c>
      <c r="G6" s="20">
        <f t="shared" si="3"/>
        <v>5</v>
      </c>
      <c r="H6" s="20" t="str">
        <f t="shared" si="3"/>
        <v>山形県　山辺町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93.47</v>
      </c>
      <c r="P6" s="21">
        <f t="shared" si="3"/>
        <v>2.62</v>
      </c>
      <c r="Q6" s="21">
        <f t="shared" si="3"/>
        <v>5450</v>
      </c>
      <c r="R6" s="21">
        <f t="shared" si="3"/>
        <v>13344</v>
      </c>
      <c r="S6" s="21">
        <f t="shared" si="3"/>
        <v>61.45</v>
      </c>
      <c r="T6" s="21">
        <f t="shared" si="3"/>
        <v>217.15</v>
      </c>
      <c r="U6" s="21">
        <f t="shared" si="3"/>
        <v>348</v>
      </c>
      <c r="V6" s="21">
        <f t="shared" si="3"/>
        <v>4.41</v>
      </c>
      <c r="W6" s="21">
        <f t="shared" si="3"/>
        <v>78.91</v>
      </c>
      <c r="X6" s="22">
        <f>IF(X7="",NA(),X7)</f>
        <v>82.8</v>
      </c>
      <c r="Y6" s="22">
        <f t="shared" ref="Y6:AG6" si="4">IF(Y7="",NA(),Y7)</f>
        <v>89.39</v>
      </c>
      <c r="Z6" s="22">
        <f t="shared" si="4"/>
        <v>76.12</v>
      </c>
      <c r="AA6" s="22">
        <f t="shared" si="4"/>
        <v>75.44</v>
      </c>
      <c r="AB6" s="22">
        <f t="shared" si="4"/>
        <v>64.42</v>
      </c>
      <c r="AC6" s="22">
        <f t="shared" si="4"/>
        <v>97.61</v>
      </c>
      <c r="AD6" s="22">
        <f t="shared" si="4"/>
        <v>98.78</v>
      </c>
      <c r="AE6" s="22">
        <f t="shared" si="4"/>
        <v>101.23</v>
      </c>
      <c r="AF6" s="22">
        <f t="shared" si="4"/>
        <v>103.12</v>
      </c>
      <c r="AG6" s="22">
        <f t="shared" si="4"/>
        <v>102.26</v>
      </c>
      <c r="AH6" s="21" t="str">
        <f>IF(AH7="","",IF(AH7="-","【-】","【"&amp;SUBSTITUTE(TEXT(AH7,"#,##0.00"),"-","△")&amp;"】"))</f>
        <v>【102.02】</v>
      </c>
      <c r="AI6" s="22">
        <f>IF(AI7="",NA(),AI7)</f>
        <v>89.52</v>
      </c>
      <c r="AJ6" s="22">
        <f t="shared" ref="AJ6:AR6" si="5">IF(AJ7="",NA(),AJ7)</f>
        <v>128.19999999999999</v>
      </c>
      <c r="AK6" s="22">
        <f t="shared" si="5"/>
        <v>201.52</v>
      </c>
      <c r="AL6" s="22">
        <f t="shared" si="5"/>
        <v>340.05</v>
      </c>
      <c r="AM6" s="22">
        <f t="shared" si="5"/>
        <v>506.77</v>
      </c>
      <c r="AN6" s="22">
        <f t="shared" si="5"/>
        <v>143.65</v>
      </c>
      <c r="AO6" s="22">
        <f t="shared" si="5"/>
        <v>155.82</v>
      </c>
      <c r="AP6" s="22">
        <f t="shared" si="5"/>
        <v>155.18</v>
      </c>
      <c r="AQ6" s="22">
        <f t="shared" si="5"/>
        <v>101.46</v>
      </c>
      <c r="AR6" s="22">
        <f t="shared" si="5"/>
        <v>82.37</v>
      </c>
      <c r="AS6" s="21" t="str">
        <f>IF(AS7="","",IF(AS7="-","【-】","【"&amp;SUBSTITUTE(TEXT(AS7,"#,##0.00"),"-","△")&amp;"】"))</f>
        <v>【26.96】</v>
      </c>
      <c r="AT6" s="22">
        <f>IF(AT7="",NA(),AT7)</f>
        <v>378.24</v>
      </c>
      <c r="AU6" s="22">
        <f t="shared" ref="AU6:BC6" si="6">IF(AU7="",NA(),AU7)</f>
        <v>350.68</v>
      </c>
      <c r="AV6" s="22">
        <f t="shared" si="6"/>
        <v>256.18</v>
      </c>
      <c r="AW6" s="22">
        <f t="shared" si="6"/>
        <v>243.15</v>
      </c>
      <c r="AX6" s="22">
        <f t="shared" si="6"/>
        <v>139.97999999999999</v>
      </c>
      <c r="AY6" s="22">
        <f t="shared" si="6"/>
        <v>94.01</v>
      </c>
      <c r="AZ6" s="22">
        <f t="shared" si="6"/>
        <v>111.08</v>
      </c>
      <c r="BA6" s="22">
        <f t="shared" si="6"/>
        <v>118.28</v>
      </c>
      <c r="BB6" s="22">
        <f t="shared" si="6"/>
        <v>112.37</v>
      </c>
      <c r="BC6" s="22">
        <f t="shared" si="6"/>
        <v>101.6</v>
      </c>
      <c r="BD6" s="21" t="str">
        <f>IF(BD7="","",IF(BD7="-","【-】","【"&amp;SUBSTITUTE(TEXT(BD7,"#,##0.00"),"-","△")&amp;"】"))</f>
        <v>【142.39】</v>
      </c>
      <c r="BE6" s="22">
        <f>IF(BE7="",NA(),BE7)</f>
        <v>207.25</v>
      </c>
      <c r="BF6" s="22">
        <f t="shared" ref="BF6:BN6" si="7">IF(BF7="",NA(),BF7)</f>
        <v>199.01</v>
      </c>
      <c r="BG6" s="22">
        <f t="shared" si="7"/>
        <v>151.91999999999999</v>
      </c>
      <c r="BH6" s="22">
        <f t="shared" si="7"/>
        <v>145.36000000000001</v>
      </c>
      <c r="BI6" s="22">
        <f t="shared" si="7"/>
        <v>179.38</v>
      </c>
      <c r="BJ6" s="22">
        <f t="shared" si="7"/>
        <v>1421.84</v>
      </c>
      <c r="BK6" s="22">
        <f t="shared" si="7"/>
        <v>1596.62</v>
      </c>
      <c r="BL6" s="22">
        <f t="shared" si="7"/>
        <v>1456.79</v>
      </c>
      <c r="BM6" s="22">
        <f t="shared" si="7"/>
        <v>1364.2</v>
      </c>
      <c r="BN6" s="22">
        <f t="shared" si="7"/>
        <v>1398.03</v>
      </c>
      <c r="BO6" s="21" t="str">
        <f>IF(BO7="","",IF(BO7="-","【-】","【"&amp;SUBSTITUTE(TEXT(BO7,"#,##0.00"),"-","△")&amp;"】"))</f>
        <v>【1,043.36】</v>
      </c>
      <c r="BP6" s="22">
        <f>IF(BP7="",NA(),BP7)</f>
        <v>35.6</v>
      </c>
      <c r="BQ6" s="22">
        <f t="shared" ref="BQ6:BY6" si="8">IF(BQ7="",NA(),BQ7)</f>
        <v>68.13</v>
      </c>
      <c r="BR6" s="22">
        <f t="shared" si="8"/>
        <v>46.35</v>
      </c>
      <c r="BS6" s="22">
        <f t="shared" si="8"/>
        <v>49.65</v>
      </c>
      <c r="BT6" s="22">
        <f t="shared" si="8"/>
        <v>39.090000000000003</v>
      </c>
      <c r="BU6" s="22">
        <f t="shared" si="8"/>
        <v>35.72</v>
      </c>
      <c r="BV6" s="22">
        <f t="shared" si="8"/>
        <v>33.659999999999997</v>
      </c>
      <c r="BW6" s="22">
        <f t="shared" si="8"/>
        <v>35.33</v>
      </c>
      <c r="BX6" s="22">
        <f t="shared" si="8"/>
        <v>38.58</v>
      </c>
      <c r="BY6" s="22">
        <f t="shared" si="8"/>
        <v>39.15</v>
      </c>
      <c r="BZ6" s="21" t="str">
        <f>IF(BZ7="","",IF(BZ7="-","【-】","【"&amp;SUBSTITUTE(TEXT(BZ7,"#,##0.00"),"-","△")&amp;"】"))</f>
        <v>【56.19】</v>
      </c>
      <c r="CA6" s="22">
        <f>IF(CA7="",NA(),CA7)</f>
        <v>785.06</v>
      </c>
      <c r="CB6" s="22">
        <f t="shared" ref="CB6:CJ6" si="9">IF(CB7="",NA(),CB7)</f>
        <v>418.77</v>
      </c>
      <c r="CC6" s="22">
        <f t="shared" si="9"/>
        <v>643.54</v>
      </c>
      <c r="CD6" s="22">
        <f t="shared" si="9"/>
        <v>635.66999999999996</v>
      </c>
      <c r="CE6" s="22">
        <f t="shared" si="9"/>
        <v>829.97</v>
      </c>
      <c r="CF6" s="22">
        <f t="shared" si="9"/>
        <v>471.3</v>
      </c>
      <c r="CG6" s="22">
        <f t="shared" si="9"/>
        <v>506.68</v>
      </c>
      <c r="CH6" s="22">
        <f t="shared" si="9"/>
        <v>491.45</v>
      </c>
      <c r="CI6" s="22">
        <f t="shared" si="9"/>
        <v>448.81</v>
      </c>
      <c r="CJ6" s="22">
        <f t="shared" si="9"/>
        <v>392.81</v>
      </c>
      <c r="CK6" s="21" t="str">
        <f>IF(CK7="","",IF(CK7="-","【-】","【"&amp;SUBSTITUTE(TEXT(CK7,"#,##0.00"),"-","△")&amp;"】"))</f>
        <v>【285.60】</v>
      </c>
      <c r="CL6" s="22">
        <f>IF(CL7="",NA(),CL7)</f>
        <v>25.25</v>
      </c>
      <c r="CM6" s="22">
        <f t="shared" ref="CM6:CU6" si="10">IF(CM7="",NA(),CM7)</f>
        <v>22</v>
      </c>
      <c r="CN6" s="22">
        <f t="shared" si="10"/>
        <v>21.69</v>
      </c>
      <c r="CO6" s="22">
        <f t="shared" si="10"/>
        <v>22.3</v>
      </c>
      <c r="CP6" s="22">
        <f t="shared" si="10"/>
        <v>25.67</v>
      </c>
      <c r="CQ6" s="22">
        <f t="shared" si="10"/>
        <v>51.52</v>
      </c>
      <c r="CR6" s="22">
        <f t="shared" si="10"/>
        <v>48.75</v>
      </c>
      <c r="CS6" s="22">
        <f t="shared" si="10"/>
        <v>50.95</v>
      </c>
      <c r="CT6" s="22">
        <f t="shared" si="10"/>
        <v>52.39</v>
      </c>
      <c r="CU6" s="22">
        <f t="shared" si="10"/>
        <v>29.19</v>
      </c>
      <c r="CV6" s="21" t="str">
        <f>IF(CV7="","",IF(CV7="-","【-】","【"&amp;SUBSTITUTE(TEXT(CV7,"#,##0.00"),"-","△")&amp;"】"))</f>
        <v>【48.33】</v>
      </c>
      <c r="CW6" s="22">
        <f>IF(CW7="",NA(),CW7)</f>
        <v>65.58</v>
      </c>
      <c r="CX6" s="22">
        <f t="shared" ref="CX6:DF6" si="11">IF(CX7="",NA(),CX7)</f>
        <v>71.3</v>
      </c>
      <c r="CY6" s="22">
        <f t="shared" si="11"/>
        <v>74.099999999999994</v>
      </c>
      <c r="CZ6" s="22">
        <f t="shared" si="11"/>
        <v>66.12</v>
      </c>
      <c r="DA6" s="22">
        <f t="shared" si="11"/>
        <v>52.23</v>
      </c>
      <c r="DB6" s="22">
        <f t="shared" si="11"/>
        <v>61.29</v>
      </c>
      <c r="DC6" s="22">
        <f t="shared" si="11"/>
        <v>60.88</v>
      </c>
      <c r="DD6" s="22">
        <f t="shared" si="11"/>
        <v>61</v>
      </c>
      <c r="DE6" s="22">
        <f t="shared" si="11"/>
        <v>63.38</v>
      </c>
      <c r="DF6" s="22">
        <f t="shared" si="11"/>
        <v>66.040000000000006</v>
      </c>
      <c r="DG6" s="21" t="str">
        <f>IF(DG7="","",IF(DG7="-","【-】","【"&amp;SUBSTITUTE(TEXT(DG7,"#,##0.00"),"-","△")&amp;"】"))</f>
        <v>【70.34】</v>
      </c>
      <c r="DH6" s="22">
        <f>IF(DH7="",NA(),DH7)</f>
        <v>7.89</v>
      </c>
      <c r="DI6" s="22">
        <f t="shared" ref="DI6:DQ6" si="12">IF(DI7="",NA(),DI7)</f>
        <v>13.01</v>
      </c>
      <c r="DJ6" s="22">
        <f t="shared" si="12"/>
        <v>18.14</v>
      </c>
      <c r="DK6" s="22">
        <f t="shared" si="12"/>
        <v>23.15</v>
      </c>
      <c r="DL6" s="22">
        <f t="shared" si="12"/>
        <v>28.01</v>
      </c>
      <c r="DM6" s="22">
        <f t="shared" si="12"/>
        <v>24.16</v>
      </c>
      <c r="DN6" s="22">
        <f t="shared" si="12"/>
        <v>29.81</v>
      </c>
      <c r="DO6" s="22">
        <f t="shared" si="12"/>
        <v>30.82</v>
      </c>
      <c r="DP6" s="22">
        <f t="shared" si="12"/>
        <v>24.27</v>
      </c>
      <c r="DQ6" s="22">
        <f t="shared" si="12"/>
        <v>28.04</v>
      </c>
      <c r="DR6" s="21" t="str">
        <f>IF(DR7="","",IF(DR7="-","【-】","【"&amp;SUBSTITUTE(TEXT(DR7,"#,##0.00"),"-","△")&amp;"】"))</f>
        <v>【35.50】</v>
      </c>
      <c r="DS6" s="21">
        <f>IF(DS7="",NA(),DS7)</f>
        <v>0</v>
      </c>
      <c r="DT6" s="21">
        <f t="shared" ref="DT6:EB6" si="13">IF(DT7="",NA(),DT7)</f>
        <v>0</v>
      </c>
      <c r="DU6" s="21">
        <f t="shared" si="13"/>
        <v>0</v>
      </c>
      <c r="DV6" s="21">
        <f t="shared" si="13"/>
        <v>0</v>
      </c>
      <c r="DW6" s="21">
        <f t="shared" si="13"/>
        <v>0</v>
      </c>
      <c r="DX6" s="22">
        <f t="shared" si="13"/>
        <v>18.829999999999998</v>
      </c>
      <c r="DY6" s="22">
        <f t="shared" si="13"/>
        <v>18.05</v>
      </c>
      <c r="DZ6" s="22">
        <f t="shared" si="13"/>
        <v>14.28</v>
      </c>
      <c r="EA6" s="22">
        <f t="shared" si="13"/>
        <v>12.77</v>
      </c>
      <c r="EB6" s="22">
        <f t="shared" si="13"/>
        <v>11.15</v>
      </c>
      <c r="EC6" s="21" t="str">
        <f>IF(EC7="","",IF(EC7="-","【-】","【"&amp;SUBSTITUTE(TEXT(EC7,"#,##0.00"),"-","△")&amp;"】"))</f>
        <v>【16.16】</v>
      </c>
      <c r="ED6" s="21">
        <f>IF(ED7="",NA(),ED7)</f>
        <v>0</v>
      </c>
      <c r="EE6" s="21">
        <f t="shared" ref="EE6:EM6" si="14">IF(EE7="",NA(),EE7)</f>
        <v>0</v>
      </c>
      <c r="EF6" s="21">
        <f t="shared" si="14"/>
        <v>0</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63011</v>
      </c>
      <c r="D7" s="24">
        <v>46</v>
      </c>
      <c r="E7" s="24">
        <v>1</v>
      </c>
      <c r="F7" s="24">
        <v>0</v>
      </c>
      <c r="G7" s="24">
        <v>5</v>
      </c>
      <c r="H7" s="24" t="s">
        <v>92</v>
      </c>
      <c r="I7" s="24" t="s">
        <v>93</v>
      </c>
      <c r="J7" s="24" t="s">
        <v>94</v>
      </c>
      <c r="K7" s="24" t="s">
        <v>95</v>
      </c>
      <c r="L7" s="24" t="s">
        <v>96</v>
      </c>
      <c r="M7" s="24" t="s">
        <v>97</v>
      </c>
      <c r="N7" s="25" t="s">
        <v>98</v>
      </c>
      <c r="O7" s="25">
        <v>93.47</v>
      </c>
      <c r="P7" s="25">
        <v>2.62</v>
      </c>
      <c r="Q7" s="25">
        <v>5450</v>
      </c>
      <c r="R7" s="25">
        <v>13344</v>
      </c>
      <c r="S7" s="25">
        <v>61.45</v>
      </c>
      <c r="T7" s="25">
        <v>217.15</v>
      </c>
      <c r="U7" s="25">
        <v>348</v>
      </c>
      <c r="V7" s="25">
        <v>4.41</v>
      </c>
      <c r="W7" s="25">
        <v>78.91</v>
      </c>
      <c r="X7" s="25">
        <v>82.8</v>
      </c>
      <c r="Y7" s="25">
        <v>89.39</v>
      </c>
      <c r="Z7" s="25">
        <v>76.12</v>
      </c>
      <c r="AA7" s="25">
        <v>75.44</v>
      </c>
      <c r="AB7" s="25">
        <v>64.42</v>
      </c>
      <c r="AC7" s="25">
        <v>97.61</v>
      </c>
      <c r="AD7" s="25">
        <v>98.78</v>
      </c>
      <c r="AE7" s="25">
        <v>101.23</v>
      </c>
      <c r="AF7" s="25">
        <v>103.12</v>
      </c>
      <c r="AG7" s="25">
        <v>102.26</v>
      </c>
      <c r="AH7" s="25">
        <v>102.02</v>
      </c>
      <c r="AI7" s="25">
        <v>89.52</v>
      </c>
      <c r="AJ7" s="25">
        <v>128.19999999999999</v>
      </c>
      <c r="AK7" s="25">
        <v>201.52</v>
      </c>
      <c r="AL7" s="25">
        <v>340.05</v>
      </c>
      <c r="AM7" s="25">
        <v>506.77</v>
      </c>
      <c r="AN7" s="25">
        <v>143.65</v>
      </c>
      <c r="AO7" s="25">
        <v>155.82</v>
      </c>
      <c r="AP7" s="25">
        <v>155.18</v>
      </c>
      <c r="AQ7" s="25">
        <v>101.46</v>
      </c>
      <c r="AR7" s="25">
        <v>82.37</v>
      </c>
      <c r="AS7" s="25">
        <v>26.96</v>
      </c>
      <c r="AT7" s="25">
        <v>378.24</v>
      </c>
      <c r="AU7" s="25">
        <v>350.68</v>
      </c>
      <c r="AV7" s="25">
        <v>256.18</v>
      </c>
      <c r="AW7" s="25">
        <v>243.15</v>
      </c>
      <c r="AX7" s="25">
        <v>139.97999999999999</v>
      </c>
      <c r="AY7" s="25">
        <v>94.01</v>
      </c>
      <c r="AZ7" s="25">
        <v>111.08</v>
      </c>
      <c r="BA7" s="25">
        <v>118.28</v>
      </c>
      <c r="BB7" s="25">
        <v>112.37</v>
      </c>
      <c r="BC7" s="25">
        <v>101.6</v>
      </c>
      <c r="BD7" s="25">
        <v>142.38999999999999</v>
      </c>
      <c r="BE7" s="25">
        <v>207.25</v>
      </c>
      <c r="BF7" s="25">
        <v>199.01</v>
      </c>
      <c r="BG7" s="25">
        <v>151.91999999999999</v>
      </c>
      <c r="BH7" s="25">
        <v>145.36000000000001</v>
      </c>
      <c r="BI7" s="25">
        <v>179.38</v>
      </c>
      <c r="BJ7" s="25">
        <v>1421.84</v>
      </c>
      <c r="BK7" s="25">
        <v>1596.62</v>
      </c>
      <c r="BL7" s="25">
        <v>1456.79</v>
      </c>
      <c r="BM7" s="25">
        <v>1364.2</v>
      </c>
      <c r="BN7" s="25">
        <v>1398.03</v>
      </c>
      <c r="BO7" s="25">
        <v>1043.3599999999999</v>
      </c>
      <c r="BP7" s="25">
        <v>35.6</v>
      </c>
      <c r="BQ7" s="25">
        <v>68.13</v>
      </c>
      <c r="BR7" s="25">
        <v>46.35</v>
      </c>
      <c r="BS7" s="25">
        <v>49.65</v>
      </c>
      <c r="BT7" s="25">
        <v>39.090000000000003</v>
      </c>
      <c r="BU7" s="25">
        <v>35.72</v>
      </c>
      <c r="BV7" s="25">
        <v>33.659999999999997</v>
      </c>
      <c r="BW7" s="25">
        <v>35.33</v>
      </c>
      <c r="BX7" s="25">
        <v>38.58</v>
      </c>
      <c r="BY7" s="25">
        <v>39.15</v>
      </c>
      <c r="BZ7" s="25">
        <v>56.19</v>
      </c>
      <c r="CA7" s="25">
        <v>785.06</v>
      </c>
      <c r="CB7" s="25">
        <v>418.77</v>
      </c>
      <c r="CC7" s="25">
        <v>643.54</v>
      </c>
      <c r="CD7" s="25">
        <v>635.66999999999996</v>
      </c>
      <c r="CE7" s="25">
        <v>829.97</v>
      </c>
      <c r="CF7" s="25">
        <v>471.3</v>
      </c>
      <c r="CG7" s="25">
        <v>506.68</v>
      </c>
      <c r="CH7" s="25">
        <v>491.45</v>
      </c>
      <c r="CI7" s="25">
        <v>448.81</v>
      </c>
      <c r="CJ7" s="25">
        <v>392.81</v>
      </c>
      <c r="CK7" s="25">
        <v>285.60000000000002</v>
      </c>
      <c r="CL7" s="25">
        <v>25.25</v>
      </c>
      <c r="CM7" s="25">
        <v>22</v>
      </c>
      <c r="CN7" s="25">
        <v>21.69</v>
      </c>
      <c r="CO7" s="25">
        <v>22.3</v>
      </c>
      <c r="CP7" s="25">
        <v>25.67</v>
      </c>
      <c r="CQ7" s="25">
        <v>51.52</v>
      </c>
      <c r="CR7" s="25">
        <v>48.75</v>
      </c>
      <c r="CS7" s="25">
        <v>50.95</v>
      </c>
      <c r="CT7" s="25">
        <v>52.39</v>
      </c>
      <c r="CU7" s="25">
        <v>29.19</v>
      </c>
      <c r="CV7" s="25">
        <v>48.33</v>
      </c>
      <c r="CW7" s="25">
        <v>65.58</v>
      </c>
      <c r="CX7" s="25">
        <v>71.3</v>
      </c>
      <c r="CY7" s="25">
        <v>74.099999999999994</v>
      </c>
      <c r="CZ7" s="25">
        <v>66.12</v>
      </c>
      <c r="DA7" s="25">
        <v>52.23</v>
      </c>
      <c r="DB7" s="25">
        <v>61.29</v>
      </c>
      <c r="DC7" s="25">
        <v>60.88</v>
      </c>
      <c r="DD7" s="25">
        <v>61</v>
      </c>
      <c r="DE7" s="25">
        <v>63.38</v>
      </c>
      <c r="DF7" s="25">
        <v>66.040000000000006</v>
      </c>
      <c r="DG7" s="25">
        <v>70.34</v>
      </c>
      <c r="DH7" s="25">
        <v>7.89</v>
      </c>
      <c r="DI7" s="25">
        <v>13.01</v>
      </c>
      <c r="DJ7" s="25">
        <v>18.14</v>
      </c>
      <c r="DK7" s="25">
        <v>23.15</v>
      </c>
      <c r="DL7" s="25">
        <v>28.01</v>
      </c>
      <c r="DM7" s="25">
        <v>24.16</v>
      </c>
      <c r="DN7" s="25">
        <v>29.81</v>
      </c>
      <c r="DO7" s="25">
        <v>30.82</v>
      </c>
      <c r="DP7" s="25">
        <v>24.27</v>
      </c>
      <c r="DQ7" s="25">
        <v>28.04</v>
      </c>
      <c r="DR7" s="25">
        <v>35.5</v>
      </c>
      <c r="DS7" s="25">
        <v>0</v>
      </c>
      <c r="DT7" s="25">
        <v>0</v>
      </c>
      <c r="DU7" s="25">
        <v>0</v>
      </c>
      <c r="DV7" s="25">
        <v>0</v>
      </c>
      <c r="DW7" s="25">
        <v>0</v>
      </c>
      <c r="DX7" s="25">
        <v>18.829999999999998</v>
      </c>
      <c r="DY7" s="25">
        <v>18.05</v>
      </c>
      <c r="DZ7" s="25">
        <v>14.28</v>
      </c>
      <c r="EA7" s="25">
        <v>12.77</v>
      </c>
      <c r="EB7" s="25">
        <v>11.15</v>
      </c>
      <c r="EC7" s="25">
        <v>16.16</v>
      </c>
      <c r="ED7" s="25">
        <v>0</v>
      </c>
      <c r="EE7" s="25">
        <v>0</v>
      </c>
      <c r="EF7" s="25">
        <v>0</v>
      </c>
      <c r="EG7" s="25">
        <v>0</v>
      </c>
      <c r="EH7" s="25">
        <v>0</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kensetu@town.yamanobe.yamagata.jp</cp:lastModifiedBy>
  <cp:lastPrinted>2026-02-05T02:59:26Z</cp:lastPrinted>
  <dcterms:created xsi:type="dcterms:W3CDTF">2025-12-12T09:12:00Z</dcterms:created>
  <dcterms:modified xsi:type="dcterms:W3CDTF">2026-02-05T02:59:27Z</dcterms:modified>
  <cp:category/>
</cp:coreProperties>
</file>