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上下水道課\経営企画係\決算関係\R7\経営比較分析表\03.回答\"/>
    </mc:Choice>
  </mc:AlternateContent>
  <xr:revisionPtr revIDLastSave="0" documentId="13_ncr:1_{EB4FCC25-835C-4C79-8198-248F39EB8EC1}" xr6:coauthVersionLast="47" xr6:coauthVersionMax="47" xr10:uidLastSave="{00000000-0000-0000-0000-000000000000}"/>
  <workbookProtection workbookAlgorithmName="SHA-512" workbookHashValue="quzMjWrRD9PppmpCk/NDzUCEed2tg7EocHHkOnX4Iasmhg1i4c7JSq153u9lYXaW9c05W5boWFZGMUddwVRluQ==" workbookSaltValue="WrnEyq0ax++2bnarxys+0g==" workbookSpinCount="100000" lockStructure="1"/>
  <bookViews>
    <workbookView xWindow="-120" yWindow="-120" windowWidth="38640" windowHeight="211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<sst xmlns="http://schemas.openxmlformats.org/spreadsheetml/2006/main" count="228" uniqueCount="112">
  <si>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</si>
  <si>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</si>
  <si>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</si>
  <si>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</si>
  <si>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</si>
  <si>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</si>
  <si>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</si>
  <si>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</si>
  <si>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</si>
  <si>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</si>
  <si>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</si>
  <si>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</si>
  <si>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</si>
  <si>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</si>
  <si>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</si>
  <si>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</si>
  <si>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</si>
  <si>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</si>
  <si>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</si>
  <si>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</si>
  <si>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</si>
  <si>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</si>
  <si>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</si>
  <si>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</si>
  <si>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</si>
  <si>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</si>
  <si>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</si>
  <si>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</si>
  <si>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</si>
  <si>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</si>
  <si>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</si>
  <si>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</si>
  <si>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</si>
  <si>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</si>
  <si>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</si>
  <si>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</si>
  <si>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</si>
  <si>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</si>
  <si>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</si>
  <si>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</si>
  <si>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</si>
  <si>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</si>
  <si>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</si>
  <si>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</si>
  <si>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</si>
  <si>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</si>
  <si>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</si>
  <si>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</si>
  <si>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</si>
  <si>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</si>
  <si>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</si>
  <si>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</si>
  <si>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</si>
  <si>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</si>
  <si>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</si>
  <si>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</si>
  <si>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</si>
  <si>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</si>
  <si>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</si>
  <si>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</si>
  <si>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</si>
  <si>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</si>
  <si>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</si>
  <si>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</si>
  <si>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</si>
  <si>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</si>
  <si>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</si>
  <si>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</si>
  <si>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</si>
  <si>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</si>
  <si>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</si>
  <si>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</si>
  <si>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</si>
  <si>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</si>
  <si>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</si>
  <si>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</si>
  <si>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</si>
  <si>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</si>
  <si>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</si>
  <si>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</si>
  <si>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</si>
  <si>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</si>
  <si>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</si>
  <si>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</si>
  <si>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</si>
  <si>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</si>
  <si>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</si>
  <si>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</si>
  <si>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</si>
  <si>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</si>
  <si>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</si>
  <si>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</si>
  <si>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</si>
  <si>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東根市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</si>
  <si>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</si>
  <si>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</si>
  <si>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</si>
  <si>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</si>
  <si>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</si>
  <si>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</si>
  <si>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</si>
  <si>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</si>
  <si>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</si>
  <si>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</si>
  <si>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</si>
  <si>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</si>
  <si>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</si>
  <si>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</si>
  <si>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</si>
  <si>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本市水道事業は、経常収支比率（①）、料金回収率（⑤）ともに100％を超えており、給水収益によって維持管理費等の費用が適切に賄われています。今後も経費削減を図り、更新投資等に充てる財源の確保に努め、健全な経営を行っていきます。
　短期債務に対する支払能力を表す流動比率（③）については100％を超えており、短期的な支払に対する能力が確保できています。今後も流動性の確保に努め、支払能力を維持する経営を行っていきます。
　企業債残高の規模を表す企業債残高対給水収益比率（④）は、企業債を発行し実施した事業が平成26年度で完了し、以降は新たな企業債の発行は行っていないため、類似団体平均と比較し低い水準にあります。
　給水原価（⑥）は、類似団体平均を上回っております。引き続き適正な維持管理と効果的な費用等の支出を行い、投資の効率化を図ることを目指します。
　施設利用率（⑦）は、類似団体平均と比較し高い水準にあり、配水量に見合った施設規模となっています。
　有収率（⑧）は、類似団体平均を上回っており、施設の稼働状況が収益に結びついていると判断できますが、数値が減少傾向にあるため、引き続き漏水調査等を行い、有収率の向上に努めます。</t>
    <rPh sb="78" eb="79">
      <t>ハカ</t>
    </rPh>
    <rPh sb="147" eb="148">
      <t>コ</t>
    </rPh>
    <rPh sb="155" eb="156">
      <t>テキ</t>
    </rPh>
    <rPh sb="157" eb="159">
      <t>シハライ</t>
    </rPh>
    <rPh sb="163" eb="165">
      <t/>
    </rPh>
    <rPh sb="180" eb="181">
      <t>セイ</t>
    </rPh>
    <rPh sb="182" eb="184">
      <t>カクホ</t>
    </rPh>
    <rPh sb="210" eb="212">
      <t>キギョウ</t>
    </rPh>
    <rPh sb="212" eb="213">
      <t>サイ</t>
    </rPh>
    <rPh sb="213" eb="215">
      <t>ザンダカ</t>
    </rPh>
    <rPh sb="216" eb="218">
      <t>キボ</t>
    </rPh>
    <rPh sb="219" eb="220">
      <t>アラワ</t>
    </rPh>
    <rPh sb="320" eb="322">
      <t>ヘイキン</t>
    </rPh>
    <rPh sb="323" eb="325">
      <t>ウワマワ</t>
    </rPh>
    <rPh sb="428" eb="431">
      <t>ユウシュウリツ</t>
    </rPh>
    <rPh sb="436" eb="438">
      <t>ルイジ</t>
    </rPh>
    <rPh sb="438" eb="440">
      <t>ダンタイ</t>
    </rPh>
    <rPh sb="440" eb="442">
      <t>ヘイキン</t>
    </rPh>
    <rPh sb="443" eb="445">
      <t>ウワマワ</t>
    </rPh>
    <rPh sb="455" eb="457">
      <t>ジョウキョウ</t>
    </rPh>
    <rPh sb="469" eb="471">
      <t>ハンダン</t>
    </rPh>
    <rPh sb="477" eb="479">
      <t>スウチ</t>
    </rPh>
    <rPh sb="480" eb="482">
      <t>ゲンショウ</t>
    </rPh>
    <rPh sb="482" eb="484">
      <t>ケイコウ</t>
    </rPh>
    <phoneticPr fontId="4"/>
  </si>
  <si>
    <t>　有形固定資産減価償却率（①）は、償却対象資産の減価償却がどの程度進んでいるのかを示すもので、前年度比1.15ポイント増となっております。
　管路経年化率（②）は、法定耐用年数を超えた管路延長の割合を示しており、年々上昇していることから、管路の老朽化が進んでいることが分かります。このため、計画的に老朽化した管路を更新しており、その結果、管路更新率（③）は類似団体平均と比較し高い状況です。　　
　各種施設や管路の更新にあたっては、令和２年度に策定したアセットマネジメントの結果を活用しながら、今後も計画的に更新を進めていきます。
　</t>
    <rPh sb="59" eb="60">
      <t>ゾウ</t>
    </rPh>
    <rPh sb="82" eb="84">
      <t>ホウテイ</t>
    </rPh>
    <rPh sb="84" eb="86">
      <t>タイヨウ</t>
    </rPh>
    <rPh sb="86" eb="88">
      <t>ネンスウ</t>
    </rPh>
    <rPh sb="89" eb="90">
      <t>コ</t>
    </rPh>
    <rPh sb="92" eb="94">
      <t>カンロ</t>
    </rPh>
    <rPh sb="94" eb="96">
      <t>エンチョウ</t>
    </rPh>
    <rPh sb="97" eb="99">
      <t>ワリアイ</t>
    </rPh>
    <rPh sb="100" eb="101">
      <t>シメ</t>
    </rPh>
    <rPh sb="106" eb="108">
      <t>ネンネン</t>
    </rPh>
    <rPh sb="119" eb="121">
      <t>カンロ</t>
    </rPh>
    <rPh sb="145" eb="148">
      <t>ケイカクテキ</t>
    </rPh>
    <rPh sb="149" eb="152">
      <t>ロウキュウカ</t>
    </rPh>
    <rPh sb="154" eb="156">
      <t>カンロ</t>
    </rPh>
    <rPh sb="157" eb="159">
      <t>コウシン</t>
    </rPh>
    <rPh sb="166" eb="168">
      <t>ケッカ</t>
    </rPh>
    <rPh sb="169" eb="171">
      <t>カンロ</t>
    </rPh>
    <rPh sb="171" eb="173">
      <t>コウシン</t>
    </rPh>
    <rPh sb="173" eb="174">
      <t>リツ</t>
    </rPh>
    <rPh sb="178" eb="180">
      <t>ルイジ</t>
    </rPh>
    <rPh sb="180" eb="182">
      <t>ダンタイ</t>
    </rPh>
    <rPh sb="182" eb="184">
      <t>ヘイキン</t>
    </rPh>
    <rPh sb="185" eb="187">
      <t>ヒカク</t>
    </rPh>
    <rPh sb="188" eb="189">
      <t>タカ</t>
    </rPh>
    <rPh sb="190" eb="192">
      <t>ジョウキョウ</t>
    </rPh>
    <rPh sb="199" eb="201">
      <t>カクシュ</t>
    </rPh>
    <rPh sb="201" eb="203">
      <t>シセツ</t>
    </rPh>
    <rPh sb="204" eb="206">
      <t>カンロ</t>
    </rPh>
    <rPh sb="207" eb="209">
      <t>コウシン</t>
    </rPh>
    <rPh sb="216" eb="218">
      <t>レイワ</t>
    </rPh>
    <rPh sb="219" eb="221">
      <t>ネンド</t>
    </rPh>
    <rPh sb="222" eb="224">
      <t>サクテイ</t>
    </rPh>
    <rPh sb="237" eb="239">
      <t>ケッカ</t>
    </rPh>
    <rPh sb="240" eb="242">
      <t>カツヨウ</t>
    </rPh>
    <rPh sb="254" eb="256">
      <t>コウシン</t>
    </rPh>
    <rPh sb="257" eb="258">
      <t>スス</t>
    </rPh>
    <phoneticPr fontId="4"/>
  </si>
  <si>
    <t>　経常収支比率、料金回収率が100％を超えており、累積欠損金もなく、経営の健全性・効率性の点からは、現時点の水道料金で十分運営できる状況です。また、類似団体平均と比較して施設利用率、有収率が高いことから、施設を効率的に運営できています。
　しかし、今後は人口の増加が見込まれず、給水収益が減少していくことが想定されるとともに、施設や管路の老朽化も進んでいきます。限られた財源の中で、より効果的な支出と経費削減を実施することで経営の健全化を図り、当面は現行料金水準を維持した経営に努めます。
　また、令和２年度には「東根市水道事業経営戦略」を策定しました。毎年度、進捗管理を実施するとともに、ＰＤＣＡサイクルにより検証を行い、令和７年度中の改定を進めています。</t>
    <rPh sb="1" eb="3">
      <t>ケイジョウ</t>
    </rPh>
    <rPh sb="3" eb="5">
      <t>シュウシ</t>
    </rPh>
    <rPh sb="5" eb="7">
      <t>ヒリツ</t>
    </rPh>
    <rPh sb="8" eb="10">
      <t>リョウキン</t>
    </rPh>
    <rPh sb="10" eb="12">
      <t>カイシュウ</t>
    </rPh>
    <rPh sb="12" eb="13">
      <t>リツ</t>
    </rPh>
    <rPh sb="19" eb="20">
      <t>コ</t>
    </rPh>
    <rPh sb="25" eb="27">
      <t>ルイセキ</t>
    </rPh>
    <rPh sb="27" eb="29">
      <t>ケッソン</t>
    </rPh>
    <rPh sb="29" eb="30">
      <t>キン</t>
    </rPh>
    <rPh sb="34" eb="36">
      <t>ケイエイ</t>
    </rPh>
    <rPh sb="37" eb="40">
      <t>ケンゼンセイ</t>
    </rPh>
    <rPh sb="41" eb="43">
      <t>コウリツ</t>
    </rPh>
    <rPh sb="43" eb="44">
      <t>セイ</t>
    </rPh>
    <rPh sb="45" eb="46">
      <t>テン</t>
    </rPh>
    <rPh sb="50" eb="53">
      <t>ゲンジテン</t>
    </rPh>
    <rPh sb="54" eb="56">
      <t>スイドウ</t>
    </rPh>
    <rPh sb="56" eb="58">
      <t>リョウキン</t>
    </rPh>
    <rPh sb="59" eb="61">
      <t>ジュウブン</t>
    </rPh>
    <rPh sb="61" eb="63">
      <t>ウンエイ</t>
    </rPh>
    <rPh sb="66" eb="68">
      <t>ジョウキョウ</t>
    </rPh>
    <rPh sb="74" eb="76">
      <t>ルイジ</t>
    </rPh>
    <rPh sb="76" eb="78">
      <t>ダンタイ</t>
    </rPh>
    <rPh sb="78" eb="80">
      <t>ヘイキン</t>
    </rPh>
    <rPh sb="81" eb="83">
      <t>ヒカク</t>
    </rPh>
    <rPh sb="85" eb="87">
      <t>シセツ</t>
    </rPh>
    <rPh sb="87" eb="89">
      <t>リヨウ</t>
    </rPh>
    <rPh sb="89" eb="90">
      <t>リツ</t>
    </rPh>
    <rPh sb="91" eb="94">
      <t>ユウシュウリツ</t>
    </rPh>
    <rPh sb="95" eb="96">
      <t>タカ</t>
    </rPh>
    <rPh sb="102" eb="104">
      <t>シセツ</t>
    </rPh>
    <rPh sb="105" eb="108">
      <t>コウリツテキ</t>
    </rPh>
    <rPh sb="109" eb="111">
      <t>ウンエイ</t>
    </rPh>
    <rPh sb="124" eb="126">
      <t>コンゴ</t>
    </rPh>
    <rPh sb="127" eb="129">
      <t>ジンコウ</t>
    </rPh>
    <rPh sb="130" eb="132">
      <t>ゾウカ</t>
    </rPh>
    <rPh sb="133" eb="135">
      <t>ミコ</t>
    </rPh>
    <rPh sb="139" eb="141">
      <t>キュウスイ</t>
    </rPh>
    <rPh sb="141" eb="143">
      <t>シュウエキ</t>
    </rPh>
    <rPh sb="144" eb="146">
      <t>ゲンショウ</t>
    </rPh>
    <rPh sb="153" eb="155">
      <t>ソウテイ</t>
    </rPh>
    <rPh sb="163" eb="165">
      <t>シセツ</t>
    </rPh>
    <rPh sb="166" eb="168">
      <t>カンロ</t>
    </rPh>
    <rPh sb="169" eb="172">
      <t>ロウキュウカ</t>
    </rPh>
    <rPh sb="173" eb="174">
      <t>スス</t>
    </rPh>
    <rPh sb="181" eb="182">
      <t>カギ</t>
    </rPh>
    <rPh sb="185" eb="187">
      <t>ザイゲン</t>
    </rPh>
    <rPh sb="188" eb="189">
      <t>ナカ</t>
    </rPh>
    <rPh sb="193" eb="196">
      <t>コウカテキ</t>
    </rPh>
    <rPh sb="197" eb="199">
      <t>シシュツ</t>
    </rPh>
    <rPh sb="200" eb="202">
      <t>ケイヒ</t>
    </rPh>
    <rPh sb="202" eb="204">
      <t>サクゲン</t>
    </rPh>
    <rPh sb="205" eb="207">
      <t>ジッシ</t>
    </rPh>
    <rPh sb="212" eb="214">
      <t>ケイエイ</t>
    </rPh>
    <rPh sb="215" eb="218">
      <t>ケンゼンカ</t>
    </rPh>
    <rPh sb="219" eb="220">
      <t>ハカ</t>
    </rPh>
    <rPh sb="222" eb="224">
      <t>トウメン</t>
    </rPh>
    <rPh sb="225" eb="227">
      <t>ゲンコウ</t>
    </rPh>
    <rPh sb="227" eb="229">
      <t>リョウキン</t>
    </rPh>
    <rPh sb="229" eb="231">
      <t>スイジュン</t>
    </rPh>
    <rPh sb="232" eb="234">
      <t>イジ</t>
    </rPh>
    <rPh sb="236" eb="238">
      <t>ケイエイ</t>
    </rPh>
    <rPh sb="239" eb="240">
      <t>ツト</t>
    </rPh>
    <rPh sb="249" eb="251">
      <t>レイワ</t>
    </rPh>
    <rPh sb="252" eb="254">
      <t>ネンド</t>
    </rPh>
    <rPh sb="257" eb="260">
      <t>ヒガシネシ</t>
    </rPh>
    <rPh sb="260" eb="262">
      <t>スイドウ</t>
    </rPh>
    <rPh sb="262" eb="264">
      <t>ジギョウ</t>
    </rPh>
    <rPh sb="264" eb="266">
      <t>ケイエイ</t>
    </rPh>
    <rPh sb="266" eb="268">
      <t>センリャク</t>
    </rPh>
    <rPh sb="270" eb="272">
      <t>サクテイ</t>
    </rPh>
    <rPh sb="277" eb="280">
      <t>マイネンド</t>
    </rPh>
    <rPh sb="281" eb="283">
      <t>シンチョク</t>
    </rPh>
    <rPh sb="283" eb="285">
      <t>カンリ</t>
    </rPh>
    <rPh sb="286" eb="288">
      <t>ジッシ</t>
    </rPh>
    <rPh sb="306" eb="308">
      <t>ケンショウ</t>
    </rPh>
    <rPh sb="309" eb="310">
      <t>オコナ</t>
    </rPh>
    <rPh sb="312" eb="314">
      <t>レイワ</t>
    </rPh>
    <rPh sb="315" eb="317">
      <t>ネンド</t>
    </rPh>
    <rPh sb="317" eb="318">
      <t>チュウ</t>
    </rPh>
    <rPh sb="319" eb="321">
      <t>カイテイ</t>
    </rPh>
    <rPh sb="322" eb="323">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</si>
</sst>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0.95</c:v>
                </c:pt>
                <c:pt idx="1">
                  <c:v>1.22</c:v>
                </c:pt>
                <c:pt idx="2">
                  <c:v>1.31</c:v>
                </c:pt>
                <c:pt idx="3">
                  <c:v>1.1200000000000001</c:v>
                </c:pt>
                <c:pt idx="4">
                  <c:v>0.85</c:v>
                </c:pt>
              </c:numCache>
            </c:numRef>
          </c:val>
          <c:extLst>
            <c:ext xmlns:c16="http://schemas.microsoft.com/office/drawing/2014/chart" uri="{C3380CC4-5D6E-409C-BE32-E72D297353CC}">
              <c16:uniqueId val="{00000000-82D0-48BE-9068-A90226BB22D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82D0-48BE-9068-A90226BB22D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69.16</c:v>
                </c:pt>
                <c:pt idx="1">
                  <c:v>69.989999999999995</c:v>
                </c:pt>
                <c:pt idx="2">
                  <c:v>71.72</c:v>
                </c:pt>
                <c:pt idx="3">
                  <c:v>71.59</c:v>
                </c:pt>
                <c:pt idx="4">
                  <c:v>71.47</c:v>
                </c:pt>
              </c:numCache>
            </c:numRef>
          </c:val>
          <c:extLst>
            <c:ext xmlns:c16="http://schemas.microsoft.com/office/drawing/2014/chart" uri="{C3380CC4-5D6E-409C-BE32-E72D297353CC}">
              <c16:uniqueId val="{00000000-2760-4CF2-A4FC-58630A2EBFC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2760-4CF2-A4FC-58630A2EBFC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88.95</c:v>
                </c:pt>
                <c:pt idx="1">
                  <c:v>88.24</c:v>
                </c:pt>
                <c:pt idx="2">
                  <c:v>85.28</c:v>
                </c:pt>
                <c:pt idx="3">
                  <c:v>84.96</c:v>
                </c:pt>
                <c:pt idx="4">
                  <c:v>84.15</c:v>
                </c:pt>
              </c:numCache>
            </c:numRef>
          </c:val>
          <c:extLst>
            <c:ext xmlns:c16="http://schemas.microsoft.com/office/drawing/2014/chart" uri="{C3380CC4-5D6E-409C-BE32-E72D297353CC}">
              <c16:uniqueId val="{00000000-E013-4EBF-AC6E-87B7D466667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E013-4EBF-AC6E-87B7D466667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116.74</c:v>
                </c:pt>
                <c:pt idx="1">
                  <c:v>124.58</c:v>
                </c:pt>
                <c:pt idx="2">
                  <c:v>119.24</c:v>
                </c:pt>
                <c:pt idx="3">
                  <c:v>114.59</c:v>
                </c:pt>
                <c:pt idx="4">
                  <c:v>116.65</c:v>
                </c:pt>
              </c:numCache>
            </c:numRef>
          </c:val>
          <c:extLst>
            <c:ext xmlns:c16="http://schemas.microsoft.com/office/drawing/2014/chart" uri="{C3380CC4-5D6E-409C-BE32-E72D297353CC}">
              <c16:uniqueId val="{00000000-250A-4D46-B26D-9B3EA3710FB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250A-4D46-B26D-9B3EA3710FB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48.86</c:v>
                </c:pt>
                <c:pt idx="1">
                  <c:v>49.91</c:v>
                </c:pt>
                <c:pt idx="2">
                  <c:v>48.84</c:v>
                </c:pt>
                <c:pt idx="3">
                  <c:v>49.99</c:v>
                </c:pt>
                <c:pt idx="4">
                  <c:v>49.87</c:v>
                </c:pt>
              </c:numCache>
            </c:numRef>
          </c:val>
          <c:extLst>
            <c:ext xmlns:c16="http://schemas.microsoft.com/office/drawing/2014/chart" uri="{C3380CC4-5D6E-409C-BE32-E72D297353CC}">
              <c16:uniqueId val="{00000000-0890-4219-8243-454906C79FD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0890-4219-8243-454906C79FD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17.07</c:v>
                </c:pt>
                <c:pt idx="1">
                  <c:v>18.48</c:v>
                </c:pt>
                <c:pt idx="2">
                  <c:v>19.63</c:v>
                </c:pt>
                <c:pt idx="3">
                  <c:v>21.05</c:v>
                </c:pt>
                <c:pt idx="4">
                  <c:v>22.06</c:v>
                </c:pt>
              </c:numCache>
            </c:numRef>
          </c:val>
          <c:extLst>
            <c:ext xmlns:c16="http://schemas.microsoft.com/office/drawing/2014/chart" uri="{C3380CC4-5D6E-409C-BE32-E72D297353CC}">
              <c16:uniqueId val="{00000000-21F5-4FA2-9E02-A41822B2049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21F5-4FA2-9E02-A41822B2049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0B-4B4C-96FA-EB21080EC2B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E60B-4B4C-96FA-EB21080EC2B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1279.18</c:v>
                </c:pt>
                <c:pt idx="1">
                  <c:v>866.06</c:v>
                </c:pt>
                <c:pt idx="2">
                  <c:v>908.04</c:v>
                </c:pt>
                <c:pt idx="3">
                  <c:v>1026.95</c:v>
                </c:pt>
                <c:pt idx="4">
                  <c:v>822.15</c:v>
                </c:pt>
              </c:numCache>
            </c:numRef>
          </c:val>
          <c:extLst>
            <c:ext xmlns:c16="http://schemas.microsoft.com/office/drawing/2014/chart" uri="{C3380CC4-5D6E-409C-BE32-E72D297353CC}">
              <c16:uniqueId val="{00000000-CC10-4620-BA31-4063F1AEFB9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CC10-4620-BA31-4063F1AEFB9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128.47999999999999</c:v>
                </c:pt>
                <c:pt idx="1">
                  <c:v>118.4</c:v>
                </c:pt>
                <c:pt idx="2">
                  <c:v>110</c:v>
                </c:pt>
                <c:pt idx="3">
                  <c:v>100.84</c:v>
                </c:pt>
                <c:pt idx="4">
                  <c:v>92.76</c:v>
                </c:pt>
              </c:numCache>
            </c:numRef>
          </c:val>
          <c:extLst>
            <c:ext xmlns:c16="http://schemas.microsoft.com/office/drawing/2014/chart" uri="{C3380CC4-5D6E-409C-BE32-E72D297353CC}">
              <c16:uniqueId val="{00000000-EEAB-455E-BE91-E30C2C4B6CD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EEAB-455E-BE91-E30C2C4B6CD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112.43</c:v>
                </c:pt>
                <c:pt idx="1">
                  <c:v>120.06</c:v>
                </c:pt>
                <c:pt idx="2">
                  <c:v>114.61</c:v>
                </c:pt>
                <c:pt idx="3">
                  <c:v>110.12</c:v>
                </c:pt>
                <c:pt idx="4">
                  <c:v>112.07</c:v>
                </c:pt>
              </c:numCache>
            </c:numRef>
          </c:val>
          <c:extLst>
            <c:ext xmlns:c16="http://schemas.microsoft.com/office/drawing/2014/chart" uri="{C3380CC4-5D6E-409C-BE32-E72D297353CC}">
              <c16:uniqueId val="{00000000-D1E8-4D4F-A50A-B15CF2C669A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D1E8-4D4F-A50A-B15CF2C669A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184.07</c:v>
                </c:pt>
                <c:pt idx="1">
                  <c:v>173</c:v>
                </c:pt>
                <c:pt idx="2">
                  <c:v>181.44</c:v>
                </c:pt>
                <c:pt idx="3">
                  <c:v>189.29</c:v>
                </c:pt>
                <c:pt idx="4">
                  <c:v>186.98</c:v>
                </c:pt>
              </c:numCache>
            </c:numRef>
          </c:val>
          <c:extLst>
            <c:ext xmlns:c16="http://schemas.microsoft.com/office/drawing/2014/chart" uri="{C3380CC4-5D6E-409C-BE32-E72D297353CC}">
              <c16:uniqueId val="{00000000-2932-431D-8222-EB243A04F9D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2932-431D-8222-EB243A04F9D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3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山形県　東根市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47631</v>
      </c>
      <c r="AM8" s="65"/>
      <c r="AN8" s="65"/>
      <c r="AO8" s="65"/>
      <c r="AP8" s="65"/>
      <c r="AQ8" s="65"/>
      <c r="AR8" s="65"/>
      <c r="AS8" s="65"/>
      <c r="AT8" s="36">
        <f>データ!$S$6</f>
        <v>206.94</v>
      </c>
      <c r="AU8" s="37"/>
      <c r="AV8" s="37"/>
      <c r="AW8" s="37"/>
      <c r="AX8" s="37"/>
      <c r="AY8" s="37"/>
      <c r="AZ8" s="37"/>
      <c r="BA8" s="37"/>
      <c r="BB8" s="54">
        <f>データ!$T$6</f>
        <v>230.17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89.87</v>
      </c>
      <c r="J10" s="37"/>
      <c r="K10" s="37"/>
      <c r="L10" s="37"/>
      <c r="M10" s="37"/>
      <c r="N10" s="37"/>
      <c r="O10" s="64"/>
      <c r="P10" s="54">
        <f>データ!$P$6</f>
        <v>99.83</v>
      </c>
      <c r="Q10" s="54"/>
      <c r="R10" s="54"/>
      <c r="S10" s="54"/>
      <c r="T10" s="54"/>
      <c r="U10" s="54"/>
      <c r="V10" s="54"/>
      <c r="W10" s="65">
        <f>データ!$Q$6</f>
        <v>3850</v>
      </c>
      <c r="X10" s="65"/>
      <c r="Y10" s="65"/>
      <c r="Z10" s="65"/>
      <c r="AA10" s="65"/>
      <c r="AB10" s="65"/>
      <c r="AC10" s="65"/>
      <c r="AD10" s="2"/>
      <c r="AE10" s="2"/>
      <c r="AF10" s="2"/>
      <c r="AG10" s="2"/>
      <c r="AH10" s="2"/>
      <c r="AI10" s="2"/>
      <c r="AJ10" s="2"/>
      <c r="AK10" s="2"/>
      <c r="AL10" s="65">
        <f>データ!$U$6</f>
        <v>47527</v>
      </c>
      <c r="AM10" s="65"/>
      <c r="AN10" s="65"/>
      <c r="AO10" s="65"/>
      <c r="AP10" s="65"/>
      <c r="AQ10" s="65"/>
      <c r="AR10" s="65"/>
      <c r="AS10" s="65"/>
      <c r="AT10" s="36">
        <f>データ!$V$6</f>
        <v>55</v>
      </c>
      <c r="AU10" s="37"/>
      <c r="AV10" s="37"/>
      <c r="AW10" s="37"/>
      <c r="AX10" s="37"/>
      <c r="AY10" s="37"/>
      <c r="AZ10" s="37"/>
      <c r="BA10" s="37"/>
      <c r="BB10" s="54">
        <f>データ!$W$6</f>
        <v>864.13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ovjH0RO6Ro9NZPTC4K1FaNEQkcKC/DFV4ANu6/wqJAObghctefg1rSfqhjVbV8sR2uQ8AgGOH/fKZtJiGvwNA==" saltValue="ievxFxX2UMmw/SpQAycRv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62111</v>
      </c>
      <c r="D6" s="20">
        <f t="shared" si="3"/>
        <v>46</v>
      </c>
      <c r="E6" s="20">
        <f t="shared" si="3"/>
        <v>1</v>
      </c>
      <c r="F6" s="20">
        <f t="shared" si="3"/>
        <v>0</v>
      </c>
      <c r="G6" s="20">
        <f t="shared" si="3"/>
        <v>1</v>
      </c>
      <c r="H6" s="20" t="str">
        <f t="shared" si="3"/>
        <v>山形県　東根市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89.87</v>
      </c>
      <c r="P6" s="21">
        <f t="shared" si="3"/>
        <v>99.83</v>
      </c>
      <c r="Q6" s="21">
        <f t="shared" si="3"/>
        <v>3850</v>
      </c>
      <c r="R6" s="21">
        <f t="shared" si="3"/>
        <v>47631</v>
      </c>
      <c r="S6" s="21">
        <f t="shared" si="3"/>
        <v>206.94</v>
      </c>
      <c r="T6" s="21">
        <f t="shared" si="3"/>
        <v>230.17</v>
      </c>
      <c r="U6" s="21">
        <f t="shared" si="3"/>
        <v>47527</v>
      </c>
      <c r="V6" s="21">
        <f t="shared" si="3"/>
        <v>55</v>
      </c>
      <c r="W6" s="21">
        <f t="shared" si="3"/>
        <v>864.13</v>
      </c>
      <c r="X6" s="22">
        <f>IF(X7="",NA(),X7)</f>
        <v>116.74</v>
      </c>
      <c r="Y6" s="22">
        <f t="shared" ref="Y6:AG6" si="4">IF(Y7="",NA(),Y7)</f>
        <v>124.58</v>
      </c>
      <c r="Z6" s="22">
        <f t="shared" si="4"/>
        <v>119.24</v>
      </c>
      <c r="AA6" s="22">
        <f t="shared" si="4"/>
        <v>114.59</v>
      </c>
      <c r="AB6" s="22">
        <f t="shared" si="4"/>
        <v>116.65</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1279.18</v>
      </c>
      <c r="AU6" s="22">
        <f t="shared" ref="AU6:BC6" si="6">IF(AU7="",NA(),AU7)</f>
        <v>866.06</v>
      </c>
      <c r="AV6" s="22">
        <f t="shared" si="6"/>
        <v>908.04</v>
      </c>
      <c r="AW6" s="22">
        <f t="shared" si="6"/>
        <v>1026.95</v>
      </c>
      <c r="AX6" s="22">
        <f t="shared" si="6"/>
        <v>822.15</v>
      </c>
      <c r="AY6" s="22">
        <f t="shared" si="6"/>
        <v>327.77</v>
      </c>
      <c r="AZ6" s="22">
        <f t="shared" si="6"/>
        <v>338.02</v>
      </c>
      <c r="BA6" s="22">
        <f t="shared" si="6"/>
        <v>345.94</v>
      </c>
      <c r="BB6" s="22">
        <f t="shared" si="6"/>
        <v>329.7</v>
      </c>
      <c r="BC6" s="22">
        <f t="shared" si="6"/>
        <v>319.99</v>
      </c>
      <c r="BD6" s="21" t="str">
        <f>IF(BD7="","",IF(BD7="-","【-】","【"&amp;SUBSTITUTE(TEXT(BD7,"#,##0.00"),"-","△")&amp;"】"))</f>
        <v>【239.69】</v>
      </c>
      <c r="BE6" s="22">
        <f>IF(BE7="",NA(),BE7)</f>
        <v>128.47999999999999</v>
      </c>
      <c r="BF6" s="22">
        <f t="shared" ref="BF6:BN6" si="7">IF(BF7="",NA(),BF7)</f>
        <v>118.4</v>
      </c>
      <c r="BG6" s="22">
        <f t="shared" si="7"/>
        <v>110</v>
      </c>
      <c r="BH6" s="22">
        <f t="shared" si="7"/>
        <v>100.84</v>
      </c>
      <c r="BI6" s="22">
        <f t="shared" si="7"/>
        <v>92.76</v>
      </c>
      <c r="BJ6" s="22">
        <f t="shared" si="7"/>
        <v>397.1</v>
      </c>
      <c r="BK6" s="22">
        <f t="shared" si="7"/>
        <v>379.91</v>
      </c>
      <c r="BL6" s="22">
        <f t="shared" si="7"/>
        <v>386.61</v>
      </c>
      <c r="BM6" s="22">
        <f t="shared" si="7"/>
        <v>381.56</v>
      </c>
      <c r="BN6" s="22">
        <f t="shared" si="7"/>
        <v>365.55</v>
      </c>
      <c r="BO6" s="21" t="str">
        <f>IF(BO7="","",IF(BO7="-","【-】","【"&amp;SUBSTITUTE(TEXT(BO7,"#,##0.00"),"-","△")&amp;"】"))</f>
        <v>【264.86】</v>
      </c>
      <c r="BP6" s="22">
        <f>IF(BP7="",NA(),BP7)</f>
        <v>112.43</v>
      </c>
      <c r="BQ6" s="22">
        <f t="shared" ref="BQ6:BY6" si="8">IF(BQ7="",NA(),BQ7)</f>
        <v>120.06</v>
      </c>
      <c r="BR6" s="22">
        <f t="shared" si="8"/>
        <v>114.61</v>
      </c>
      <c r="BS6" s="22">
        <f t="shared" si="8"/>
        <v>110.12</v>
      </c>
      <c r="BT6" s="22">
        <f t="shared" si="8"/>
        <v>112.07</v>
      </c>
      <c r="BU6" s="22">
        <f t="shared" si="8"/>
        <v>95.79</v>
      </c>
      <c r="BV6" s="22">
        <f t="shared" si="8"/>
        <v>98.3</v>
      </c>
      <c r="BW6" s="22">
        <f t="shared" si="8"/>
        <v>93.82</v>
      </c>
      <c r="BX6" s="22">
        <f t="shared" si="8"/>
        <v>95.04</v>
      </c>
      <c r="BY6" s="22">
        <f t="shared" si="8"/>
        <v>95.42</v>
      </c>
      <c r="BZ6" s="21" t="str">
        <f>IF(BZ7="","",IF(BZ7="-","【-】","【"&amp;SUBSTITUTE(TEXT(BZ7,"#,##0.00"),"-","△")&amp;"】"))</f>
        <v>【97.59】</v>
      </c>
      <c r="CA6" s="22">
        <f>IF(CA7="",NA(),CA7)</f>
        <v>184.07</v>
      </c>
      <c r="CB6" s="22">
        <f t="shared" ref="CB6:CJ6" si="9">IF(CB7="",NA(),CB7)</f>
        <v>173</v>
      </c>
      <c r="CC6" s="22">
        <f t="shared" si="9"/>
        <v>181.44</v>
      </c>
      <c r="CD6" s="22">
        <f t="shared" si="9"/>
        <v>189.29</v>
      </c>
      <c r="CE6" s="22">
        <f t="shared" si="9"/>
        <v>186.98</v>
      </c>
      <c r="CF6" s="22">
        <f t="shared" si="9"/>
        <v>171.13</v>
      </c>
      <c r="CG6" s="22">
        <f t="shared" si="9"/>
        <v>173.7</v>
      </c>
      <c r="CH6" s="22">
        <f t="shared" si="9"/>
        <v>178.94</v>
      </c>
      <c r="CI6" s="22">
        <f t="shared" si="9"/>
        <v>180.19</v>
      </c>
      <c r="CJ6" s="22">
        <f t="shared" si="9"/>
        <v>184.25</v>
      </c>
      <c r="CK6" s="21" t="str">
        <f>IF(CK7="","",IF(CK7="-","【-】","【"&amp;SUBSTITUTE(TEXT(CK7,"#,##0.00"),"-","△")&amp;"】"))</f>
        <v>【181.66】</v>
      </c>
      <c r="CL6" s="22">
        <f>IF(CL7="",NA(),CL7)</f>
        <v>69.16</v>
      </c>
      <c r="CM6" s="22">
        <f t="shared" ref="CM6:CU6" si="10">IF(CM7="",NA(),CM7)</f>
        <v>69.989999999999995</v>
      </c>
      <c r="CN6" s="22">
        <f t="shared" si="10"/>
        <v>71.72</v>
      </c>
      <c r="CO6" s="22">
        <f t="shared" si="10"/>
        <v>71.59</v>
      </c>
      <c r="CP6" s="22">
        <f t="shared" si="10"/>
        <v>71.47</v>
      </c>
      <c r="CQ6" s="22">
        <f t="shared" si="10"/>
        <v>60.12</v>
      </c>
      <c r="CR6" s="22">
        <f t="shared" si="10"/>
        <v>60.34</v>
      </c>
      <c r="CS6" s="22">
        <f t="shared" si="10"/>
        <v>59.54</v>
      </c>
      <c r="CT6" s="22">
        <f t="shared" si="10"/>
        <v>59.26</v>
      </c>
      <c r="CU6" s="22">
        <f t="shared" si="10"/>
        <v>60.44</v>
      </c>
      <c r="CV6" s="21" t="str">
        <f>IF(CV7="","",IF(CV7="-","【-】","【"&amp;SUBSTITUTE(TEXT(CV7,"#,##0.00"),"-","△")&amp;"】"))</f>
        <v>【60.21】</v>
      </c>
      <c r="CW6" s="22">
        <f>IF(CW7="",NA(),CW7)</f>
        <v>88.95</v>
      </c>
      <c r="CX6" s="22">
        <f t="shared" ref="CX6:DF6" si="11">IF(CX7="",NA(),CX7)</f>
        <v>88.24</v>
      </c>
      <c r="CY6" s="22">
        <f t="shared" si="11"/>
        <v>85.28</v>
      </c>
      <c r="CZ6" s="22">
        <f t="shared" si="11"/>
        <v>84.96</v>
      </c>
      <c r="DA6" s="22">
        <f t="shared" si="11"/>
        <v>84.15</v>
      </c>
      <c r="DB6" s="22">
        <f t="shared" si="11"/>
        <v>84.24</v>
      </c>
      <c r="DC6" s="22">
        <f t="shared" si="11"/>
        <v>84.19</v>
      </c>
      <c r="DD6" s="22">
        <f t="shared" si="11"/>
        <v>83.93</v>
      </c>
      <c r="DE6" s="22">
        <f t="shared" si="11"/>
        <v>83.84</v>
      </c>
      <c r="DF6" s="22">
        <f t="shared" si="11"/>
        <v>83.39</v>
      </c>
      <c r="DG6" s="21" t="str">
        <f>IF(DG7="","",IF(DG7="-","【-】","【"&amp;SUBSTITUTE(TEXT(DG7,"#,##0.00"),"-","△")&amp;"】"))</f>
        <v>【89.21】</v>
      </c>
      <c r="DH6" s="22">
        <f>IF(DH7="",NA(),DH7)</f>
        <v>48.86</v>
      </c>
      <c r="DI6" s="22">
        <f t="shared" ref="DI6:DQ6" si="12">IF(DI7="",NA(),DI7)</f>
        <v>49.91</v>
      </c>
      <c r="DJ6" s="22">
        <f t="shared" si="12"/>
        <v>48.84</v>
      </c>
      <c r="DK6" s="22">
        <f t="shared" si="12"/>
        <v>49.99</v>
      </c>
      <c r="DL6" s="22">
        <f t="shared" si="12"/>
        <v>49.87</v>
      </c>
      <c r="DM6" s="22">
        <f t="shared" si="12"/>
        <v>48.83</v>
      </c>
      <c r="DN6" s="22">
        <f t="shared" si="12"/>
        <v>49.96</v>
      </c>
      <c r="DO6" s="22">
        <f t="shared" si="12"/>
        <v>50.82</v>
      </c>
      <c r="DP6" s="22">
        <f t="shared" si="12"/>
        <v>51.82</v>
      </c>
      <c r="DQ6" s="22">
        <f t="shared" si="12"/>
        <v>52.53</v>
      </c>
      <c r="DR6" s="21" t="str">
        <f>IF(DR7="","",IF(DR7="-","【-】","【"&amp;SUBSTITUTE(TEXT(DR7,"#,##0.00"),"-","△")&amp;"】"))</f>
        <v>【52.41】</v>
      </c>
      <c r="DS6" s="22">
        <f>IF(DS7="",NA(),DS7)</f>
        <v>17.07</v>
      </c>
      <c r="DT6" s="22">
        <f t="shared" ref="DT6:EB6" si="13">IF(DT7="",NA(),DT7)</f>
        <v>18.48</v>
      </c>
      <c r="DU6" s="22">
        <f t="shared" si="13"/>
        <v>19.63</v>
      </c>
      <c r="DV6" s="22">
        <f t="shared" si="13"/>
        <v>21.05</v>
      </c>
      <c r="DW6" s="22">
        <f t="shared" si="13"/>
        <v>22.06</v>
      </c>
      <c r="DX6" s="22">
        <f t="shared" si="13"/>
        <v>18.18</v>
      </c>
      <c r="DY6" s="22">
        <f t="shared" si="13"/>
        <v>19.32</v>
      </c>
      <c r="DZ6" s="22">
        <f t="shared" si="13"/>
        <v>21.16</v>
      </c>
      <c r="EA6" s="22">
        <f t="shared" si="13"/>
        <v>22.72</v>
      </c>
      <c r="EB6" s="22">
        <f t="shared" si="13"/>
        <v>24.16</v>
      </c>
      <c r="EC6" s="21" t="str">
        <f>IF(EC7="","",IF(EC7="-","【-】","【"&amp;SUBSTITUTE(TEXT(EC7,"#,##0.00"),"-","△")&amp;"】"))</f>
        <v>【26.78】</v>
      </c>
      <c r="ED6" s="22">
        <f>IF(ED7="",NA(),ED7)</f>
        <v>0.95</v>
      </c>
      <c r="EE6" s="22">
        <f t="shared" ref="EE6:EM6" si="14">IF(EE7="",NA(),EE7)</f>
        <v>1.22</v>
      </c>
      <c r="EF6" s="22">
        <f t="shared" si="14"/>
        <v>1.31</v>
      </c>
      <c r="EG6" s="22">
        <f t="shared" si="14"/>
        <v>1.1200000000000001</v>
      </c>
      <c r="EH6" s="22">
        <f t="shared" si="14"/>
        <v>0.85</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62111</v>
      </c>
      <c r="D7" s="24">
        <v>46</v>
      </c>
      <c r="E7" s="24">
        <v>1</v>
      </c>
      <c r="F7" s="24">
        <v>0</v>
      </c>
      <c r="G7" s="24">
        <v>1</v>
      </c>
      <c r="H7" s="24" t="s">
        <v>93</v>
      </c>
      <c r="I7" s="24" t="s">
        <v>94</v>
      </c>
      <c r="J7" s="24" t="s">
        <v>95</v>
      </c>
      <c r="K7" s="24" t="s">
        <v>96</v>
      </c>
      <c r="L7" s="24" t="s">
        <v>97</v>
      </c>
      <c r="M7" s="24" t="s">
        <v>98</v>
      </c>
      <c r="N7" s="25" t="s">
        <v>99</v>
      </c>
      <c r="O7" s="25">
        <v>89.87</v>
      </c>
      <c r="P7" s="25">
        <v>99.83</v>
      </c>
      <c r="Q7" s="25">
        <v>3850</v>
      </c>
      <c r="R7" s="25">
        <v>47631</v>
      </c>
      <c r="S7" s="25">
        <v>206.94</v>
      </c>
      <c r="T7" s="25">
        <v>230.17</v>
      </c>
      <c r="U7" s="25">
        <v>47527</v>
      </c>
      <c r="V7" s="25">
        <v>55</v>
      </c>
      <c r="W7" s="25">
        <v>864.13</v>
      </c>
      <c r="X7" s="25">
        <v>116.74</v>
      </c>
      <c r="Y7" s="25">
        <v>124.58</v>
      </c>
      <c r="Z7" s="25">
        <v>119.24</v>
      </c>
      <c r="AA7" s="25">
        <v>114.59</v>
      </c>
      <c r="AB7" s="25">
        <v>116.65</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1279.18</v>
      </c>
      <c r="AU7" s="25">
        <v>866.06</v>
      </c>
      <c r="AV7" s="25">
        <v>908.04</v>
      </c>
      <c r="AW7" s="25">
        <v>1026.95</v>
      </c>
      <c r="AX7" s="25">
        <v>822.15</v>
      </c>
      <c r="AY7" s="25">
        <v>327.77</v>
      </c>
      <c r="AZ7" s="25">
        <v>338.02</v>
      </c>
      <c r="BA7" s="25">
        <v>345.94</v>
      </c>
      <c r="BB7" s="25">
        <v>329.7</v>
      </c>
      <c r="BC7" s="25">
        <v>319.99</v>
      </c>
      <c r="BD7" s="25">
        <v>239.69</v>
      </c>
      <c r="BE7" s="25">
        <v>128.47999999999999</v>
      </c>
      <c r="BF7" s="25">
        <v>118.4</v>
      </c>
      <c r="BG7" s="25">
        <v>110</v>
      </c>
      <c r="BH7" s="25">
        <v>100.84</v>
      </c>
      <c r="BI7" s="25">
        <v>92.76</v>
      </c>
      <c r="BJ7" s="25">
        <v>397.1</v>
      </c>
      <c r="BK7" s="25">
        <v>379.91</v>
      </c>
      <c r="BL7" s="25">
        <v>386.61</v>
      </c>
      <c r="BM7" s="25">
        <v>381.56</v>
      </c>
      <c r="BN7" s="25">
        <v>365.55</v>
      </c>
      <c r="BO7" s="25">
        <v>264.86</v>
      </c>
      <c r="BP7" s="25">
        <v>112.43</v>
      </c>
      <c r="BQ7" s="25">
        <v>120.06</v>
      </c>
      <c r="BR7" s="25">
        <v>114.61</v>
      </c>
      <c r="BS7" s="25">
        <v>110.12</v>
      </c>
      <c r="BT7" s="25">
        <v>112.07</v>
      </c>
      <c r="BU7" s="25">
        <v>95.79</v>
      </c>
      <c r="BV7" s="25">
        <v>98.3</v>
      </c>
      <c r="BW7" s="25">
        <v>93.82</v>
      </c>
      <c r="BX7" s="25">
        <v>95.04</v>
      </c>
      <c r="BY7" s="25">
        <v>95.42</v>
      </c>
      <c r="BZ7" s="25">
        <v>97.59</v>
      </c>
      <c r="CA7" s="25">
        <v>184.07</v>
      </c>
      <c r="CB7" s="25">
        <v>173</v>
      </c>
      <c r="CC7" s="25">
        <v>181.44</v>
      </c>
      <c r="CD7" s="25">
        <v>189.29</v>
      </c>
      <c r="CE7" s="25">
        <v>186.98</v>
      </c>
      <c r="CF7" s="25">
        <v>171.13</v>
      </c>
      <c r="CG7" s="25">
        <v>173.7</v>
      </c>
      <c r="CH7" s="25">
        <v>178.94</v>
      </c>
      <c r="CI7" s="25">
        <v>180.19</v>
      </c>
      <c r="CJ7" s="25">
        <v>184.25</v>
      </c>
      <c r="CK7" s="25">
        <v>181.66</v>
      </c>
      <c r="CL7" s="25">
        <v>69.16</v>
      </c>
      <c r="CM7" s="25">
        <v>69.989999999999995</v>
      </c>
      <c r="CN7" s="25">
        <v>71.72</v>
      </c>
      <c r="CO7" s="25">
        <v>71.59</v>
      </c>
      <c r="CP7" s="25">
        <v>71.47</v>
      </c>
      <c r="CQ7" s="25">
        <v>60.12</v>
      </c>
      <c r="CR7" s="25">
        <v>60.34</v>
      </c>
      <c r="CS7" s="25">
        <v>59.54</v>
      </c>
      <c r="CT7" s="25">
        <v>59.26</v>
      </c>
      <c r="CU7" s="25">
        <v>60.44</v>
      </c>
      <c r="CV7" s="25">
        <v>60.21</v>
      </c>
      <c r="CW7" s="25">
        <v>88.95</v>
      </c>
      <c r="CX7" s="25">
        <v>88.24</v>
      </c>
      <c r="CY7" s="25">
        <v>85.28</v>
      </c>
      <c r="CZ7" s="25">
        <v>84.96</v>
      </c>
      <c r="DA7" s="25">
        <v>84.15</v>
      </c>
      <c r="DB7" s="25">
        <v>84.24</v>
      </c>
      <c r="DC7" s="25">
        <v>84.19</v>
      </c>
      <c r="DD7" s="25">
        <v>83.93</v>
      </c>
      <c r="DE7" s="25">
        <v>83.84</v>
      </c>
      <c r="DF7" s="25">
        <v>83.39</v>
      </c>
      <c r="DG7" s="25">
        <v>89.21</v>
      </c>
      <c r="DH7" s="25">
        <v>48.86</v>
      </c>
      <c r="DI7" s="25">
        <v>49.91</v>
      </c>
      <c r="DJ7" s="25">
        <v>48.84</v>
      </c>
      <c r="DK7" s="25">
        <v>49.99</v>
      </c>
      <c r="DL7" s="25">
        <v>49.87</v>
      </c>
      <c r="DM7" s="25">
        <v>48.83</v>
      </c>
      <c r="DN7" s="25">
        <v>49.96</v>
      </c>
      <c r="DO7" s="25">
        <v>50.82</v>
      </c>
      <c r="DP7" s="25">
        <v>51.82</v>
      </c>
      <c r="DQ7" s="25">
        <v>52.53</v>
      </c>
      <c r="DR7" s="25">
        <v>52.41</v>
      </c>
      <c r="DS7" s="25">
        <v>17.07</v>
      </c>
      <c r="DT7" s="25">
        <v>18.48</v>
      </c>
      <c r="DU7" s="25">
        <v>19.63</v>
      </c>
      <c r="DV7" s="25">
        <v>21.05</v>
      </c>
      <c r="DW7" s="25">
        <v>22.06</v>
      </c>
      <c r="DX7" s="25">
        <v>18.18</v>
      </c>
      <c r="DY7" s="25">
        <v>19.32</v>
      </c>
      <c r="DZ7" s="25">
        <v>21.16</v>
      </c>
      <c r="EA7" s="25">
        <v>22.72</v>
      </c>
      <c r="EB7" s="25">
        <v>24.16</v>
      </c>
      <c r="EC7" s="25">
        <v>26.78</v>
      </c>
      <c r="ED7" s="25">
        <v>0.95</v>
      </c>
      <c r="EE7" s="25">
        <v>1.22</v>
      </c>
      <c r="EF7" s="25">
        <v>1.31</v>
      </c>
      <c r="EG7" s="25">
        <v>1.1200000000000001</v>
      </c>
      <c r="EH7" s="25">
        <v>0.85</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斎藤　登克</cp:lastModifiedBy>
  <dcterms:created xsi:type="dcterms:W3CDTF">2025-12-12T09:11:59Z</dcterms:created>
  <dcterms:modified xsi:type="dcterms:W3CDTF">2026-01-22T09:34:41Z</dcterms:modified>
  <cp:category/>
</cp:coreProperties>
</file>