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8_★完成版★(HPアップロード用)\01_水道事業（簡水・工水含む）○\"/>
    </mc:Choice>
  </mc:AlternateContent>
  <xr:revisionPtr revIDLastSave="0" documentId="13_ncr:1_{0AAD6B18-FBC4-49AB-8DCC-0B56898029EB}" xr6:coauthVersionLast="47" xr6:coauthVersionMax="47" xr10:uidLastSave="{00000000-0000-0000-0000-000000000000}"/>
  <workbookProtection workbookAlgorithmName="SHA-512" workbookHashValue="nspUmsyvovUKgIVvkIc+Nk7MKiootZ0vu1NQ2NR67mmUDJaGNnGOr+e/1N65fERM0CPjuBuddx7KlVnPCL23mQ==" workbookSaltValue="vzcxKQj5aNbut9A8cmEUU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AD90" i="4"/>
  <c r="C90" i="4"/>
  <c r="RA81" i="4"/>
  <c r="KO81" i="4"/>
  <c r="JN81" i="4"/>
  <c r="IM81" i="4"/>
  <c r="HL81" i="4"/>
  <c r="GK81" i="4"/>
  <c r="EC81" i="4"/>
  <c r="DB81" i="4"/>
  <c r="CA81" i="4"/>
  <c r="OY80" i="4"/>
  <c r="NX80" i="4"/>
  <c r="MW80" i="4"/>
  <c r="HL80" i="4"/>
  <c r="GK80" i="4"/>
  <c r="Y80" i="4"/>
  <c r="RA79" i="4"/>
  <c r="PZ79" i="4"/>
  <c r="OY79" i="4"/>
  <c r="NX79" i="4"/>
  <c r="MW79" i="4"/>
  <c r="KO79" i="4"/>
  <c r="JN79" i="4"/>
  <c r="IM79" i="4"/>
  <c r="HL79" i="4"/>
  <c r="GK79" i="4"/>
  <c r="EC79" i="4"/>
  <c r="DB79" i="4"/>
  <c r="CA79" i="4"/>
  <c r="AZ79" i="4"/>
  <c r="Y79" i="4"/>
  <c r="RH56" i="4"/>
  <c r="QN56" i="4"/>
  <c r="PT56" i="4"/>
  <c r="OZ56" i="4"/>
  <c r="MN56" i="4"/>
  <c r="LT56" i="4"/>
  <c r="KZ56" i="4"/>
  <c r="KF56" i="4"/>
  <c r="JL56" i="4"/>
  <c r="HT56" i="4"/>
  <c r="GZ56" i="4"/>
  <c r="GF56" i="4"/>
  <c r="FL56" i="4"/>
  <c r="ER56" i="4"/>
  <c r="CZ56" i="4"/>
  <c r="CF56" i="4"/>
  <c r="BL56" i="4"/>
  <c r="AR56" i="4"/>
  <c r="X56" i="4"/>
  <c r="MN55" i="4"/>
  <c r="LT55" i="4"/>
  <c r="KZ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PT33" i="4"/>
  <c r="OZ33" i="4"/>
  <c r="OF33" i="4"/>
  <c r="KF33" i="4"/>
  <c r="JL33" i="4"/>
  <c r="ER33" i="4"/>
  <c r="CZ33" i="4"/>
  <c r="RH32" i="4"/>
  <c r="QN32" i="4"/>
  <c r="PT32" i="4"/>
  <c r="OZ32" i="4"/>
  <c r="OF32" i="4"/>
  <c r="MN32" i="4"/>
  <c r="LT32" i="4"/>
  <c r="KZ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FL33" i="4" l="1"/>
  <c r="IM80" i="4"/>
  <c r="HT33" i="4"/>
  <c r="PT55" i="4"/>
  <c r="QN55" i="4"/>
  <c r="GF55" i="4"/>
  <c r="RH55" i="4"/>
  <c r="QN33" i="4"/>
  <c r="GF33" i="4"/>
  <c r="GZ33" i="4"/>
  <c r="OZ55" i="4"/>
  <c r="X33" i="4"/>
  <c r="KZ33" i="4"/>
  <c r="GZ55" i="4"/>
  <c r="AZ80" i="4"/>
  <c r="PZ80" i="4"/>
  <c r="MW81" i="4"/>
  <c r="OF55" i="4"/>
  <c r="ER55" i="4"/>
  <c r="FL55" i="4"/>
  <c r="AR33" i="4"/>
  <c r="LT33" i="4"/>
  <c r="HT55" i="4"/>
  <c r="CA80" i="4"/>
  <c r="RA80" i="4"/>
  <c r="NX81" i="4"/>
  <c r="JL32" i="4"/>
  <c r="BL33" i="4"/>
  <c r="MN33" i="4"/>
  <c r="JL55" i="4"/>
  <c r="DB80" i="4"/>
  <c r="Y81" i="4"/>
  <c r="OY81" i="4"/>
  <c r="RH33" i="4"/>
  <c r="JN80" i="4"/>
  <c r="KO80" i="4"/>
  <c r="KF32" i="4"/>
  <c r="CF33" i="4"/>
  <c r="KF55" i="4"/>
  <c r="OF56" i="4"/>
  <c r="EC80" i="4"/>
  <c r="AZ81" i="4"/>
  <c r="PZ81"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<sst xmlns="http://schemas.openxmlformats.org/spreadsheetml/2006/main" count="262" uniqueCount="107">
  <si>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</si>
  <si>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</si>
  <si>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</si>
  <si>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</si>
  <si>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</si>
  <si>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</si>
  <si>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</si>
  <si>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</si>
  <si>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</si>
  <si>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</si>
  <si>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</si>
  <si>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</si>
  <si>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</si>
  <si>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</si>
  <si>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</si>
  <si>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</si>
  <si>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</si>
  <si>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</si>
  <si>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</si>
  <si>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</si>
  <si>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</si>
  <si>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</si>
  <si>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</si>
  <si>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</si>
  <si>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</si>
  <si>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</si>
  <si>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</si>
  <si>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</si>
  <si>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</si>
  <si>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</si>
  <si>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</si>
  <si>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</si>
  <si>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</si>
  <si>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</si>
  <si>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</si>
  <si>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</si>
  <si>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</si>
  <si>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</si>
  <si>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</si>
  <si>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</si>
  <si>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</si>
  <si>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</si>
  <si>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</si>
  <si>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</si>
  <si>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</si>
  <si>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</si>
  <si>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</si>
  <si>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</si>
  <si>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</si>
  <si>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</si>
  <si>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</si>
  <si>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</si>
  <si>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</si>
  <si>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</si>
  <si>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</si>
  <si>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</si>
  <si>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</si>
  <si>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</si>
  <si>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</si>
  <si>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</si>
  <si>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</si>
  <si>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</si>
  <si>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</si>
  <si>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</si>
  <si>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</si>
  <si>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</si>
  <si>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</si>
  <si>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</si>
  <si>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</si>
  <si>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</si>
  <si>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</si>
  <si>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</si>
  <si>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</si>
  <si>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</si>
  <si>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</si>
  <si>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</si>
  <si>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</si>
  <si>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</si>
  <si>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</si>
  <si>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</si>
  <si>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</si>
  <si>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</si>
  <si>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</si>
  <si>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</si>
  <si>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</si>
  <si>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</si>
  <si>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</si>
  <si>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</si>
  <si>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062111</t>
  </si>
  <si>
    <t>46</t>
  </si>
  <si>
    <t>02</t>
  </si>
  <si>
    <t>0</t>
  </si>
  <si>
    <t>000</t>
  </si>
  <si>
    <t>山形県　東根市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</si>
  <si>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</si>
  <si>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</si>
  <si>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</si>
  <si>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</si>
  <si>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</si>
  <si>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</si>
  <si>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</si>
  <si>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</si>
  <si>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</si>
  <si>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</si>
  <si>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工業用水道事業は、経常収支比率（①）、料金回収率（⑤）ともに100％を超えており、給水収益によって維持管理費等の費用が適切に賄われています。今後も、経費削減を図り、更新投資等に充てる財源の確保に努め、健全な経営を行っていきます。
　短期債務に対する支払能力を表す流動比率（③）については、100％を超えており、短期的な支払に対する能力が確保できています。今後も流動性の確保に努め、支払能力を維持する経営を行っていきます。
　企業債残高対給水収益比率（④）は、平成27年度で企業債を完済しているため残高はありません。
　給水原価（⑥）は、類似団体平均と比較し高い水準にあります。引き続き適正な維持管理と効果的な費用等の支出を行い、投資の効率化を図ることを目指します。
　施設利用率（⑦）は、類似団体平均と比較し高い水準にあり、配水量に見合った施設規模となっています。
　契約率（⑧）は、類似団体平均を上回っていることから、収益性が高く、適切な規模の投資ができていると判断できます。</t>
    <rPh sb="44" eb="46">
      <t>キュウスイ</t>
    </rPh>
    <rPh sb="46" eb="48">
      <t>シュウエキ</t>
    </rPh>
    <rPh sb="52" eb="54">
      <t>イジ</t>
    </rPh>
    <rPh sb="54" eb="56">
      <t>カンリ</t>
    </rPh>
    <rPh sb="56" eb="57">
      <t>ヒ</t>
    </rPh>
    <rPh sb="57" eb="58">
      <t>トウ</t>
    </rPh>
    <rPh sb="59" eb="61">
      <t>ヒヨウ</t>
    </rPh>
    <rPh sb="62" eb="64">
      <t>テキセツ</t>
    </rPh>
    <rPh sb="65" eb="66">
      <t>マカナ</t>
    </rPh>
    <rPh sb="77" eb="79">
      <t>ケイヒ</t>
    </rPh>
    <rPh sb="79" eb="81">
      <t>サクゲン</t>
    </rPh>
    <rPh sb="82" eb="83">
      <t>ハカ</t>
    </rPh>
    <rPh sb="85" eb="87">
      <t>コウシン</t>
    </rPh>
    <rPh sb="87" eb="89">
      <t>トウシ</t>
    </rPh>
    <rPh sb="89" eb="90">
      <t>トウ</t>
    </rPh>
    <rPh sb="91" eb="92">
      <t>ア</t>
    </rPh>
    <rPh sb="94" eb="96">
      <t>ザイゲン</t>
    </rPh>
    <rPh sb="97" eb="99">
      <t>カクホ</t>
    </rPh>
    <rPh sb="100" eb="101">
      <t>ツト</t>
    </rPh>
    <rPh sb="103" eb="105">
      <t>ケンゼン</t>
    </rPh>
    <rPh sb="106" eb="108">
      <t>ケイエイ</t>
    </rPh>
    <rPh sb="109" eb="110">
      <t>オコナ</t>
    </rPh>
    <rPh sb="152" eb="153">
      <t>コ</t>
    </rPh>
    <rPh sb="165" eb="166">
      <t>タイ</t>
    </rPh>
    <rPh sb="168" eb="170">
      <t>ノウリョク</t>
    </rPh>
    <rPh sb="171" eb="173">
      <t>カクホ</t>
    </rPh>
    <rPh sb="183" eb="186">
      <t>リュウドウセイ</t>
    </rPh>
    <rPh sb="187" eb="189">
      <t>カクホ</t>
    </rPh>
    <rPh sb="275" eb="277">
      <t>ヘイキン</t>
    </rPh>
    <rPh sb="283" eb="285">
      <t>スイジュン</t>
    </rPh>
    <rPh sb="291" eb="292">
      <t>ヒ</t>
    </rPh>
    <rPh sb="293" eb="294">
      <t>ツヅ</t>
    </rPh>
    <rPh sb="369" eb="371">
      <t>ミア</t>
    </rPh>
    <rPh sb="395" eb="397">
      <t>ルイジ</t>
    </rPh>
    <rPh sb="397" eb="399">
      <t>ダンタイ</t>
    </rPh>
    <rPh sb="399" eb="401">
      <t>ヘイキン</t>
    </rPh>
    <rPh sb="402" eb="404">
      <t>ウワマワ</t>
    </rPh>
    <rPh sb="413" eb="416">
      <t>シュウエキセイ</t>
    </rPh>
    <rPh sb="417" eb="418">
      <t>タカ</t>
    </rPh>
    <rPh sb="420" eb="422">
      <t>テキセツ</t>
    </rPh>
    <rPh sb="423" eb="425">
      <t>キボ</t>
    </rPh>
    <rPh sb="426" eb="428">
      <t>トウシ</t>
    </rPh>
    <rPh sb="435" eb="437">
      <t>ハンダン</t>
    </rPh>
    <phoneticPr fontId="5"/>
  </si>
  <si>
    <t>　有形固定資産減価償却率（①）は、償却対象資産の減価償却がどの程度進んでいるのかを示すもので、前年度比1.09ポイント増となっており、法定耐用年数に近い資産が多くなってきています。
　管路経年化率（②）及び管路更新率（③）については、法定耐用年数を経過した管路が無く、管路更新も行っていないため0％となっています。
　令和２年度に策定したアセットマネジメントにより、施設については定期的な点検等により機能保全及び長寿命化を図りながら、次期更新を計画的に行っていきます。また、今後耐用年数を迎える管路については、管体調査による老朽状態を踏まえ更新を行っていきます。
　</t>
    <rPh sb="47" eb="50">
      <t>ゼンネンド</t>
    </rPh>
    <rPh sb="50" eb="51">
      <t>ヒ</t>
    </rPh>
    <rPh sb="59" eb="60">
      <t>ゾウ</t>
    </rPh>
    <rPh sb="131" eb="132">
      <t>ナ</t>
    </rPh>
    <rPh sb="134" eb="138">
      <t>カンロコウシン</t>
    </rPh>
    <rPh sb="139" eb="140">
      <t>オコナ</t>
    </rPh>
    <rPh sb="159" eb="161">
      <t>レイワ</t>
    </rPh>
    <rPh sb="162" eb="164">
      <t>ネンド</t>
    </rPh>
    <rPh sb="165" eb="167">
      <t>サクテイ</t>
    </rPh>
    <rPh sb="183" eb="185">
      <t>シセツ</t>
    </rPh>
    <rPh sb="190" eb="193">
      <t>テイキテキ</t>
    </rPh>
    <rPh sb="194" eb="196">
      <t>テンケン</t>
    </rPh>
    <rPh sb="196" eb="197">
      <t>トウ</t>
    </rPh>
    <rPh sb="200" eb="202">
      <t>キノウ</t>
    </rPh>
    <rPh sb="202" eb="204">
      <t>ホゼン</t>
    </rPh>
    <rPh sb="204" eb="205">
      <t>オヨ</t>
    </rPh>
    <rPh sb="206" eb="210">
      <t>チョウジュミョウカ</t>
    </rPh>
    <rPh sb="211" eb="212">
      <t>ハカ</t>
    </rPh>
    <rPh sb="217" eb="219">
      <t>ジキ</t>
    </rPh>
    <rPh sb="219" eb="221">
      <t>コウシン</t>
    </rPh>
    <rPh sb="222" eb="225">
      <t>ケイカクテキ</t>
    </rPh>
    <rPh sb="226" eb="227">
      <t>オコナ</t>
    </rPh>
    <rPh sb="237" eb="239">
      <t>コンゴ</t>
    </rPh>
    <rPh sb="239" eb="241">
      <t>タイヨウ</t>
    </rPh>
    <rPh sb="241" eb="243">
      <t>ネンスウ</t>
    </rPh>
    <rPh sb="244" eb="245">
      <t>ムカ</t>
    </rPh>
    <rPh sb="247" eb="249">
      <t>カンロ</t>
    </rPh>
    <rPh sb="255" eb="259">
      <t>カンタイチョウサ</t>
    </rPh>
    <rPh sb="262" eb="266">
      <t>ロウキュウジョウタイ</t>
    </rPh>
    <rPh sb="267" eb="268">
      <t>フ</t>
    </rPh>
    <rPh sb="270" eb="272">
      <t>コウシン</t>
    </rPh>
    <rPh sb="273" eb="274">
      <t>オコナ</t>
    </rPh>
    <phoneticPr fontId="5"/>
  </si>
  <si>
    <t>　経常収支比率、料金回収率が100％を超えており、累積欠損金もなく、経営の健全性・効率性の点からは、現状の工業用水道料金で十分運営できる状況です。また、類似団体平均と比較して施設利用率、契約率が高いことから、施設を効率的に運営できています。
　今後訪れる更新時期に向けては、適切な更新計画とそれに基づいた更新財源の確保ができるよう健全な経営の継続に努めます。
　また、令和２年度に「東根市工業用水道事業経営戦略」を策定しました。毎年度、進捗管理を実施するとともに、ＰＤＣＡサイクルにより検証しながら、令和７年度中の改定を進めています。</t>
    <rPh sb="53" eb="56">
      <t>コウギョウヨウ</t>
    </rPh>
    <rPh sb="93" eb="95">
      <t>ケイヤク</t>
    </rPh>
    <rPh sb="122" eb="124">
      <t>コンゴ</t>
    </rPh>
    <rPh sb="124" eb="125">
      <t>オトズ</t>
    </rPh>
    <rPh sb="127" eb="129">
      <t>コウシン</t>
    </rPh>
    <rPh sb="129" eb="131">
      <t>ジキ</t>
    </rPh>
    <rPh sb="132" eb="133">
      <t>ム</t>
    </rPh>
    <rPh sb="137" eb="139">
      <t>テキセツ</t>
    </rPh>
    <rPh sb="140" eb="142">
      <t>コウシン</t>
    </rPh>
    <rPh sb="142" eb="144">
      <t>ケイカク</t>
    </rPh>
    <rPh sb="148" eb="149">
      <t>モト</t>
    </rPh>
    <rPh sb="152" eb="154">
      <t>コウシン</t>
    </rPh>
    <rPh sb="154" eb="156">
      <t>ザイゲン</t>
    </rPh>
    <rPh sb="157" eb="159">
      <t>カクホ</t>
    </rPh>
    <rPh sb="165" eb="167">
      <t>ケンゼン</t>
    </rPh>
    <rPh sb="168" eb="170">
      <t>ケイエイ</t>
    </rPh>
    <rPh sb="171" eb="173">
      <t>ケイゾク</t>
    </rPh>
    <rPh sb="174" eb="175">
      <t>ツト</t>
    </rPh>
    <rPh sb="194" eb="197">
      <t>コウギョウヨウ</t>
    </rPh>
    <rPh sb="250" eb="252">
      <t>レイワ</t>
    </rPh>
    <rPh sb="253" eb="255">
      <t>ネンド</t>
    </rPh>
    <rPh sb="255" eb="256">
      <t>チュウ</t>
    </rPh>
    <rPh sb="257" eb="259">
      <t>カイテイ</t>
    </rPh>
    <rPh sb="259" eb="260">
      <t>オコナ</t>
    </rPh>
    <rPh sb="260" eb="261">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</si>
</sst>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56.8</c:v>
                </c:pt>
                <c:pt idx="1">
                  <c:v>59.72</c:v>
                </c:pt>
                <c:pt idx="2">
                  <c:v>62.14</c:v>
                </c:pt>
                <c:pt idx="3">
                  <c:v>64.959999999999994</c:v>
                </c:pt>
                <c:pt idx="4">
                  <c:v>66.05</c:v>
                </c:pt>
              </c:numCache>
            </c:numRef>
          </c:val>
          <c:extLst>
            <c:ext xmlns:c16="http://schemas.microsoft.com/office/drawing/2014/chart" uri="{C3380CC4-5D6E-409C-BE32-E72D297353CC}">
              <c16:uniqueId val="{00000000-7B00-46C9-A316-C48418BD19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7B00-46C9-A316-C48418BD19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4F-45FE-9D0F-4318DFCEF7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034F-45FE-9D0F-4318DFCEF7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122.32</c:v>
                </c:pt>
                <c:pt idx="1">
                  <c:v>124.5</c:v>
                </c:pt>
                <c:pt idx="2">
                  <c:v>122.52</c:v>
                </c:pt>
                <c:pt idx="3">
                  <c:v>125.86</c:v>
                </c:pt>
                <c:pt idx="4">
                  <c:v>134.47999999999999</c:v>
                </c:pt>
              </c:numCache>
            </c:numRef>
          </c:val>
          <c:extLst>
            <c:ext xmlns:c16="http://schemas.microsoft.com/office/drawing/2014/chart" uri="{C3380CC4-5D6E-409C-BE32-E72D297353CC}">
              <c16:uniqueId val="{00000000-1B9B-4D7B-9C47-626A3225F6C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1B9B-4D7B-9C47-626A3225F6C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6A-42D1-B598-D73596A5A9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D16A-42D1-B598-D73596A5A9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BE-40C0-A52F-D4A7AEA1A4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BDBE-40C0-A52F-D4A7AEA1A4C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9133.7099999999991</c:v>
                </c:pt>
                <c:pt idx="1">
                  <c:v>3108.08</c:v>
                </c:pt>
                <c:pt idx="2">
                  <c:v>2648.46</c:v>
                </c:pt>
                <c:pt idx="3">
                  <c:v>2423.2800000000002</c:v>
                </c:pt>
                <c:pt idx="4">
                  <c:v>5175.8999999999996</c:v>
                </c:pt>
              </c:numCache>
            </c:numRef>
          </c:val>
          <c:extLst>
            <c:ext xmlns:c16="http://schemas.microsoft.com/office/drawing/2014/chart" uri="{C3380CC4-5D6E-409C-BE32-E72D297353CC}">
              <c16:uniqueId val="{00000000-12E3-4AC5-BF00-25BE499DC5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12E3-4AC5-BF00-25BE499DC5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14-4D09-9CF9-9CDBDA0200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A514-4D09-9CF9-9CDBDA0200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124.06</c:v>
                </c:pt>
                <c:pt idx="1">
                  <c:v>126.38</c:v>
                </c:pt>
                <c:pt idx="2">
                  <c:v>123.98</c:v>
                </c:pt>
                <c:pt idx="3">
                  <c:v>128.11000000000001</c:v>
                </c:pt>
                <c:pt idx="4">
                  <c:v>134.82</c:v>
                </c:pt>
              </c:numCache>
            </c:numRef>
          </c:val>
          <c:extLst>
            <c:ext xmlns:c16="http://schemas.microsoft.com/office/drawing/2014/chart" uri="{C3380CC4-5D6E-409C-BE32-E72D297353CC}">
              <c16:uniqueId val="{00000000-023C-41C4-AF74-3D83334312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023C-41C4-AF74-3D83334312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48.51</c:v>
                </c:pt>
                <c:pt idx="1">
                  <c:v>49.22</c:v>
                </c:pt>
                <c:pt idx="2">
                  <c:v>50.18</c:v>
                </c:pt>
                <c:pt idx="3">
                  <c:v>46.89</c:v>
                </c:pt>
                <c:pt idx="4">
                  <c:v>44.5</c:v>
                </c:pt>
              </c:numCache>
            </c:numRef>
          </c:val>
          <c:extLst>
            <c:ext xmlns:c16="http://schemas.microsoft.com/office/drawing/2014/chart" uri="{C3380CC4-5D6E-409C-BE32-E72D297353CC}">
              <c16:uniqueId val="{00000000-3607-4424-BBBC-F896B1CBDB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3607-4424-BBBC-F896B1CBDB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73.17</c:v>
                </c:pt>
                <c:pt idx="1">
                  <c:v>76.760000000000005</c:v>
                </c:pt>
                <c:pt idx="2">
                  <c:v>79.77</c:v>
                </c:pt>
                <c:pt idx="3">
                  <c:v>75.180000000000007</c:v>
                </c:pt>
                <c:pt idx="4">
                  <c:v>76.42</c:v>
                </c:pt>
              </c:numCache>
            </c:numRef>
          </c:val>
          <c:extLst>
            <c:ext xmlns:c16="http://schemas.microsoft.com/office/drawing/2014/chart" uri="{C3380CC4-5D6E-409C-BE32-E72D297353CC}">
              <c16:uniqueId val="{00000000-227A-4BB8-8A04-A9797F414C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227A-4BB8-8A04-A9797F414C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81.510000000000005</c:v>
                </c:pt>
                <c:pt idx="1">
                  <c:v>81.510000000000005</c:v>
                </c:pt>
                <c:pt idx="2">
                  <c:v>86.88</c:v>
                </c:pt>
                <c:pt idx="3">
                  <c:v>95</c:v>
                </c:pt>
                <c:pt idx="4">
                  <c:v>95</c:v>
                </c:pt>
              </c:numCache>
            </c:numRef>
          </c:val>
          <c:extLst>
            <c:ext xmlns:c16="http://schemas.microsoft.com/office/drawing/2014/chart" uri="{C3380CC4-5D6E-409C-BE32-E72D297353CC}">
              <c16:uniqueId val="{00000000-44B3-44E3-92AD-8856B6372D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44B3-44E3-92AD-8856B6372D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KS45" zoomScaleNormal="100"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山形県　東根市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10600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8101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98.8</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10070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122.32</v>
      </c>
      <c r="Y32" s="121"/>
      <c r="Z32" s="121"/>
      <c r="AA32" s="121"/>
      <c r="AB32" s="121"/>
      <c r="AC32" s="121"/>
      <c r="AD32" s="121"/>
      <c r="AE32" s="121"/>
      <c r="AF32" s="121"/>
      <c r="AG32" s="121"/>
      <c r="AH32" s="121"/>
      <c r="AI32" s="121"/>
      <c r="AJ32" s="121"/>
      <c r="AK32" s="121"/>
      <c r="AL32" s="121"/>
      <c r="AM32" s="121"/>
      <c r="AN32" s="121"/>
      <c r="AO32" s="121"/>
      <c r="AP32" s="121"/>
      <c r="AQ32" s="122"/>
      <c r="AR32" s="120">
        <f>データ!U6</f>
        <v>124.5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122.52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125.86</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134.47999999999999</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9133.7099999999991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3108.08</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2648.46</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2423.2800000000002</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5175.8999999999996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124.06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126.38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123.98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128.11000000000001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134.82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48.51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49.22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50.18</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46.89</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44.5</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73.17</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76.760000000000005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79.77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75.180000000000007</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76.42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81.510000000000005</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81.510000000000005</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86.88</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95</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56.8</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59.72</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62.14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64.959999999999994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66.05</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e6V+ceZuwC7aE6Jx+QHu/97bVYFaCOEW9vSa8N4T9EYzUGtsXH+yaKhFSz5PxMjCdJzIW405ZlxQgfQNIsFKeQ==" saltValue="q9EPJhwQPWanTiG+ou0OI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122.32</v>
      </c>
      <c r="U6" s="35">
        <f>U7</f>
        <v>124.5</v>
      </c>
      <c r="V6" s="35">
        <f>V7</f>
        <v>122.52</v>
      </c>
      <c r="W6" s="35">
        <f>W7</f>
        <v>125.86</v>
      </c>
      <c r="X6" s="35">
        <f t="shared" si="3"/>
        <v>134.47999999999999</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9133.7099999999991</v>
      </c>
      <c r="AQ6" s="35">
        <f>AQ7</f>
        <v>3108.08</v>
      </c>
      <c r="AR6" s="35">
        <f>AR7</f>
        <v>2648.46</v>
      </c>
      <c r="AS6" s="35">
        <f>AS7</f>
        <v>2423.2800000000002</v>
      </c>
      <c r="AT6" s="35">
        <f t="shared" si="3"/>
        <v>5175.8999999999996</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124.06</v>
      </c>
      <c r="BM6" s="35">
        <f>BM7</f>
        <v>126.38</v>
      </c>
      <c r="BN6" s="35">
        <f>BN7</f>
        <v>123.98</v>
      </c>
      <c r="BO6" s="35">
        <f>BO7</f>
        <v>128.11000000000001</v>
      </c>
      <c r="BP6" s="35">
        <f t="shared" si="3"/>
        <v>134.82</v>
      </c>
      <c r="BQ6" s="35">
        <f t="shared" si="3"/>
        <v>96.49</v>
      </c>
      <c r="BR6" s="35">
        <f t="shared" si="3"/>
        <v>101.92</v>
      </c>
      <c r="BS6" s="35">
        <f t="shared" si="3"/>
        <v>98.05</v>
      </c>
      <c r="BT6" s="35">
        <f t="shared" si="3"/>
        <v>100.19</v>
      </c>
      <c r="BU6" s="35">
        <f t="shared" si="3"/>
        <v>99.63</v>
      </c>
      <c r="BV6" s="33" t="str">
        <f>IF(BV7="-","【-】","【"&amp;SUBSTITUTE(TEXT(BV7,"#,##0.00"),"-","△")&amp;"】")</f>
        <v>【107.69】</v>
      </c>
      <c r="BW6" s="35">
        <f t="shared" si="3"/>
        <v>48.51</v>
      </c>
      <c r="BX6" s="35">
        <f>BX7</f>
        <v>49.22</v>
      </c>
      <c r="BY6" s="35">
        <f>BY7</f>
        <v>50.18</v>
      </c>
      <c r="BZ6" s="35">
        <f>BZ7</f>
        <v>46.89</v>
      </c>
      <c r="CA6" s="35">
        <f t="shared" si="3"/>
        <v>44.5</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73.17</v>
      </c>
      <c r="CI6" s="35">
        <f>CI7</f>
        <v>76.760000000000005</v>
      </c>
      <c r="CJ6" s="35">
        <f>CJ7</f>
        <v>79.77</v>
      </c>
      <c r="CK6" s="35">
        <f>CK7</f>
        <v>75.180000000000007</v>
      </c>
      <c r="CL6" s="35">
        <f t="shared" si="5"/>
        <v>76.42</v>
      </c>
      <c r="CM6" s="35">
        <f t="shared" si="5"/>
        <v>44.67</v>
      </c>
      <c r="CN6" s="35">
        <f t="shared" si="5"/>
        <v>41.71</v>
      </c>
      <c r="CO6" s="35">
        <f t="shared" si="5"/>
        <v>47.02</v>
      </c>
      <c r="CP6" s="35">
        <f t="shared" si="5"/>
        <v>47.4</v>
      </c>
      <c r="CQ6" s="35">
        <f t="shared" si="5"/>
        <v>47.6</v>
      </c>
      <c r="CR6" s="33" t="str">
        <f>IF(CR7="-","【-】","【"&amp;SUBSTITUTE(TEXT(CR7,"#,##0.00"),"-","△")&amp;"】")</f>
        <v>【52.31】</v>
      </c>
      <c r="CS6" s="35">
        <f t="shared" ref="CS6:DB6" si="6">CS7</f>
        <v>81.510000000000005</v>
      </c>
      <c r="CT6" s="35">
        <f>CT7</f>
        <v>81.510000000000005</v>
      </c>
      <c r="CU6" s="35">
        <f>CU7</f>
        <v>86.88</v>
      </c>
      <c r="CV6" s="35">
        <f>CV7</f>
        <v>95</v>
      </c>
      <c r="CW6" s="35">
        <f t="shared" si="6"/>
        <v>95</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56.8</v>
      </c>
      <c r="DE6" s="35">
        <f>DE7</f>
        <v>59.72</v>
      </c>
      <c r="DF6" s="35">
        <f>DF7</f>
        <v>62.14</v>
      </c>
      <c r="DG6" s="35">
        <f>DG7</f>
        <v>64.959999999999994</v>
      </c>
      <c r="DH6" s="35">
        <f t="shared" si="7"/>
        <v>66.05</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10600</v>
      </c>
      <c r="L7" s="37" t="s">
        <v>96</v>
      </c>
      <c r="M7" s="38">
        <v>1</v>
      </c>
      <c r="N7" s="38">
        <v>8101</v>
      </c>
      <c r="O7" s="39" t="s">
        <v>97</v>
      </c>
      <c r="P7" s="39">
        <v>98.8</v>
      </c>
      <c r="Q7" s="38">
        <v>13</v>
      </c>
      <c r="R7" s="38">
        <v>10070</v>
      </c>
      <c r="S7" s="37" t="s">
        <v>98</v>
      </c>
      <c r="T7" s="40">
        <v>122.32</v>
      </c>
      <c r="U7" s="40">
        <v>124.5</v>
      </c>
      <c r="V7" s="40">
        <v>122.52</v>
      </c>
      <c r="W7" s="40">
        <v>125.86</v>
      </c>
      <c r="X7" s="40">
        <v>134.47999999999999</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9133.7099999999991</v>
      </c>
      <c r="AQ7" s="40">
        <v>3108.08</v>
      </c>
      <c r="AR7" s="40">
        <v>2648.46</v>
      </c>
      <c r="AS7" s="40">
        <v>2423.2800000000002</v>
      </c>
      <c r="AT7" s="40">
        <v>5175.8999999999996</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124.06</v>
      </c>
      <c r="BM7" s="40">
        <v>126.38</v>
      </c>
      <c r="BN7" s="40">
        <v>123.98</v>
      </c>
      <c r="BO7" s="40">
        <v>128.11000000000001</v>
      </c>
      <c r="BP7" s="40">
        <v>134.82</v>
      </c>
      <c r="BQ7" s="40">
        <v>96.49</v>
      </c>
      <c r="BR7" s="40">
        <v>101.92</v>
      </c>
      <c r="BS7" s="40">
        <v>98.05</v>
      </c>
      <c r="BT7" s="40">
        <v>100.19</v>
      </c>
      <c r="BU7" s="40">
        <v>99.63</v>
      </c>
      <c r="BV7" s="40">
        <v>107.69</v>
      </c>
      <c r="BW7" s="40">
        <v>48.51</v>
      </c>
      <c r="BX7" s="40">
        <v>49.22</v>
      </c>
      <c r="BY7" s="40">
        <v>50.18</v>
      </c>
      <c r="BZ7" s="40">
        <v>46.89</v>
      </c>
      <c r="CA7" s="40">
        <v>44.5</v>
      </c>
      <c r="CB7" s="40">
        <v>33.229999999999997</v>
      </c>
      <c r="CC7" s="40">
        <v>31.6</v>
      </c>
      <c r="CD7" s="40">
        <v>33.26</v>
      </c>
      <c r="CE7" s="40">
        <v>32.869999999999997</v>
      </c>
      <c r="CF7" s="40">
        <v>34.1</v>
      </c>
      <c r="CG7" s="40">
        <v>20.260000000000002</v>
      </c>
      <c r="CH7" s="40">
        <v>73.17</v>
      </c>
      <c r="CI7" s="40">
        <v>76.760000000000005</v>
      </c>
      <c r="CJ7" s="40">
        <v>79.77</v>
      </c>
      <c r="CK7" s="40">
        <v>75.180000000000007</v>
      </c>
      <c r="CL7" s="40">
        <v>76.42</v>
      </c>
      <c r="CM7" s="40">
        <v>44.67</v>
      </c>
      <c r="CN7" s="40">
        <v>41.71</v>
      </c>
      <c r="CO7" s="40">
        <v>47.02</v>
      </c>
      <c r="CP7" s="40">
        <v>47.4</v>
      </c>
      <c r="CQ7" s="40">
        <v>47.6</v>
      </c>
      <c r="CR7" s="40">
        <v>52.31</v>
      </c>
      <c r="CS7" s="40">
        <v>81.510000000000005</v>
      </c>
      <c r="CT7" s="40">
        <v>81.510000000000005</v>
      </c>
      <c r="CU7" s="40">
        <v>86.88</v>
      </c>
      <c r="CV7" s="40">
        <v>95</v>
      </c>
      <c r="CW7" s="40">
        <v>95</v>
      </c>
      <c r="CX7" s="40">
        <v>63.89</v>
      </c>
      <c r="CY7" s="40">
        <v>64.7</v>
      </c>
      <c r="CZ7" s="40">
        <v>65.38</v>
      </c>
      <c r="DA7" s="40">
        <v>68.25</v>
      </c>
      <c r="DB7" s="40">
        <v>68.150000000000006</v>
      </c>
      <c r="DC7" s="40">
        <v>77.2</v>
      </c>
      <c r="DD7" s="40">
        <v>56.8</v>
      </c>
      <c r="DE7" s="40">
        <v>59.72</v>
      </c>
      <c r="DF7" s="40">
        <v>62.14</v>
      </c>
      <c r="DG7" s="40">
        <v>64.959999999999994</v>
      </c>
      <c r="DH7" s="40">
        <v>66.05</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122.32</v>
      </c>
      <c r="V11" s="48">
        <f>IF(U6="-",NA(),U6)</f>
        <v>124.5</v>
      </c>
      <c r="W11" s="48">
        <f>IF(V6="-",NA(),V6)</f>
        <v>122.52</v>
      </c>
      <c r="X11" s="48">
        <f>IF(W6="-",NA(),W6)</f>
        <v>125.86</v>
      </c>
      <c r="Y11" s="48">
        <f>IF(X6="-",NA(),X6)</f>
        <v>134.47999999999999</v>
      </c>
      <c r="AE11" s="47" t="s">
        <v>23</v>
      </c>
      <c r="AF11" s="48">
        <f>IF(AE6="-",NA(),AE6)</f>
        <v>0</v>
      </c>
      <c r="AG11" s="48">
        <f>IF(AF6="-",NA(),AF6)</f>
        <v>0</v>
      </c>
      <c r="AH11" s="48">
        <f>IF(AG6="-",NA(),AG6)</f>
        <v>0</v>
      </c>
      <c r="AI11" s="48">
        <f>IF(AH6="-",NA(),AH6)</f>
        <v>0</v>
      </c>
      <c r="AJ11" s="48">
        <f>IF(AI6="-",NA(),AI6)</f>
        <v>0</v>
      </c>
      <c r="AP11" s="47" t="s">
        <v>23</v>
      </c>
      <c r="AQ11" s="48">
        <f>IF(AP6="-",NA(),AP6)</f>
        <v>9133.7099999999991</v>
      </c>
      <c r="AR11" s="48">
        <f>IF(AQ6="-",NA(),AQ6)</f>
        <v>3108.08</v>
      </c>
      <c r="AS11" s="48">
        <f>IF(AR6="-",NA(),AR6)</f>
        <v>2648.46</v>
      </c>
      <c r="AT11" s="48">
        <f>IF(AS6="-",NA(),AS6)</f>
        <v>2423.2800000000002</v>
      </c>
      <c r="AU11" s="48">
        <f>IF(AT6="-",NA(),AT6)</f>
        <v>5175.8999999999996</v>
      </c>
      <c r="BA11" s="47" t="s">
        <v>23</v>
      </c>
      <c r="BB11" s="48">
        <f>IF(BA6="-",NA(),BA6)</f>
        <v>0</v>
      </c>
      <c r="BC11" s="48">
        <f>IF(BB6="-",NA(),BB6)</f>
        <v>0</v>
      </c>
      <c r="BD11" s="48">
        <f>IF(BC6="-",NA(),BC6)</f>
        <v>0</v>
      </c>
      <c r="BE11" s="48">
        <f>IF(BD6="-",NA(),BD6)</f>
        <v>0</v>
      </c>
      <c r="BF11" s="48">
        <f>IF(BE6="-",NA(),BE6)</f>
        <v>0</v>
      </c>
      <c r="BL11" s="47" t="s">
        <v>23</v>
      </c>
      <c r="BM11" s="48">
        <f>IF(BL6="-",NA(),BL6)</f>
        <v>124.06</v>
      </c>
      <c r="BN11" s="48">
        <f>IF(BM6="-",NA(),BM6)</f>
        <v>126.38</v>
      </c>
      <c r="BO11" s="48">
        <f>IF(BN6="-",NA(),BN6)</f>
        <v>123.98</v>
      </c>
      <c r="BP11" s="48">
        <f>IF(BO6="-",NA(),BO6)</f>
        <v>128.11000000000001</v>
      </c>
      <c r="BQ11" s="48">
        <f>IF(BP6="-",NA(),BP6)</f>
        <v>134.82</v>
      </c>
      <c r="BW11" s="47" t="s">
        <v>23</v>
      </c>
      <c r="BX11" s="48">
        <f>IF(BW6="-",NA(),BW6)</f>
        <v>48.51</v>
      </c>
      <c r="BY11" s="48">
        <f>IF(BX6="-",NA(),BX6)</f>
        <v>49.22</v>
      </c>
      <c r="BZ11" s="48">
        <f>IF(BY6="-",NA(),BY6)</f>
        <v>50.18</v>
      </c>
      <c r="CA11" s="48">
        <f>IF(BZ6="-",NA(),BZ6)</f>
        <v>46.89</v>
      </c>
      <c r="CB11" s="48">
        <f>IF(CA6="-",NA(),CA6)</f>
        <v>44.5</v>
      </c>
      <c r="CH11" s="47" t="s">
        <v>23</v>
      </c>
      <c r="CI11" s="48">
        <f>IF(CH6="-",NA(),CH6)</f>
        <v>73.17</v>
      </c>
      <c r="CJ11" s="48">
        <f>IF(CI6="-",NA(),CI6)</f>
        <v>76.760000000000005</v>
      </c>
      <c r="CK11" s="48">
        <f>IF(CJ6="-",NA(),CJ6)</f>
        <v>79.77</v>
      </c>
      <c r="CL11" s="48">
        <f>IF(CK6="-",NA(),CK6)</f>
        <v>75.180000000000007</v>
      </c>
      <c r="CM11" s="48">
        <f>IF(CL6="-",NA(),CL6)</f>
        <v>76.42</v>
      </c>
      <c r="CS11" s="47" t="s">
        <v>23</v>
      </c>
      <c r="CT11" s="48">
        <f>IF(CS6="-",NA(),CS6)</f>
        <v>81.510000000000005</v>
      </c>
      <c r="CU11" s="48">
        <f>IF(CT6="-",NA(),CT6)</f>
        <v>81.510000000000005</v>
      </c>
      <c r="CV11" s="48">
        <f>IF(CU6="-",NA(),CU6)</f>
        <v>86.88</v>
      </c>
      <c r="CW11" s="48">
        <f>IF(CV6="-",NA(),CV6)</f>
        <v>95</v>
      </c>
      <c r="CX11" s="48">
        <f>IF(CW6="-",NA(),CW6)</f>
        <v>95</v>
      </c>
      <c r="DD11" s="47" t="s">
        <v>23</v>
      </c>
      <c r="DE11" s="48">
        <f>IF(DD6="-",NA(),DD6)</f>
        <v>56.8</v>
      </c>
      <c r="DF11" s="48">
        <f>IF(DE6="-",NA(),DE6)</f>
        <v>59.72</v>
      </c>
      <c r="DG11" s="48">
        <f>IF(DF6="-",NA(),DF6)</f>
        <v>62.14</v>
      </c>
      <c r="DH11" s="48">
        <f>IF(DG6="-",NA(),DG6)</f>
        <v>64.959999999999994</v>
      </c>
      <c r="DI11" s="48">
        <f>IF(DH6="-",NA(),DH6)</f>
        <v>66.05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2026-03-02T00:22:19Z</cp:lastPrinted>
  <dcterms:created xsi:type="dcterms:W3CDTF">2025-12-15T05:01:55Z</dcterms:created>
  <dcterms:modified xsi:type="dcterms:W3CDTF">2026-03-02T00:24:15Z</dcterms:modified>
  <cp:category/>
</cp:coreProperties>
</file>