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410_上下水道課\020_業務係\2025\02 上水道\10_経理_予算決算_決算統計\経営比較分析表\"/>
    </mc:Choice>
  </mc:AlternateContent>
  <workbookProtection workbookAlgorithmName="SHA-512" workbookHashValue="t2raHrq5I4u8wkvKYL2fRBhWLUyKCmPx9honY1dSPj+TKnKlYR975lgBQJcwDVcBozWHopnTKGUUXZ8PCeadMA==" workbookSaltValue="g75TxNAGKkwzEBCJ7ZaGOQ==" workbookSpinCount="100000" lockStructure="1"/>
  <bookViews>
    <workbookView xWindow="0" yWindow="0" windowWidth="28800" windowHeight="1209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<sst xmlns="http://schemas.openxmlformats.org/spreadsheetml/2006/main" count="228" uniqueCount="114">
  <si>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</si>
  <si>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</si>
  <si>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</si>
  <si>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</si>
  <si>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</si>
  <si>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</si>
  <si>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</si>
  <si>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</si>
  <si>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</si>
  <si>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</si>
  <si>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</si>
  <si>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</si>
  <si>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</si>
  <si>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</si>
  <si>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</si>
  <si>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</si>
  <si>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</si>
  <si>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</si>
  <si>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</si>
  <si>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</si>
  <si>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</si>
  <si>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</si>
  <si>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</si>
  <si>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</si>
  <si>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</si>
  <si>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</si>
  <si>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</si>
  <si>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</si>
  <si>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</si>
  <si>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</si>
  <si>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</si>
  <si>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</si>
  <si>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</si>
  <si>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</si>
  <si>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</si>
  <si>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</si>
  <si>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</si>
  <si>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</si>
  <si>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</si>
  <si>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</si>
  <si>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</si>
  <si>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</si>
  <si>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</si>
  <si>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</si>
  <si>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</si>
  <si>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</si>
  <si>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</si>
  <si>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</si>
  <si>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</si>
  <si>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</si>
  <si>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</si>
  <si>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</si>
  <si>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</si>
  <si>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</si>
  <si>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</si>
  <si>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</si>
  <si>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</si>
  <si>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</si>
  <si>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</si>
  <si>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</si>
  <si>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</si>
  <si>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</si>
  <si>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</si>
  <si>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</si>
  <si>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</si>
  <si>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</si>
  <si>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</si>
  <si>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</si>
  <si>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</si>
  <si>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</si>
  <si>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</si>
  <si>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</si>
  <si>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</si>
  <si>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</si>
  <si>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</si>
  <si>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</si>
  <si>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</si>
  <si>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</si>
  <si>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</si>
  <si>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</si>
  <si>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</si>
  <si>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</si>
  <si>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</si>
  <si>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</si>
  <si>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</si>
  <si>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</si>
  <si>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</si>
  <si>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</si>
  <si>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</si>
  <si>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</si>
  <si>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</si>
  <si>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</si>
  <si>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</si>
  <si>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長井市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</si>
  <si>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</si>
  <si>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</si>
  <si>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</si>
  <si>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</si>
  <si>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</si>
  <si>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</si>
  <si>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</si>
  <si>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</si>
  <si>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</si>
  <si>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</si>
  <si>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</si>
  <si>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</si>
  <si>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</si>
  <si>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</si>
  <si>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</si>
  <si>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</si>
  <si>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</si>
  <si>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①有形固定資産減価償却率について全国平均、類似団体平均値より高い水準にある。更新時期を適切に把握し、水道ビジョンの改定と共に財源確保等の見通しを行う予定である。
②管路経年化率については、耐用年数を超えた管路は順次更新しているため低水準に抑えられている。引き続き限られた財源の中で計画的な更新を行っていく。
③管路更新率は全国平均、類似団体平均値を下回っている。今後も耐震化が必要な管路の更新を予定しているため計画的に更新していく必要がある。</t>
    <rPh sb="50" eb="52">
      <t>スイドウ</t>
    </rPh>
    <rPh sb="57" eb="59">
      <t>カイテイ</t>
    </rPh>
    <rPh sb="60" eb="61">
      <t>トモ</t>
    </rPh>
    <rPh sb="74" eb="76">
      <t>ヨテイ</t>
    </rPh>
    <rPh sb="127" eb="128">
      <t>ヒ</t>
    </rPh>
    <rPh sb="129" eb="130">
      <t>ツヅ</t>
    </rPh>
    <rPh sb="131" eb="132">
      <t>カギ</t>
    </rPh>
    <rPh sb="135" eb="137">
      <t>ザイゲン</t>
    </rPh>
    <rPh sb="138" eb="139">
      <t>ナカ</t>
    </rPh>
    <rPh sb="140" eb="143">
      <t>ケイカクテキ</t>
    </rPh>
    <rPh sb="144" eb="146">
      <t>コウシン</t>
    </rPh>
    <rPh sb="147" eb="148">
      <t>オコナ</t>
    </rPh>
    <rPh sb="181" eb="183">
      <t>コンゴ</t>
    </rPh>
    <rPh sb="184" eb="187">
      <t>タイシンカ</t>
    </rPh>
    <rPh sb="188" eb="190">
      <t>ヒツヨウ</t>
    </rPh>
    <rPh sb="191" eb="193">
      <t>カンロ</t>
    </rPh>
    <rPh sb="194" eb="196">
      <t>コウシン</t>
    </rPh>
    <rPh sb="197" eb="199">
      <t>ヨテイ</t>
    </rPh>
    <rPh sb="205" eb="208">
      <t>ケイカクテキ</t>
    </rPh>
    <rPh sb="209" eb="211">
      <t>コウシン</t>
    </rPh>
    <rPh sb="215" eb="217">
      <t>ヒツヨウ</t>
    </rPh>
    <phoneticPr fontId="4"/>
  </si>
  <si>
    <t>　今後も急速な人口減少により給水収益は減少するものと見込んでいる。その一方で、管路や施設の老朽化は進んでおり更新費用は増加傾向にある。
　設備更新の費用や維持管理費用については、近年の物価高騰や職員給与費の増加により増大している。
　現在は料金回収率100％超えを維持できているが、このまま給水収益の減少と営業費用の増加が続くと厳しくなることが予想される。今後の施設更新については、県の広域化推進プランを踏まえ、県及び近隣自治体と共に統廃合やダウンサイジングで費用を抑制する検討を進めていく予定である。
　</t>
    <rPh sb="1" eb="3">
      <t>コンゴ</t>
    </rPh>
    <rPh sb="4" eb="6">
      <t>キュウソク</t>
    </rPh>
    <rPh sb="7" eb="11">
      <t>ジンコウゲンショウ</t>
    </rPh>
    <rPh sb="14" eb="18">
      <t>キュウスイシュウエキ</t>
    </rPh>
    <rPh sb="19" eb="21">
      <t>ゲンショウ</t>
    </rPh>
    <rPh sb="26" eb="28">
      <t>ミコ</t>
    </rPh>
    <rPh sb="35" eb="37">
      <t>イッポウ</t>
    </rPh>
    <rPh sb="39" eb="41">
      <t>カンロ</t>
    </rPh>
    <rPh sb="42" eb="44">
      <t>シセツ</t>
    </rPh>
    <rPh sb="45" eb="48">
      <t>ロウキュウカ</t>
    </rPh>
    <rPh sb="49" eb="50">
      <t>スス</t>
    </rPh>
    <rPh sb="54" eb="58">
      <t>コウシンヒヨウ</t>
    </rPh>
    <rPh sb="59" eb="61">
      <t>ゾウカ</t>
    </rPh>
    <rPh sb="61" eb="63">
      <t>ケイコウ</t>
    </rPh>
    <rPh sb="69" eb="73">
      <t>セツビコウシン</t>
    </rPh>
    <rPh sb="74" eb="76">
      <t>ヒヨウ</t>
    </rPh>
    <rPh sb="77" eb="83">
      <t>イジカンリヒヨウ</t>
    </rPh>
    <rPh sb="89" eb="91">
      <t>キンネン</t>
    </rPh>
    <rPh sb="92" eb="96">
      <t>ブッカコウトウ</t>
    </rPh>
    <rPh sb="97" eb="99">
      <t>ショクイン</t>
    </rPh>
    <rPh sb="99" eb="102">
      <t>キュウヨヒ</t>
    </rPh>
    <rPh sb="103" eb="105">
      <t>ゾウカ</t>
    </rPh>
    <rPh sb="108" eb="110">
      <t>ゾウダイ</t>
    </rPh>
    <rPh sb="117" eb="119">
      <t>ゲンザイ</t>
    </rPh>
    <rPh sb="120" eb="125">
      <t>リョウキンカイシュウリツ</t>
    </rPh>
    <rPh sb="129" eb="130">
      <t>コ</t>
    </rPh>
    <rPh sb="132" eb="134">
      <t>イジ</t>
    </rPh>
    <rPh sb="145" eb="149">
      <t>キュウスイシュウエキ</t>
    </rPh>
    <rPh sb="150" eb="152">
      <t>ゲンショウ</t>
    </rPh>
    <rPh sb="153" eb="157">
      <t>エイギョウヒヨウ</t>
    </rPh>
    <rPh sb="158" eb="160">
      <t>ゾウカ</t>
    </rPh>
    <rPh sb="161" eb="162">
      <t>ツヅ</t>
    </rPh>
    <rPh sb="164" eb="165">
      <t>キビ</t>
    </rPh>
    <rPh sb="172" eb="174">
      <t>ヨソウ</t>
    </rPh>
    <rPh sb="178" eb="180">
      <t>コンゴ</t>
    </rPh>
    <rPh sb="181" eb="183">
      <t>シセツ</t>
    </rPh>
    <rPh sb="183" eb="185">
      <t>コウシン</t>
    </rPh>
    <rPh sb="191" eb="192">
      <t>ケン</t>
    </rPh>
    <rPh sb="193" eb="196">
      <t>コウイキカ</t>
    </rPh>
    <rPh sb="196" eb="198">
      <t>スイシン</t>
    </rPh>
    <rPh sb="202" eb="203">
      <t>フ</t>
    </rPh>
    <rPh sb="206" eb="207">
      <t>ケン</t>
    </rPh>
    <rPh sb="207" eb="208">
      <t>オヨ</t>
    </rPh>
    <rPh sb="209" eb="214">
      <t>キンリンジチタイ</t>
    </rPh>
    <rPh sb="215" eb="216">
      <t>トモ</t>
    </rPh>
    <rPh sb="237" eb="239">
      <t>ケントウ</t>
    </rPh>
    <rPh sb="240" eb="241">
      <t>スス</t>
    </rPh>
    <rPh sb="245" eb="247">
      <t>ヨテイ</t>
    </rPh>
    <phoneticPr fontId="4"/>
  </si>
  <si>
    <t>①経常収支比率については全国平均を上回っているが、人口減少による給水収益の減少や、物価高騰等による費用の増加、浄配水場の監視設備のクラウド化を進めていることに伴う固定資産の除却分としての資産減耗費の増加などの費用が増加の傾向にある。
②累積欠損金は発生していない。
③流動比率は類似団体平均値を下回っているものの、企業債償還が進んでいることから当該比率は上がってきている。
④企業債残高対給水収益比率は類似団体平均値を上回っているが、過去の水源開発等による借り入れが多かったためと考えられる。近年は償還が進み減少傾向にあるものの、令和6年度決算では前年度より建設改良費が増加したため比率が増加した。今後も老朽化に伴い更新費用は増加傾向であるため注視していく。
⑤料金回収率は100％超を維持しており、給水にかかる費用を給水収益で賄える状態を維持している。
⑥給水原価は近年改善傾向にあったが、物価高騰などによる経常費用の増に加え年間総有収水量が減少傾向にあることにより増加した。投資の効率化と維持管理費の更なる削減を検討する必要がある。
⑦施設利用率は50％程度となっており、類似団体平均値より低い水準である。今後の更新には、広域化による施設の統廃合やダウンサイジング等の検討も行っていく必要がある。
⑧有収率は類似団体平均値を上回っているものの、R2年から比べれば低下傾向にある。漏水箇所の早期発見や計画的管路更新により改善を図りたい。
　</t>
    <rPh sb="12" eb="16">
      <t>ゼンコクヘイキン</t>
    </rPh>
    <rPh sb="17" eb="19">
      <t>ウワマワ</t>
    </rPh>
    <rPh sb="25" eb="29">
      <t>ジンコウゲンショウ</t>
    </rPh>
    <rPh sb="37" eb="39">
      <t>ゲンショウ</t>
    </rPh>
    <rPh sb="41" eb="45">
      <t>ブッカコウトウ</t>
    </rPh>
    <rPh sb="45" eb="46">
      <t>トウ</t>
    </rPh>
    <rPh sb="49" eb="51">
      <t>ヒヨウ</t>
    </rPh>
    <rPh sb="52" eb="54">
      <t>ゾウカ</t>
    </rPh>
    <rPh sb="100" eb="101">
      <t>カ</t>
    </rPh>
    <rPh sb="107" eb="109">
      <t>ゾウカ</t>
    </rPh>
    <rPh sb="110" eb="112">
      <t>ケイコウ</t>
    </rPh>
    <rPh sb="157" eb="160">
      <t>キギョウサイ</t>
    </rPh>
    <rPh sb="160" eb="162">
      <t>ショウカン</t>
    </rPh>
    <rPh sb="172" eb="174">
      <t>トウガイ</t>
    </rPh>
    <rPh sb="174" eb="176">
      <t>ヒリツ</t>
    </rPh>
    <rPh sb="177" eb="178">
      <t>ア</t>
    </rPh>
    <rPh sb="249" eb="251">
      <t>ショウカン</t>
    </rPh>
    <rPh sb="252" eb="253">
      <t>スス</t>
    </rPh>
    <rPh sb="265" eb="267">
      <t>レイワ</t>
    </rPh>
    <rPh sb="268" eb="270">
      <t>ネンド</t>
    </rPh>
    <rPh sb="270" eb="272">
      <t>ケッサン</t>
    </rPh>
    <rPh sb="274" eb="277">
      <t>ゼンネンド</t>
    </rPh>
    <rPh sb="279" eb="284">
      <t>ケンセツカイリョウヒ</t>
    </rPh>
    <rPh sb="285" eb="287">
      <t>ゾウカ</t>
    </rPh>
    <rPh sb="291" eb="293">
      <t>ヒリツ</t>
    </rPh>
    <rPh sb="294" eb="296">
      <t>ゾウカ</t>
    </rPh>
    <rPh sb="302" eb="305">
      <t>ロウキュウカ</t>
    </rPh>
    <rPh sb="306" eb="307">
      <t>トモナ</t>
    </rPh>
    <rPh sb="313" eb="315">
      <t>ゾウカ</t>
    </rPh>
    <rPh sb="315" eb="317">
      <t>ケイコウ</t>
    </rPh>
    <rPh sb="322" eb="324">
      <t>チュウシ</t>
    </rPh>
    <rPh sb="396" eb="400">
      <t>ブッカコウトウ</t>
    </rPh>
    <rPh sb="405" eb="409">
      <t>ケイジョウヒヨウ</t>
    </rPh>
    <rPh sb="410" eb="411">
      <t>ゾウ</t>
    </rPh>
    <rPh sb="412" eb="413">
      <t>クワ</t>
    </rPh>
    <rPh sb="414" eb="416">
      <t>ネンカン</t>
    </rPh>
    <rPh sb="416" eb="417">
      <t>ソウ</t>
    </rPh>
    <rPh sb="417" eb="421">
      <t>ユウシュウスイリョウ</t>
    </rPh>
    <rPh sb="422" eb="426">
      <t>ゲンショウケイコウ</t>
    </rPh>
    <rPh sb="434" eb="436">
      <t>ゾウカ</t>
    </rPh>
    <rPh sb="439" eb="441">
      <t>トウシ</t>
    </rPh>
    <rPh sb="442" eb="445">
      <t>コウリツカ</t>
    </rPh>
    <rPh sb="446" eb="451">
      <t>イジカンリヒ</t>
    </rPh>
    <rPh sb="452" eb="453">
      <t>サラ</t>
    </rPh>
    <rPh sb="455" eb="457">
      <t>サクゲン</t>
    </rPh>
    <rPh sb="458" eb="460">
      <t>ケントウ</t>
    </rPh>
    <rPh sb="462" eb="464">
      <t>ヒツヨウ</t>
    </rPh>
    <rPh sb="490" eb="492">
      <t>ダンタイ</t>
    </rPh>
    <rPh sb="508" eb="510">
      <t>コウシン</t>
    </rPh>
    <rPh sb="513" eb="516">
      <t>コウイキカ</t>
    </rPh>
    <rPh sb="539" eb="540">
      <t>オコナ</t>
    </rPh>
    <rPh sb="544" eb="54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</si>
</sst>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0.64</c:v>
                </c:pt>
                <c:pt idx="1">
                  <c:v>0.4</c:v>
                </c:pt>
                <c:pt idx="2">
                  <c:v>0.44</c:v>
                </c:pt>
                <c:pt idx="3">
                  <c:v>0.26</c:v>
                </c:pt>
                <c:pt idx="4">
                  <c:v>0.84</c:v>
                </c:pt>
              </c:numCache>
            </c:numRef>
          </c:val>
          <c:extLst>
            <c:ext xmlns:c16="http://schemas.microsoft.com/office/drawing/2014/chart" uri="{C3380CC4-5D6E-409C-BE32-E72D297353CC}">
              <c16:uniqueId val="{00000000-6EE0-41A9-92AF-220A249DDA6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6EE0-41A9-92AF-220A249DDA6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52.35</c:v>
                </c:pt>
                <c:pt idx="1">
                  <c:v>53.34</c:v>
                </c:pt>
                <c:pt idx="2">
                  <c:v>53.25</c:v>
                </c:pt>
                <c:pt idx="3">
                  <c:v>52.44</c:v>
                </c:pt>
                <c:pt idx="4">
                  <c:v>51.07</c:v>
                </c:pt>
              </c:numCache>
            </c:numRef>
          </c:val>
          <c:extLst>
            <c:ext xmlns:c16="http://schemas.microsoft.com/office/drawing/2014/chart" uri="{C3380CC4-5D6E-409C-BE32-E72D297353CC}">
              <c16:uniqueId val="{00000000-5C31-4B33-A3C1-566A2E7F72F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5C31-4B33-A3C1-566A2E7F72F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85.02</c:v>
                </c:pt>
                <c:pt idx="1">
                  <c:v>84.28</c:v>
                </c:pt>
                <c:pt idx="2">
                  <c:v>82.42</c:v>
                </c:pt>
                <c:pt idx="3">
                  <c:v>82.82</c:v>
                </c:pt>
                <c:pt idx="4">
                  <c:v>82.16</c:v>
                </c:pt>
              </c:numCache>
            </c:numRef>
          </c:val>
          <c:extLst>
            <c:ext xmlns:c16="http://schemas.microsoft.com/office/drawing/2014/chart" uri="{C3380CC4-5D6E-409C-BE32-E72D297353CC}">
              <c16:uniqueId val="{00000000-978F-4FD7-9636-3C6B3411D59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978F-4FD7-9636-3C6B3411D59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121.42</c:v>
                </c:pt>
                <c:pt idx="1">
                  <c:v>119.27</c:v>
                </c:pt>
                <c:pt idx="2">
                  <c:v>126.81</c:v>
                </c:pt>
                <c:pt idx="3">
                  <c:v>125.76</c:v>
                </c:pt>
                <c:pt idx="4">
                  <c:v>117.55</c:v>
                </c:pt>
              </c:numCache>
            </c:numRef>
          </c:val>
          <c:extLst>
            <c:ext xmlns:c16="http://schemas.microsoft.com/office/drawing/2014/chart" uri="{C3380CC4-5D6E-409C-BE32-E72D297353CC}">
              <c16:uniqueId val="{00000000-F751-4868-955A-CB228BCB072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F751-4868-955A-CB228BCB072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55.99</c:v>
                </c:pt>
                <c:pt idx="1">
                  <c:v>57.24</c:v>
                </c:pt>
                <c:pt idx="2">
                  <c:v>58.52</c:v>
                </c:pt>
                <c:pt idx="3">
                  <c:v>59.87</c:v>
                </c:pt>
                <c:pt idx="4">
                  <c:v>59.67</c:v>
                </c:pt>
              </c:numCache>
            </c:numRef>
          </c:val>
          <c:extLst>
            <c:ext xmlns:c16="http://schemas.microsoft.com/office/drawing/2014/chart" uri="{C3380CC4-5D6E-409C-BE32-E72D297353CC}">
              <c16:uniqueId val="{00000000-0E22-40D9-A37E-F0C9D41AED3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0E22-40D9-A37E-F0C9D41AED3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1.26</c:v>
                </c:pt>
                <c:pt idx="1">
                  <c:v>1.27</c:v>
                </c:pt>
                <c:pt idx="2">
                  <c:v>1.26</c:v>
                </c:pt>
                <c:pt idx="3">
                  <c:v>1.26</c:v>
                </c:pt>
                <c:pt idx="4">
                  <c:v>1.26</c:v>
                </c:pt>
              </c:numCache>
            </c:numRef>
          </c:val>
          <c:extLst>
            <c:ext xmlns:c16="http://schemas.microsoft.com/office/drawing/2014/chart" uri="{C3380CC4-5D6E-409C-BE32-E72D297353CC}">
              <c16:uniqueId val="{00000000-DCA3-4838-B705-1F593F2ECD7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DCA3-4838-B705-1F593F2ECD7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E9-4727-9545-0F099E11D3D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44E9-4727-9545-0F099E11D3D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223.67</c:v>
                </c:pt>
                <c:pt idx="1">
                  <c:v>207.08</c:v>
                </c:pt>
                <c:pt idx="2">
                  <c:v>257.08</c:v>
                </c:pt>
                <c:pt idx="3">
                  <c:v>279.10000000000002</c:v>
                </c:pt>
                <c:pt idx="4">
                  <c:v>298.89999999999998</c:v>
                </c:pt>
              </c:numCache>
            </c:numRef>
          </c:val>
          <c:extLst>
            <c:ext xmlns:c16="http://schemas.microsoft.com/office/drawing/2014/chart" uri="{C3380CC4-5D6E-409C-BE32-E72D297353CC}">
              <c16:uniqueId val="{00000000-6BD3-47D8-8AA5-1E832FDD8DC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6BD3-47D8-8AA5-1E832FDD8DC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573.73</c:v>
                </c:pt>
                <c:pt idx="1">
                  <c:v>544.84</c:v>
                </c:pt>
                <c:pt idx="2">
                  <c:v>526.54999999999995</c:v>
                </c:pt>
                <c:pt idx="3">
                  <c:v>504.42</c:v>
                </c:pt>
                <c:pt idx="4">
                  <c:v>506.95</c:v>
                </c:pt>
              </c:numCache>
            </c:numRef>
          </c:val>
          <c:extLst>
            <c:ext xmlns:c16="http://schemas.microsoft.com/office/drawing/2014/chart" uri="{C3380CC4-5D6E-409C-BE32-E72D297353CC}">
              <c16:uniqueId val="{00000000-ECE6-449C-AEAF-838398262F9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ECE6-449C-AEAF-838398262F9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117.96</c:v>
                </c:pt>
                <c:pt idx="1">
                  <c:v>116.27</c:v>
                </c:pt>
                <c:pt idx="2">
                  <c:v>124.17</c:v>
                </c:pt>
                <c:pt idx="3">
                  <c:v>123.45</c:v>
                </c:pt>
                <c:pt idx="4">
                  <c:v>114.11</c:v>
                </c:pt>
              </c:numCache>
            </c:numRef>
          </c:val>
          <c:extLst>
            <c:ext xmlns:c16="http://schemas.microsoft.com/office/drawing/2014/chart" uri="{C3380CC4-5D6E-409C-BE32-E72D297353CC}">
              <c16:uniqueId val="{00000000-4EB8-4648-849D-EED235C874A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4EB8-4648-849D-EED235C874A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198.14</c:v>
                </c:pt>
                <c:pt idx="1">
                  <c:v>201.05</c:v>
                </c:pt>
                <c:pt idx="2">
                  <c:v>189.79</c:v>
                </c:pt>
                <c:pt idx="3">
                  <c:v>191.52</c:v>
                </c:pt>
                <c:pt idx="4">
                  <c:v>208.9</c:v>
                </c:pt>
              </c:numCache>
            </c:numRef>
          </c:val>
          <c:extLst>
            <c:ext xmlns:c16="http://schemas.microsoft.com/office/drawing/2014/chart" uri="{C3380CC4-5D6E-409C-BE32-E72D297353CC}">
              <c16:uniqueId val="{00000000-F7C9-4BFC-AD19-09F91FF74F4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F7C9-4BFC-AD19-09F91FF74F4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1" zoomScale="130" zoomScaleNormal="130" workbookViewId="0">
      <selection activeCell="BL11" sqref="BL11:B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山形県　長井市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24420</v>
      </c>
      <c r="AM8" s="44"/>
      <c r="AN8" s="44"/>
      <c r="AO8" s="44"/>
      <c r="AP8" s="44"/>
      <c r="AQ8" s="44"/>
      <c r="AR8" s="44"/>
      <c r="AS8" s="44"/>
      <c r="AT8" s="45">
        <f>データ!$S$6</f>
        <v>214.67</v>
      </c>
      <c r="AU8" s="46"/>
      <c r="AV8" s="46"/>
      <c r="AW8" s="46"/>
      <c r="AX8" s="46"/>
      <c r="AY8" s="46"/>
      <c r="AZ8" s="46"/>
      <c r="BA8" s="46"/>
      <c r="BB8" s="47">
        <f>データ!$T$6</f>
        <v>113.76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57.48</v>
      </c>
      <c r="J10" s="46"/>
      <c r="K10" s="46"/>
      <c r="L10" s="46"/>
      <c r="M10" s="46"/>
      <c r="N10" s="46"/>
      <c r="O10" s="80"/>
      <c r="P10" s="47">
        <f>データ!$P$6</f>
        <v>96.54</v>
      </c>
      <c r="Q10" s="47"/>
      <c r="R10" s="47"/>
      <c r="S10" s="47"/>
      <c r="T10" s="47"/>
      <c r="U10" s="47"/>
      <c r="V10" s="47"/>
      <c r="W10" s="44">
        <f>データ!$Q$6</f>
        <v>4290</v>
      </c>
      <c r="X10" s="44"/>
      <c r="Y10" s="44"/>
      <c r="Z10" s="44"/>
      <c r="AA10" s="44"/>
      <c r="AB10" s="44"/>
      <c r="AC10" s="44"/>
      <c r="AD10" s="2"/>
      <c r="AE10" s="2"/>
      <c r="AF10" s="2"/>
      <c r="AG10" s="2"/>
      <c r="AH10" s="2"/>
      <c r="AI10" s="2"/>
      <c r="AJ10" s="2"/>
      <c r="AK10" s="2"/>
      <c r="AL10" s="44">
        <f>データ!$U$6</f>
        <v>23492</v>
      </c>
      <c r="AM10" s="44"/>
      <c r="AN10" s="44"/>
      <c r="AO10" s="44"/>
      <c r="AP10" s="44"/>
      <c r="AQ10" s="44"/>
      <c r="AR10" s="44"/>
      <c r="AS10" s="44"/>
      <c r="AT10" s="45">
        <f>データ!$V$6</f>
        <v>61</v>
      </c>
      <c r="AU10" s="46"/>
      <c r="AV10" s="46"/>
      <c r="AW10" s="46"/>
      <c r="AX10" s="46"/>
      <c r="AY10" s="46"/>
      <c r="AZ10" s="46"/>
      <c r="BA10" s="46"/>
      <c r="BB10" s="47">
        <f>データ!$W$6</f>
        <v>385.11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5RbRM1sSwBWUPnNX5ZyWdFDWda1R/PtFR1myyOrpFXtdBMsPM9yfmw7btGtO1nQAhLeDWePRV/Hra9xZEJNmbw==" saltValue="tHBLFwbHtgubNgkRMP4iB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62090</v>
      </c>
      <c r="D6" s="20">
        <f t="shared" si="3"/>
        <v>46</v>
      </c>
      <c r="E6" s="20">
        <f t="shared" si="3"/>
        <v>1</v>
      </c>
      <c r="F6" s="20">
        <f t="shared" si="3"/>
        <v>0</v>
      </c>
      <c r="G6" s="20">
        <f t="shared" si="3"/>
        <v>1</v>
      </c>
      <c r="H6" s="20" t="str">
        <f t="shared" si="3"/>
        <v>山形県　長井市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57.48</v>
      </c>
      <c r="P6" s="21">
        <f t="shared" si="3"/>
        <v>96.54</v>
      </c>
      <c r="Q6" s="21">
        <f t="shared" si="3"/>
        <v>4290</v>
      </c>
      <c r="R6" s="21">
        <f t="shared" si="3"/>
        <v>24420</v>
      </c>
      <c r="S6" s="21">
        <f t="shared" si="3"/>
        <v>214.67</v>
      </c>
      <c r="T6" s="21">
        <f t="shared" si="3"/>
        <v>113.76</v>
      </c>
      <c r="U6" s="21">
        <f t="shared" si="3"/>
        <v>23492</v>
      </c>
      <c r="V6" s="21">
        <f t="shared" si="3"/>
        <v>61</v>
      </c>
      <c r="W6" s="21">
        <f t="shared" si="3"/>
        <v>385.11</v>
      </c>
      <c r="X6" s="22">
        <f>IF(X7="",NA(),X7)</f>
        <v>121.42</v>
      </c>
      <c r="Y6" s="22">
        <f t="shared" ref="Y6:AG6" si="4">IF(Y7="",NA(),Y7)</f>
        <v>119.27</v>
      </c>
      <c r="Z6" s="22">
        <f t="shared" si="4"/>
        <v>126.81</v>
      </c>
      <c r="AA6" s="22">
        <f t="shared" si="4"/>
        <v>125.76</v>
      </c>
      <c r="AB6" s="22">
        <f t="shared" si="4"/>
        <v>117.55</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223.67</v>
      </c>
      <c r="AU6" s="22">
        <f t="shared" ref="AU6:BC6" si="6">IF(AU7="",NA(),AU7)</f>
        <v>207.08</v>
      </c>
      <c r="AV6" s="22">
        <f t="shared" si="6"/>
        <v>257.08</v>
      </c>
      <c r="AW6" s="22">
        <f t="shared" si="6"/>
        <v>279.10000000000002</v>
      </c>
      <c r="AX6" s="22">
        <f t="shared" si="6"/>
        <v>298.89999999999998</v>
      </c>
      <c r="AY6" s="22">
        <f t="shared" si="6"/>
        <v>367.55</v>
      </c>
      <c r="AZ6" s="22">
        <f t="shared" si="6"/>
        <v>378.56</v>
      </c>
      <c r="BA6" s="22">
        <f t="shared" si="6"/>
        <v>364.46</v>
      </c>
      <c r="BB6" s="22">
        <f t="shared" si="6"/>
        <v>338.89</v>
      </c>
      <c r="BC6" s="22">
        <f t="shared" si="6"/>
        <v>352.34</v>
      </c>
      <c r="BD6" s="21" t="str">
        <f>IF(BD7="","",IF(BD7="-","【-】","【"&amp;SUBSTITUTE(TEXT(BD7,"#,##0.00"),"-","△")&amp;"】"))</f>
        <v>【239.69】</v>
      </c>
      <c r="BE6" s="22">
        <f>IF(BE7="",NA(),BE7)</f>
        <v>573.73</v>
      </c>
      <c r="BF6" s="22">
        <f t="shared" ref="BF6:BN6" si="7">IF(BF7="",NA(),BF7)</f>
        <v>544.84</v>
      </c>
      <c r="BG6" s="22">
        <f t="shared" si="7"/>
        <v>526.54999999999995</v>
      </c>
      <c r="BH6" s="22">
        <f t="shared" si="7"/>
        <v>504.42</v>
      </c>
      <c r="BI6" s="22">
        <f t="shared" si="7"/>
        <v>506.95</v>
      </c>
      <c r="BJ6" s="22">
        <f t="shared" si="7"/>
        <v>418.68</v>
      </c>
      <c r="BK6" s="22">
        <f t="shared" si="7"/>
        <v>395.68</v>
      </c>
      <c r="BL6" s="22">
        <f t="shared" si="7"/>
        <v>403.72</v>
      </c>
      <c r="BM6" s="22">
        <f t="shared" si="7"/>
        <v>400.21</v>
      </c>
      <c r="BN6" s="22">
        <f t="shared" si="7"/>
        <v>391.13</v>
      </c>
      <c r="BO6" s="21" t="str">
        <f>IF(BO7="","",IF(BO7="-","【-】","【"&amp;SUBSTITUTE(TEXT(BO7,"#,##0.00"),"-","△")&amp;"】"))</f>
        <v>【264.86】</v>
      </c>
      <c r="BP6" s="22">
        <f>IF(BP7="",NA(),BP7)</f>
        <v>117.96</v>
      </c>
      <c r="BQ6" s="22">
        <f t="shared" ref="BQ6:BY6" si="8">IF(BQ7="",NA(),BQ7)</f>
        <v>116.27</v>
      </c>
      <c r="BR6" s="22">
        <f t="shared" si="8"/>
        <v>124.17</v>
      </c>
      <c r="BS6" s="22">
        <f t="shared" si="8"/>
        <v>123.45</v>
      </c>
      <c r="BT6" s="22">
        <f t="shared" si="8"/>
        <v>114.11</v>
      </c>
      <c r="BU6" s="22">
        <f t="shared" si="8"/>
        <v>94.78</v>
      </c>
      <c r="BV6" s="22">
        <f t="shared" si="8"/>
        <v>97.59</v>
      </c>
      <c r="BW6" s="22">
        <f t="shared" si="8"/>
        <v>92.17</v>
      </c>
      <c r="BX6" s="22">
        <f t="shared" si="8"/>
        <v>92.83</v>
      </c>
      <c r="BY6" s="22">
        <f t="shared" si="8"/>
        <v>92.16</v>
      </c>
      <c r="BZ6" s="21" t="str">
        <f>IF(BZ7="","",IF(BZ7="-","【-】","【"&amp;SUBSTITUTE(TEXT(BZ7,"#,##0.00"),"-","△")&amp;"】"))</f>
        <v>【97.59】</v>
      </c>
      <c r="CA6" s="22">
        <f>IF(CA7="",NA(),CA7)</f>
        <v>198.14</v>
      </c>
      <c r="CB6" s="22">
        <f t="shared" ref="CB6:CJ6" si="9">IF(CB7="",NA(),CB7)</f>
        <v>201.05</v>
      </c>
      <c r="CC6" s="22">
        <f t="shared" si="9"/>
        <v>189.79</v>
      </c>
      <c r="CD6" s="22">
        <f t="shared" si="9"/>
        <v>191.52</v>
      </c>
      <c r="CE6" s="22">
        <f t="shared" si="9"/>
        <v>208.9</v>
      </c>
      <c r="CF6" s="22">
        <f t="shared" si="9"/>
        <v>181.3</v>
      </c>
      <c r="CG6" s="22">
        <f t="shared" si="9"/>
        <v>181.71</v>
      </c>
      <c r="CH6" s="22">
        <f t="shared" si="9"/>
        <v>188.51</v>
      </c>
      <c r="CI6" s="22">
        <f t="shared" si="9"/>
        <v>189.43</v>
      </c>
      <c r="CJ6" s="22">
        <f t="shared" si="9"/>
        <v>196.75</v>
      </c>
      <c r="CK6" s="21" t="str">
        <f>IF(CK7="","",IF(CK7="-","【-】","【"&amp;SUBSTITUTE(TEXT(CK7,"#,##0.00"),"-","△")&amp;"】"))</f>
        <v>【181.66】</v>
      </c>
      <c r="CL6" s="22">
        <f>IF(CL7="",NA(),CL7)</f>
        <v>52.35</v>
      </c>
      <c r="CM6" s="22">
        <f t="shared" ref="CM6:CU6" si="10">IF(CM7="",NA(),CM7)</f>
        <v>53.34</v>
      </c>
      <c r="CN6" s="22">
        <f t="shared" si="10"/>
        <v>53.25</v>
      </c>
      <c r="CO6" s="22">
        <f t="shared" si="10"/>
        <v>52.44</v>
      </c>
      <c r="CP6" s="22">
        <f t="shared" si="10"/>
        <v>51.07</v>
      </c>
      <c r="CQ6" s="22">
        <f t="shared" si="10"/>
        <v>55.89</v>
      </c>
      <c r="CR6" s="22">
        <f t="shared" si="10"/>
        <v>55.72</v>
      </c>
      <c r="CS6" s="22">
        <f t="shared" si="10"/>
        <v>55.31</v>
      </c>
      <c r="CT6" s="22">
        <f t="shared" si="10"/>
        <v>55.14</v>
      </c>
      <c r="CU6" s="22">
        <f t="shared" si="10"/>
        <v>54.99</v>
      </c>
      <c r="CV6" s="21" t="str">
        <f>IF(CV7="","",IF(CV7="-","【-】","【"&amp;SUBSTITUTE(TEXT(CV7,"#,##0.00"),"-","△")&amp;"】"))</f>
        <v>【60.21】</v>
      </c>
      <c r="CW6" s="22">
        <f>IF(CW7="",NA(),CW7)</f>
        <v>85.02</v>
      </c>
      <c r="CX6" s="22">
        <f t="shared" ref="CX6:DF6" si="11">IF(CX7="",NA(),CX7)</f>
        <v>84.28</v>
      </c>
      <c r="CY6" s="22">
        <f t="shared" si="11"/>
        <v>82.42</v>
      </c>
      <c r="CZ6" s="22">
        <f t="shared" si="11"/>
        <v>82.82</v>
      </c>
      <c r="DA6" s="22">
        <f t="shared" si="11"/>
        <v>82.16</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55.99</v>
      </c>
      <c r="DI6" s="22">
        <f t="shared" ref="DI6:DQ6" si="12">IF(DI7="",NA(),DI7)</f>
        <v>57.24</v>
      </c>
      <c r="DJ6" s="22">
        <f t="shared" si="12"/>
        <v>58.52</v>
      </c>
      <c r="DK6" s="22">
        <f t="shared" si="12"/>
        <v>59.87</v>
      </c>
      <c r="DL6" s="22">
        <f t="shared" si="12"/>
        <v>59.67</v>
      </c>
      <c r="DM6" s="22">
        <f t="shared" si="12"/>
        <v>50.63</v>
      </c>
      <c r="DN6" s="22">
        <f t="shared" si="12"/>
        <v>51.29</v>
      </c>
      <c r="DO6" s="22">
        <f t="shared" si="12"/>
        <v>52.2</v>
      </c>
      <c r="DP6" s="22">
        <f t="shared" si="12"/>
        <v>52.7</v>
      </c>
      <c r="DQ6" s="22">
        <f t="shared" si="12"/>
        <v>53.48</v>
      </c>
      <c r="DR6" s="21" t="str">
        <f>IF(DR7="","",IF(DR7="-","【-】","【"&amp;SUBSTITUTE(TEXT(DR7,"#,##0.00"),"-","△")&amp;"】"))</f>
        <v>【52.41】</v>
      </c>
      <c r="DS6" s="22">
        <f>IF(DS7="",NA(),DS7)</f>
        <v>1.26</v>
      </c>
      <c r="DT6" s="22">
        <f t="shared" ref="DT6:EB6" si="13">IF(DT7="",NA(),DT7)</f>
        <v>1.27</v>
      </c>
      <c r="DU6" s="22">
        <f t="shared" si="13"/>
        <v>1.26</v>
      </c>
      <c r="DV6" s="22">
        <f t="shared" si="13"/>
        <v>1.26</v>
      </c>
      <c r="DW6" s="22">
        <f t="shared" si="13"/>
        <v>1.26</v>
      </c>
      <c r="DX6" s="22">
        <f t="shared" si="13"/>
        <v>18.28</v>
      </c>
      <c r="DY6" s="22">
        <f t="shared" si="13"/>
        <v>19.61</v>
      </c>
      <c r="DZ6" s="22">
        <f t="shared" si="13"/>
        <v>20.73</v>
      </c>
      <c r="EA6" s="22">
        <f t="shared" si="13"/>
        <v>22.86</v>
      </c>
      <c r="EB6" s="22">
        <f t="shared" si="13"/>
        <v>24.31</v>
      </c>
      <c r="EC6" s="21" t="str">
        <f>IF(EC7="","",IF(EC7="-","【-】","【"&amp;SUBSTITUTE(TEXT(EC7,"#,##0.00"),"-","△")&amp;"】"))</f>
        <v>【26.78】</v>
      </c>
      <c r="ED6" s="22">
        <f>IF(ED7="",NA(),ED7)</f>
        <v>0.64</v>
      </c>
      <c r="EE6" s="22">
        <f t="shared" ref="EE6:EM6" si="14">IF(EE7="",NA(),EE7)</f>
        <v>0.4</v>
      </c>
      <c r="EF6" s="22">
        <f t="shared" si="14"/>
        <v>0.44</v>
      </c>
      <c r="EG6" s="22">
        <f t="shared" si="14"/>
        <v>0.26</v>
      </c>
      <c r="EH6" s="22">
        <f t="shared" si="14"/>
        <v>0.84</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62090</v>
      </c>
      <c r="D7" s="24">
        <v>46</v>
      </c>
      <c r="E7" s="24">
        <v>1</v>
      </c>
      <c r="F7" s="24">
        <v>0</v>
      </c>
      <c r="G7" s="24">
        <v>1</v>
      </c>
      <c r="H7" s="24" t="s">
        <v>93</v>
      </c>
      <c r="I7" s="24" t="s">
        <v>94</v>
      </c>
      <c r="J7" s="24" t="s">
        <v>95</v>
      </c>
      <c r="K7" s="24" t="s">
        <v>96</v>
      </c>
      <c r="L7" s="24" t="s">
        <v>97</v>
      </c>
      <c r="M7" s="24" t="s">
        <v>98</v>
      </c>
      <c r="N7" s="25" t="s">
        <v>99</v>
      </c>
      <c r="O7" s="25">
        <v>57.48</v>
      </c>
      <c r="P7" s="25">
        <v>96.54</v>
      </c>
      <c r="Q7" s="25">
        <v>4290</v>
      </c>
      <c r="R7" s="25">
        <v>24420</v>
      </c>
      <c r="S7" s="25">
        <v>214.67</v>
      </c>
      <c r="T7" s="25">
        <v>113.76</v>
      </c>
      <c r="U7" s="25">
        <v>23492</v>
      </c>
      <c r="V7" s="25">
        <v>61</v>
      </c>
      <c r="W7" s="25">
        <v>385.11</v>
      </c>
      <c r="X7" s="25">
        <v>121.42</v>
      </c>
      <c r="Y7" s="25">
        <v>119.27</v>
      </c>
      <c r="Z7" s="25">
        <v>126.81</v>
      </c>
      <c r="AA7" s="25">
        <v>125.76</v>
      </c>
      <c r="AB7" s="25">
        <v>117.55</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223.67</v>
      </c>
      <c r="AU7" s="25">
        <v>207.08</v>
      </c>
      <c r="AV7" s="25">
        <v>257.08</v>
      </c>
      <c r="AW7" s="25">
        <v>279.10000000000002</v>
      </c>
      <c r="AX7" s="25">
        <v>298.89999999999998</v>
      </c>
      <c r="AY7" s="25">
        <v>367.55</v>
      </c>
      <c r="AZ7" s="25">
        <v>378.56</v>
      </c>
      <c r="BA7" s="25">
        <v>364.46</v>
      </c>
      <c r="BB7" s="25">
        <v>338.89</v>
      </c>
      <c r="BC7" s="25">
        <v>352.34</v>
      </c>
      <c r="BD7" s="25">
        <v>239.69</v>
      </c>
      <c r="BE7" s="25">
        <v>573.73</v>
      </c>
      <c r="BF7" s="25">
        <v>544.84</v>
      </c>
      <c r="BG7" s="25">
        <v>526.54999999999995</v>
      </c>
      <c r="BH7" s="25">
        <v>504.42</v>
      </c>
      <c r="BI7" s="25">
        <v>506.95</v>
      </c>
      <c r="BJ7" s="25">
        <v>418.68</v>
      </c>
      <c r="BK7" s="25">
        <v>395.68</v>
      </c>
      <c r="BL7" s="25">
        <v>403.72</v>
      </c>
      <c r="BM7" s="25">
        <v>400.21</v>
      </c>
      <c r="BN7" s="25">
        <v>391.13</v>
      </c>
      <c r="BO7" s="25">
        <v>264.86</v>
      </c>
      <c r="BP7" s="25">
        <v>117.96</v>
      </c>
      <c r="BQ7" s="25">
        <v>116.27</v>
      </c>
      <c r="BR7" s="25">
        <v>124.17</v>
      </c>
      <c r="BS7" s="25">
        <v>123.45</v>
      </c>
      <c r="BT7" s="25">
        <v>114.11</v>
      </c>
      <c r="BU7" s="25">
        <v>94.78</v>
      </c>
      <c r="BV7" s="25">
        <v>97.59</v>
      </c>
      <c r="BW7" s="25">
        <v>92.17</v>
      </c>
      <c r="BX7" s="25">
        <v>92.83</v>
      </c>
      <c r="BY7" s="25">
        <v>92.16</v>
      </c>
      <c r="BZ7" s="25">
        <v>97.59</v>
      </c>
      <c r="CA7" s="25">
        <v>198.14</v>
      </c>
      <c r="CB7" s="25">
        <v>201.05</v>
      </c>
      <c r="CC7" s="25">
        <v>189.79</v>
      </c>
      <c r="CD7" s="25">
        <v>191.52</v>
      </c>
      <c r="CE7" s="25">
        <v>208.9</v>
      </c>
      <c r="CF7" s="25">
        <v>181.3</v>
      </c>
      <c r="CG7" s="25">
        <v>181.71</v>
      </c>
      <c r="CH7" s="25">
        <v>188.51</v>
      </c>
      <c r="CI7" s="25">
        <v>189.43</v>
      </c>
      <c r="CJ7" s="25">
        <v>196.75</v>
      </c>
      <c r="CK7" s="25">
        <v>181.66</v>
      </c>
      <c r="CL7" s="25">
        <v>52.35</v>
      </c>
      <c r="CM7" s="25">
        <v>53.34</v>
      </c>
      <c r="CN7" s="25">
        <v>53.25</v>
      </c>
      <c r="CO7" s="25">
        <v>52.44</v>
      </c>
      <c r="CP7" s="25">
        <v>51.07</v>
      </c>
      <c r="CQ7" s="25">
        <v>55.89</v>
      </c>
      <c r="CR7" s="25">
        <v>55.72</v>
      </c>
      <c r="CS7" s="25">
        <v>55.31</v>
      </c>
      <c r="CT7" s="25">
        <v>55.14</v>
      </c>
      <c r="CU7" s="25">
        <v>54.99</v>
      </c>
      <c r="CV7" s="25">
        <v>60.21</v>
      </c>
      <c r="CW7" s="25">
        <v>85.02</v>
      </c>
      <c r="CX7" s="25">
        <v>84.28</v>
      </c>
      <c r="CY7" s="25">
        <v>82.42</v>
      </c>
      <c r="CZ7" s="25">
        <v>82.82</v>
      </c>
      <c r="DA7" s="25">
        <v>82.16</v>
      </c>
      <c r="DB7" s="25">
        <v>81.27</v>
      </c>
      <c r="DC7" s="25">
        <v>81.260000000000005</v>
      </c>
      <c r="DD7" s="25">
        <v>80.36</v>
      </c>
      <c r="DE7" s="25">
        <v>80.13</v>
      </c>
      <c r="DF7" s="25">
        <v>79.34</v>
      </c>
      <c r="DG7" s="25">
        <v>89.21</v>
      </c>
      <c r="DH7" s="25">
        <v>55.99</v>
      </c>
      <c r="DI7" s="25">
        <v>57.24</v>
      </c>
      <c r="DJ7" s="25">
        <v>58.52</v>
      </c>
      <c r="DK7" s="25">
        <v>59.87</v>
      </c>
      <c r="DL7" s="25">
        <v>59.67</v>
      </c>
      <c r="DM7" s="25">
        <v>50.63</v>
      </c>
      <c r="DN7" s="25">
        <v>51.29</v>
      </c>
      <c r="DO7" s="25">
        <v>52.2</v>
      </c>
      <c r="DP7" s="25">
        <v>52.7</v>
      </c>
      <c r="DQ7" s="25">
        <v>53.48</v>
      </c>
      <c r="DR7" s="25">
        <v>52.41</v>
      </c>
      <c r="DS7" s="25">
        <v>1.26</v>
      </c>
      <c r="DT7" s="25">
        <v>1.27</v>
      </c>
      <c r="DU7" s="25">
        <v>1.26</v>
      </c>
      <c r="DV7" s="25">
        <v>1.26</v>
      </c>
      <c r="DW7" s="25">
        <v>1.26</v>
      </c>
      <c r="DX7" s="25">
        <v>18.28</v>
      </c>
      <c r="DY7" s="25">
        <v>19.61</v>
      </c>
      <c r="DZ7" s="25">
        <v>20.73</v>
      </c>
      <c r="EA7" s="25">
        <v>22.86</v>
      </c>
      <c r="EB7" s="25">
        <v>24.31</v>
      </c>
      <c r="EC7" s="25">
        <v>26.78</v>
      </c>
      <c r="ED7" s="25">
        <v>0.64</v>
      </c>
      <c r="EE7" s="25">
        <v>0.4</v>
      </c>
      <c r="EF7" s="25">
        <v>0.44</v>
      </c>
      <c r="EG7" s="25">
        <v>0.26</v>
      </c>
      <c r="EH7" s="25">
        <v>0.84</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L4101-sui-111 </cp:lastModifiedBy>
  <cp:lastPrinted>2026-02-02T09:29:14Z</cp:lastPrinted>
  <dcterms:created xsi:type="dcterms:W3CDTF">2025-12-12T09:11:58Z</dcterms:created>
  <dcterms:modified xsi:type="dcterms:W3CDTF">2026-02-03T10:04:03Z</dcterms:modified>
  <cp:category/>
</cp:coreProperties>
</file>