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N:\個別（業務）\上下水道課\04_管理\03_企業会計\15_決算\Ｒ６年度　水道決算\05_経営比較分析\【経営比較分析表】2024_062073_46_010\【経営比較分析表】2024_062073_46_010\"/>
    </mc:Choice>
  </mc:AlternateContent>
  <xr:revisionPtr revIDLastSave="0" documentId="13_ncr:1_{2AEA2800-2A2F-4793-99AB-C0B244E29EE4}" xr6:coauthVersionLast="45" xr6:coauthVersionMax="45" xr10:uidLastSave="{00000000-0000-0000-0000-000000000000}"/>
  <workbookProtection workbookAlgorithmName="SHA-512" workbookHashValue="hO0peDIqdthIbJ0ZhN8ncSnAnqg92lhrjYEaJB+TBdO1EzCZ6yFIEkTEz6Jqn84yH3H4XJvsU215BkmGdANq7A==" workbookSaltValue="sOcvvgLbD4FuRgQP71seI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T10" i="4"/>
  <c r="AL10" i="4"/>
  <c r="W10" i="4"/>
  <c r="P10" i="4"/>
  <c r="B10" i="4"/>
  <c r="BB8" i="4"/>
  <c r="AD8" i="4"/>
  <c r="W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<sst xmlns="http://schemas.openxmlformats.org/spreadsheetml/2006/main" count="228" uniqueCount="114">
  <si>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</si>
  <si>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</si>
  <si>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</si>
  <si>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</si>
  <si>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</si>
  <si>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</si>
  <si>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</si>
  <si>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</si>
  <si>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</si>
  <si>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</si>
  <si>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</si>
  <si>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</si>
  <si>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</si>
  <si>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</si>
  <si>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</si>
  <si>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</si>
  <si>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</si>
  <si>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</si>
  <si>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</si>
  <si>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</si>
  <si>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</si>
  <si>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</si>
  <si>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</si>
  <si>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</si>
  <si>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</si>
  <si>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</si>
  <si>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</si>
  <si>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</si>
  <si>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</si>
  <si>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</si>
  <si>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</si>
  <si>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</si>
  <si>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</si>
  <si>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</si>
  <si>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</si>
  <si>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</si>
  <si>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</si>
  <si>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</si>
  <si>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</si>
  <si>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</si>
  <si>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</si>
  <si>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</si>
  <si>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</si>
  <si>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</si>
  <si>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</si>
  <si>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</si>
  <si>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</si>
  <si>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</si>
  <si>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</si>
  <si>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</si>
  <si>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</si>
  <si>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</si>
  <si>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</si>
  <si>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</si>
  <si>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</si>
  <si>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</si>
  <si>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</si>
  <si>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</si>
  <si>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</si>
  <si>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</si>
  <si>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</si>
  <si>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</si>
  <si>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</si>
  <si>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</si>
  <si>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</si>
  <si>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</si>
  <si>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</si>
  <si>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</si>
  <si>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</si>
  <si>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</si>
  <si>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</si>
  <si>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</si>
  <si>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</si>
  <si>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</si>
  <si>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</si>
  <si>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</si>
  <si>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</si>
  <si>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</si>
  <si>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</si>
  <si>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</si>
  <si>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</si>
  <si>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</si>
  <si>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</si>
  <si>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</si>
  <si>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</si>
  <si>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</si>
  <si>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</si>
  <si>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</si>
  <si>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</si>
  <si>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</si>
  <si>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</si>
  <si>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</si>
  <si>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</si>
  <si>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上山市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</si>
  <si>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</si>
  <si>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</si>
  <si>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</si>
  <si>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</si>
  <si>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</si>
  <si>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</si>
  <si>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</si>
  <si>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</si>
  <si>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</si>
  <si>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</si>
  <si>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</si>
  <si>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</si>
  <si>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</si>
  <si>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</si>
  <si>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</si>
  <si>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</si>
  <si>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</si>
  <si>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経常収支比率
　100％を超えて黒字を確保しており、おおむね健全な経営であったが、水需要は減少傾向にあり数値は下降傾向のため、100％以上を今後も維持するにはさらに経営改善に取り組む必要がある。
③　流動比率、④　企業債残高対給水収益比率
　流動比率は100％以上を超えており、支払できる現金は十分確保し、さらに借入金額を企業債償還額以下に抑え残高の縮減に努めている。今後更新需要増大の見込であり、企業債を活用した更新投資が見込まれるため、健全経営が維持・確保出来るよう計画的な取組を進めていく。
⑤　料金回収率、⑥給水原価
　全国平均及び類似団体平均を上回ったが、給水の費用を給水収益でまかなう100％を下回った。これは物価高騰や職員給与費の増大の影響によるものと思われるが、経営改善を進める取組で100％以上にするよう努めたい。また、広域水道からの受水によるため給水原価は類似団体平均より高くなっている。
⑦　施設利用率、⑧　有収率
　施設の利用率は60％を下回り、更新に合わせ適正規模を検討していく。有収率は、前年度から向上し82％台となったが収益に結びつかない水量がまだ多い。漏水の早期発見・修理と管路の更新を計画的に進めることでさらに有収率の向上を図り効率的な経営ができるよう取り組みを強化する。</t>
    <rPh sb="43" eb="46">
      <t>ミズジュヨウ</t>
    </rPh>
    <rPh sb="47" eb="51">
      <t>ゲンショウケイコウ</t>
    </rPh>
    <rPh sb="54" eb="56">
      <t>スウチ</t>
    </rPh>
    <rPh sb="57" eb="61">
      <t>カコウケイコウ</t>
    </rPh>
    <rPh sb="69" eb="71">
      <t>イジョウ</t>
    </rPh>
    <rPh sb="72" eb="74">
      <t>コンゴ</t>
    </rPh>
    <rPh sb="75" eb="77">
      <t>イジ</t>
    </rPh>
    <rPh sb="195" eb="197">
      <t>ミコミ</t>
    </rPh>
    <rPh sb="214" eb="216">
      <t>ミコ</t>
    </rPh>
    <rPh sb="266" eb="270">
      <t>ゼンコクヘイキン</t>
    </rPh>
    <rPh sb="270" eb="271">
      <t>オヨ</t>
    </rPh>
    <rPh sb="272" eb="279">
      <t>ルイジダン</t>
    </rPh>
    <rPh sb="279" eb="281">
      <t>ウワマワ</t>
    </rPh>
    <rPh sb="305" eb="307">
      <t>シタマワ</t>
    </rPh>
    <rPh sb="313" eb="317">
      <t>ブッカコウトウ</t>
    </rPh>
    <rPh sb="318" eb="323">
      <t>ショクインキュウヨヒ</t>
    </rPh>
    <rPh sb="324" eb="326">
      <t>ゾウダイ</t>
    </rPh>
    <rPh sb="327" eb="329">
      <t>エイキョウ</t>
    </rPh>
    <rPh sb="335" eb="336">
      <t>オモ</t>
    </rPh>
    <rPh sb="341" eb="343">
      <t>ケイエイ</t>
    </rPh>
    <rPh sb="343" eb="345">
      <t>カイゼン</t>
    </rPh>
    <rPh sb="346" eb="347">
      <t>スス</t>
    </rPh>
    <rPh sb="349" eb="351">
      <t>トリクミ</t>
    </rPh>
    <rPh sb="356" eb="358">
      <t>イジョウ</t>
    </rPh>
    <rPh sb="363" eb="364">
      <t>ツト</t>
    </rPh>
    <rPh sb="437" eb="439">
      <t>コウシン</t>
    </rPh>
    <rPh sb="440" eb="441">
      <t>ア</t>
    </rPh>
    <rPh sb="460" eb="463">
      <t>ゼンネンド</t>
    </rPh>
    <rPh sb="465" eb="467">
      <t>コウジョウ</t>
    </rPh>
    <phoneticPr fontId="4"/>
  </si>
  <si>
    <t>①　有形固定資産減価償却率
②　管路経年化率
③　管路更新率
　有形固定資産減価償却率は緩やかに増加し、管路経年化率は全国及び類似団体と比較し大きくなっている。拡張工事時期に一斉に取得した管路の更新需要がピークを迎えているため、アセットマネジメントで管路の更新を平準化しているが、更新率が低く更新需要に追い付いていない。
　今後もアセットマネジメント等を活用し、ダウンサイジング・スペックダウンを検討しながらも、効率的に優先度をつけて更新に取り組みたい。</t>
    <rPh sb="59" eb="61">
      <t>ゼンコク</t>
    </rPh>
    <rPh sb="61" eb="62">
      <t>オヨ</t>
    </rPh>
    <rPh sb="63" eb="67">
      <t>ルイジダンタイ</t>
    </rPh>
    <rPh sb="68" eb="70">
      <t>ヒカク</t>
    </rPh>
    <rPh sb="71" eb="72">
      <t>オオ</t>
    </rPh>
    <rPh sb="131" eb="134">
      <t>ヘイジュンカ</t>
    </rPh>
    <rPh sb="140" eb="143">
      <t>コウシンリツ</t>
    </rPh>
    <rPh sb="162" eb="164">
      <t>コンゴ</t>
    </rPh>
    <rPh sb="206" eb="209">
      <t>コウリツテキ</t>
    </rPh>
    <rPh sb="210" eb="213">
      <t>ユウセンド</t>
    </rPh>
    <rPh sb="217" eb="219">
      <t>コウシン</t>
    </rPh>
    <rPh sb="220" eb="221">
      <t>ト</t>
    </rPh>
    <rPh sb="222" eb="223">
      <t>ク</t>
    </rPh>
    <phoneticPr fontId="4"/>
  </si>
  <si>
    <t>　経営状況は安定しつつも、収益は人口減少に伴う給水人口の減少傾向にあわせ減少している。反面物価高騰や人件費の増加などの要因で維持管理に要する経費の増加が続くと思われ経営環境は益々悪化の状況を示している。今後は一層の有収率の向上と業務の効率化に取り組む必要があるが、厳しい状態は進むと思われる。
　効率化の一環として官民連携や広域連携の取組についての調査研究を進めるとともに、料金の適正化についても検討していく。
　また施設・管路については、ダウンサイジングや管路更新の優先度をつけることで、効率的・計画的な更新と維持管理を実施し、全体の安全性と効率性を高めていく。</t>
    <rPh sb="13" eb="15">
      <t>シュウエキ</t>
    </rPh>
    <rPh sb="36" eb="38">
      <t>ゲンショウ</t>
    </rPh>
    <rPh sb="50" eb="53">
      <t>ジンケンヒ</t>
    </rPh>
    <rPh sb="54" eb="56">
      <t>ゾウカ</t>
    </rPh>
    <rPh sb="89" eb="91">
      <t>アッカ</t>
    </rPh>
    <rPh sb="92" eb="94">
      <t>ジョウキョウ</t>
    </rPh>
    <rPh sb="95" eb="96">
      <t>シメ</t>
    </rPh>
    <rPh sb="121" eb="122">
      <t>ト</t>
    </rPh>
    <rPh sb="123" eb="124">
      <t>ク</t>
    </rPh>
    <rPh sb="125" eb="127">
      <t>ヒツヨウ</t>
    </rPh>
    <rPh sb="132" eb="133">
      <t>キビ</t>
    </rPh>
    <rPh sb="135" eb="137">
      <t>ジョウタイ</t>
    </rPh>
    <rPh sb="138" eb="139">
      <t>スス</t>
    </rPh>
    <rPh sb="141" eb="142">
      <t>オモ</t>
    </rPh>
    <rPh sb="187" eb="189">
      <t>リョウキン</t>
    </rPh>
    <rPh sb="190" eb="193">
      <t>テキセイカ</t>
    </rPh>
    <rPh sb="198" eb="200">
      <t>ケントウ</t>
    </rPh>
    <rPh sb="209" eb="211">
      <t>シセツ</t>
    </rPh>
    <rPh sb="212" eb="214">
      <t>カンロ</t>
    </rPh>
    <rPh sb="229" eb="233">
      <t>カンロコウシン</t>
    </rPh>
    <rPh sb="236" eb="237">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</si>
</sst>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0.46</c:v>
                </c:pt>
                <c:pt idx="2">
                  <c:v>0.3</c:v>
                </c:pt>
                <c:pt idx="3">
                  <c:v>0.44</c:v>
                </c:pt>
                <c:pt idx="4">
                  <c:v>0.41</c:v>
                </c:pt>
              </c:numCache>
            </c:numRef>
          </c:val>
          <c:extLst>
            <c:ext xmlns:c16="http://schemas.microsoft.com/office/drawing/2014/chart" uri="{C3380CC4-5D6E-409C-BE32-E72D297353CC}">
              <c16:uniqueId val="{00000000-29A0-4923-8B79-9182692A92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9A0-4923-8B79-9182692A92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62.98</c:v>
                </c:pt>
                <c:pt idx="1">
                  <c:v>63.27</c:v>
                </c:pt>
                <c:pt idx="2">
                  <c:v>61.75</c:v>
                </c:pt>
                <c:pt idx="3">
                  <c:v>59.33</c:v>
                </c:pt>
                <c:pt idx="4">
                  <c:v>59.02</c:v>
                </c:pt>
              </c:numCache>
            </c:numRef>
          </c:val>
          <c:extLst>
            <c:ext xmlns:c16="http://schemas.microsoft.com/office/drawing/2014/chart" uri="{C3380CC4-5D6E-409C-BE32-E72D297353CC}">
              <c16:uniqueId val="{00000000-2FA9-4EBC-9E5E-95C1676B4D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FA9-4EBC-9E5E-95C1676B4D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77.98</c:v>
                </c:pt>
                <c:pt idx="1">
                  <c:v>77.11</c:v>
                </c:pt>
                <c:pt idx="2">
                  <c:v>78.28</c:v>
                </c:pt>
                <c:pt idx="3">
                  <c:v>80.78</c:v>
                </c:pt>
                <c:pt idx="4">
                  <c:v>82.21</c:v>
                </c:pt>
              </c:numCache>
            </c:numRef>
          </c:val>
          <c:extLst>
            <c:ext xmlns:c16="http://schemas.microsoft.com/office/drawing/2014/chart" uri="{C3380CC4-5D6E-409C-BE32-E72D297353CC}">
              <c16:uniqueId val="{00000000-5F48-4487-B78C-46F1276E9B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5F48-4487-B78C-46F1276E9B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104.01</c:v>
                </c:pt>
                <c:pt idx="1">
                  <c:v>106.32</c:v>
                </c:pt>
                <c:pt idx="2">
                  <c:v>105.52</c:v>
                </c:pt>
                <c:pt idx="3">
                  <c:v>104.75</c:v>
                </c:pt>
                <c:pt idx="4">
                  <c:v>104.14</c:v>
                </c:pt>
              </c:numCache>
            </c:numRef>
          </c:val>
          <c:extLst>
            <c:ext xmlns:c16="http://schemas.microsoft.com/office/drawing/2014/chart" uri="{C3380CC4-5D6E-409C-BE32-E72D297353CC}">
              <c16:uniqueId val="{00000000-1D93-46FF-886F-080C34CB50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D93-46FF-886F-080C34CB50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57.42</c:v>
                </c:pt>
                <c:pt idx="1">
                  <c:v>58.5</c:v>
                </c:pt>
                <c:pt idx="2">
                  <c:v>59.43</c:v>
                </c:pt>
                <c:pt idx="3">
                  <c:v>59.95</c:v>
                </c:pt>
                <c:pt idx="4">
                  <c:v>60.48</c:v>
                </c:pt>
              </c:numCache>
            </c:numRef>
          </c:val>
          <c:extLst>
            <c:ext xmlns:c16="http://schemas.microsoft.com/office/drawing/2014/chart" uri="{C3380CC4-5D6E-409C-BE32-E72D297353CC}">
              <c16:uniqueId val="{00000000-396F-48C5-AAAA-582EA4D78E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396F-48C5-AAAA-582EA4D78E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39.630000000000003</c:v>
                </c:pt>
                <c:pt idx="1">
                  <c:v>49.1</c:v>
                </c:pt>
                <c:pt idx="2">
                  <c:v>51.96</c:v>
                </c:pt>
                <c:pt idx="3">
                  <c:v>64.150000000000006</c:v>
                </c:pt>
                <c:pt idx="4">
                  <c:v>57.72</c:v>
                </c:pt>
              </c:numCache>
            </c:numRef>
          </c:val>
          <c:extLst>
            <c:ext xmlns:c16="http://schemas.microsoft.com/office/drawing/2014/chart" uri="{C3380CC4-5D6E-409C-BE32-E72D297353CC}">
              <c16:uniqueId val="{00000000-ABF5-440B-BE9D-5D5A589C82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ABF5-440B-BE9D-5D5A589C82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03-4103-8A5C-564AC3433A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3D03-4103-8A5C-564AC3433A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333.09</c:v>
                </c:pt>
                <c:pt idx="1">
                  <c:v>369.71</c:v>
                </c:pt>
                <c:pt idx="2">
                  <c:v>420.37</c:v>
                </c:pt>
                <c:pt idx="3">
                  <c:v>344.17</c:v>
                </c:pt>
                <c:pt idx="4">
                  <c:v>351.04</c:v>
                </c:pt>
              </c:numCache>
            </c:numRef>
          </c:val>
          <c:extLst>
            <c:ext xmlns:c16="http://schemas.microsoft.com/office/drawing/2014/chart" uri="{C3380CC4-5D6E-409C-BE32-E72D297353CC}">
              <c16:uniqueId val="{00000000-D35F-4CC3-8543-01C68B70147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35F-4CC3-8543-01C68B70147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254.3</c:v>
                </c:pt>
                <c:pt idx="1">
                  <c:v>250.83</c:v>
                </c:pt>
                <c:pt idx="2">
                  <c:v>248.24</c:v>
                </c:pt>
                <c:pt idx="3">
                  <c:v>244.4</c:v>
                </c:pt>
                <c:pt idx="4">
                  <c:v>237.19</c:v>
                </c:pt>
              </c:numCache>
            </c:numRef>
          </c:val>
          <c:extLst>
            <c:ext xmlns:c16="http://schemas.microsoft.com/office/drawing/2014/chart" uri="{C3380CC4-5D6E-409C-BE32-E72D297353CC}">
              <c16:uniqueId val="{00000000-E30B-4C71-AF25-6043A44FB9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30B-4C71-AF25-6043A44FB9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100.65</c:v>
                </c:pt>
                <c:pt idx="1">
                  <c:v>101.85</c:v>
                </c:pt>
                <c:pt idx="2">
                  <c:v>100.96</c:v>
                </c:pt>
                <c:pt idx="3">
                  <c:v>100.38</c:v>
                </c:pt>
                <c:pt idx="4">
                  <c:v>99.61</c:v>
                </c:pt>
              </c:numCache>
            </c:numRef>
          </c:val>
          <c:extLst>
            <c:ext xmlns:c16="http://schemas.microsoft.com/office/drawing/2014/chart" uri="{C3380CC4-5D6E-409C-BE32-E72D297353CC}">
              <c16:uniqueId val="{00000000-A589-4589-8B8D-F4776C41F4F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589-4589-8B8D-F4776C41F4F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221.59</c:v>
                </c:pt>
                <c:pt idx="1">
                  <c:v>220.5</c:v>
                </c:pt>
                <c:pt idx="2">
                  <c:v>223.48</c:v>
                </c:pt>
                <c:pt idx="3">
                  <c:v>225.72</c:v>
                </c:pt>
                <c:pt idx="4">
                  <c:v>227.71</c:v>
                </c:pt>
              </c:numCache>
            </c:numRef>
          </c:val>
          <c:extLst>
            <c:ext xmlns:c16="http://schemas.microsoft.com/office/drawing/2014/chart" uri="{C3380CC4-5D6E-409C-BE32-E72D297353CC}">
              <c16:uniqueId val="{00000000-5E89-485D-8568-517D4210B3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E89-485D-8568-517D4210B3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山形県　上山市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27584</v>
      </c>
      <c r="AM8" s="58"/>
      <c r="AN8" s="58"/>
      <c r="AO8" s="58"/>
      <c r="AP8" s="58"/>
      <c r="AQ8" s="58"/>
      <c r="AR8" s="58"/>
      <c r="AS8" s="58"/>
      <c r="AT8" s="55">
        <f>データ!$S$6</f>
        <v>240.93</v>
      </c>
      <c r="AU8" s="56"/>
      <c r="AV8" s="56"/>
      <c r="AW8" s="56"/>
      <c r="AX8" s="56"/>
      <c r="AY8" s="56"/>
      <c r="AZ8" s="56"/>
      <c r="BA8" s="56"/>
      <c r="BB8" s="45">
        <f>データ!$T$6</f>
        <v>114.49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70.09</v>
      </c>
      <c r="J10" s="56"/>
      <c r="K10" s="56"/>
      <c r="L10" s="56"/>
      <c r="M10" s="56"/>
      <c r="N10" s="56"/>
      <c r="O10" s="57"/>
      <c r="P10" s="45">
        <f>データ!$P$6</f>
        <v>98.6</v>
      </c>
      <c r="Q10" s="45"/>
      <c r="R10" s="45"/>
      <c r="S10" s="45"/>
      <c r="T10" s="45"/>
      <c r="U10" s="45"/>
      <c r="V10" s="45"/>
      <c r="W10" s="58">
        <f>データ!$Q$6</f>
        <v>3795</v>
      </c>
      <c r="X10" s="58"/>
      <c r="Y10" s="58"/>
      <c r="Z10" s="58"/>
      <c r="AA10" s="58"/>
      <c r="AB10" s="58"/>
      <c r="AC10" s="58"/>
      <c r="AD10" s="2"/>
      <c r="AE10" s="2"/>
      <c r="AF10" s="2"/>
      <c r="AG10" s="2"/>
      <c r="AH10" s="2"/>
      <c r="AI10" s="2"/>
      <c r="AJ10" s="2"/>
      <c r="AK10" s="2"/>
      <c r="AL10" s="58">
        <f>データ!$U$6</f>
        <v>26919</v>
      </c>
      <c r="AM10" s="58"/>
      <c r="AN10" s="58"/>
      <c r="AO10" s="58"/>
      <c r="AP10" s="58"/>
      <c r="AQ10" s="58"/>
      <c r="AR10" s="58"/>
      <c r="AS10" s="58"/>
      <c r="AT10" s="55">
        <f>データ!$V$6</f>
        <v>37.799999999999997</v>
      </c>
      <c r="AU10" s="56"/>
      <c r="AV10" s="56"/>
      <c r="AW10" s="56"/>
      <c r="AX10" s="56"/>
      <c r="AY10" s="56"/>
      <c r="AZ10" s="56"/>
      <c r="BA10" s="56"/>
      <c r="BB10" s="45">
        <f>データ!$W$6</f>
        <v>712.14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tkxPMk95vm/h5qmF6OKxUg8kc+2RIwA6BehHhLawCPlMgpWNiHGKYtcO3i5Ok18BYy3OlyWKP8qjQFJuVCUHg==" saltValue="6rqjn9HAredUhfL0iTCq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62073</v>
      </c>
      <c r="D6" s="20">
        <f t="shared" si="3"/>
        <v>46</v>
      </c>
      <c r="E6" s="20">
        <f t="shared" si="3"/>
        <v>1</v>
      </c>
      <c r="F6" s="20">
        <f t="shared" si="3"/>
        <v>0</v>
      </c>
      <c r="G6" s="20">
        <f t="shared" si="3"/>
        <v>1</v>
      </c>
      <c r="H6" s="20" t="str">
        <f t="shared" si="3"/>
        <v>山形県　上山市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70.09</v>
      </c>
      <c r="P6" s="21">
        <f t="shared" si="3"/>
        <v>98.6</v>
      </c>
      <c r="Q6" s="21">
        <f t="shared" si="3"/>
        <v>3795</v>
      </c>
      <c r="R6" s="21">
        <f t="shared" si="3"/>
        <v>27584</v>
      </c>
      <c r="S6" s="21">
        <f t="shared" si="3"/>
        <v>240.93</v>
      </c>
      <c r="T6" s="21">
        <f t="shared" si="3"/>
        <v>114.49</v>
      </c>
      <c r="U6" s="21">
        <f t="shared" si="3"/>
        <v>26919</v>
      </c>
      <c r="V6" s="21">
        <f t="shared" si="3"/>
        <v>37.799999999999997</v>
      </c>
      <c r="W6" s="21">
        <f t="shared" si="3"/>
        <v>712.14</v>
      </c>
      <c r="X6" s="22">
        <f>IF(X7="",NA(),X7)</f>
        <v>104.01</v>
      </c>
      <c r="Y6" s="22">
        <f t="shared" ref="Y6:AG6" si="4">IF(Y7="",NA(),Y7)</f>
        <v>106.32</v>
      </c>
      <c r="Z6" s="22">
        <f t="shared" si="4"/>
        <v>105.52</v>
      </c>
      <c r="AA6" s="22">
        <f t="shared" si="4"/>
        <v>104.75</v>
      </c>
      <c r="AB6" s="22">
        <f t="shared" si="4"/>
        <v>104.14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333.09</v>
      </c>
      <c r="AU6" s="22">
        <f t="shared" ref="AU6:BC6" si="6">IF(AU7="",NA(),AU7)</f>
        <v>369.71</v>
      </c>
      <c r="AV6" s="22">
        <f t="shared" si="6"/>
        <v>420.37</v>
      </c>
      <c r="AW6" s="22">
        <f t="shared" si="6"/>
        <v>344.17</v>
      </c>
      <c r="AX6" s="22">
        <f t="shared" si="6"/>
        <v>351.04</v>
      </c>
      <c r="AY6" s="22">
        <f t="shared" si="6"/>
        <v>367.55</v>
      </c>
      <c r="AZ6" s="22">
        <f t="shared" si="6"/>
        <v>378.56</v>
      </c>
      <c r="BA6" s="22">
        <f t="shared" si="6"/>
        <v>364.46</v>
      </c>
      <c r="BB6" s="22">
        <f t="shared" si="6"/>
        <v>338.89</v>
      </c>
      <c r="BC6" s="22">
        <f t="shared" si="6"/>
        <v>352.34</v>
      </c>
      <c r="BD6" s="21" t="str">
        <f>IF(BD7="","",IF(BD7="-","【-】","【"&amp;SUBSTITUTE(TEXT(BD7,"#,##0.00"),"-","△")&amp;"】"))</f>
        <v>【239.69】</v>
      </c>
      <c r="BE6" s="22">
        <f>IF(BE7="",NA(),BE7)</f>
        <v>254.3</v>
      </c>
      <c r="BF6" s="22">
        <f t="shared" ref="BF6:BN6" si="7">IF(BF7="",NA(),BF7)</f>
        <v>250.83</v>
      </c>
      <c r="BG6" s="22">
        <f t="shared" si="7"/>
        <v>248.24</v>
      </c>
      <c r="BH6" s="22">
        <f t="shared" si="7"/>
        <v>244.4</v>
      </c>
      <c r="BI6" s="22">
        <f t="shared" si="7"/>
        <v>237.19</v>
      </c>
      <c r="BJ6" s="22">
        <f t="shared" si="7"/>
        <v>418.68</v>
      </c>
      <c r="BK6" s="22">
        <f t="shared" si="7"/>
        <v>395.68</v>
      </c>
      <c r="BL6" s="22">
        <f t="shared" si="7"/>
        <v>403.72</v>
      </c>
      <c r="BM6" s="22">
        <f t="shared" si="7"/>
        <v>400.21</v>
      </c>
      <c r="BN6" s="22">
        <f t="shared" si="7"/>
        <v>391.13</v>
      </c>
      <c r="BO6" s="21" t="str">
        <f>IF(BO7="","",IF(BO7="-","【-】","【"&amp;SUBSTITUTE(TEXT(BO7,"#,##0.00"),"-","△")&amp;"】"))</f>
        <v>【264.86】</v>
      </c>
      <c r="BP6" s="22">
        <f>IF(BP7="",NA(),BP7)</f>
        <v>100.65</v>
      </c>
      <c r="BQ6" s="22">
        <f t="shared" ref="BQ6:BY6" si="8">IF(BQ7="",NA(),BQ7)</f>
        <v>101.85</v>
      </c>
      <c r="BR6" s="22">
        <f t="shared" si="8"/>
        <v>100.96</v>
      </c>
      <c r="BS6" s="22">
        <f t="shared" si="8"/>
        <v>100.38</v>
      </c>
      <c r="BT6" s="22">
        <f t="shared" si="8"/>
        <v>99.61</v>
      </c>
      <c r="BU6" s="22">
        <f t="shared" si="8"/>
        <v>94.78</v>
      </c>
      <c r="BV6" s="22">
        <f t="shared" si="8"/>
        <v>97.59</v>
      </c>
      <c r="BW6" s="22">
        <f t="shared" si="8"/>
        <v>92.17</v>
      </c>
      <c r="BX6" s="22">
        <f t="shared" si="8"/>
        <v>92.83</v>
      </c>
      <c r="BY6" s="22">
        <f t="shared" si="8"/>
        <v>92.16</v>
      </c>
      <c r="BZ6" s="21" t="str">
        <f>IF(BZ7="","",IF(BZ7="-","【-】","【"&amp;SUBSTITUTE(TEXT(BZ7,"#,##0.00"),"-","△")&amp;"】"))</f>
        <v>【97.59】</v>
      </c>
      <c r="CA6" s="22">
        <f>IF(CA7="",NA(),CA7)</f>
        <v>221.59</v>
      </c>
      <c r="CB6" s="22">
        <f t="shared" ref="CB6:CJ6" si="9">IF(CB7="",NA(),CB7)</f>
        <v>220.5</v>
      </c>
      <c r="CC6" s="22">
        <f t="shared" si="9"/>
        <v>223.48</v>
      </c>
      <c r="CD6" s="22">
        <f t="shared" si="9"/>
        <v>225.72</v>
      </c>
      <c r="CE6" s="22">
        <f t="shared" si="9"/>
        <v>227.71</v>
      </c>
      <c r="CF6" s="22">
        <f t="shared" si="9"/>
        <v>181.3</v>
      </c>
      <c r="CG6" s="22">
        <f t="shared" si="9"/>
        <v>181.71</v>
      </c>
      <c r="CH6" s="22">
        <f t="shared" si="9"/>
        <v>188.51</v>
      </c>
      <c r="CI6" s="22">
        <f t="shared" si="9"/>
        <v>189.43</v>
      </c>
      <c r="CJ6" s="22">
        <f t="shared" si="9"/>
        <v>196.75</v>
      </c>
      <c r="CK6" s="21" t="str">
        <f>IF(CK7="","",IF(CK7="-","【-】","【"&amp;SUBSTITUTE(TEXT(CK7,"#,##0.00"),"-","△")&amp;"】"))</f>
        <v>【181.66】</v>
      </c>
      <c r="CL6" s="22">
        <f>IF(CL7="",NA(),CL7)</f>
        <v>62.98</v>
      </c>
      <c r="CM6" s="22">
        <f t="shared" ref="CM6:CU6" si="10">IF(CM7="",NA(),CM7)</f>
        <v>63.27</v>
      </c>
      <c r="CN6" s="22">
        <f t="shared" si="10"/>
        <v>61.75</v>
      </c>
      <c r="CO6" s="22">
        <f t="shared" si="10"/>
        <v>59.33</v>
      </c>
      <c r="CP6" s="22">
        <f t="shared" si="10"/>
        <v>59.02</v>
      </c>
      <c r="CQ6" s="22">
        <f t="shared" si="10"/>
        <v>55.89</v>
      </c>
      <c r="CR6" s="22">
        <f t="shared" si="10"/>
        <v>55.72</v>
      </c>
      <c r="CS6" s="22">
        <f t="shared" si="10"/>
        <v>55.31</v>
      </c>
      <c r="CT6" s="22">
        <f t="shared" si="10"/>
        <v>55.14</v>
      </c>
      <c r="CU6" s="22">
        <f t="shared" si="10"/>
        <v>54.99</v>
      </c>
      <c r="CV6" s="21" t="str">
        <f>IF(CV7="","",IF(CV7="-","【-】","【"&amp;SUBSTITUTE(TEXT(CV7,"#,##0.00"),"-","△")&amp;"】"))</f>
        <v>【60.21】</v>
      </c>
      <c r="CW6" s="22">
        <f>IF(CW7="",NA(),CW7)</f>
        <v>77.98</v>
      </c>
      <c r="CX6" s="22">
        <f t="shared" ref="CX6:DF6" si="11">IF(CX7="",NA(),CX7)</f>
        <v>77.11</v>
      </c>
      <c r="CY6" s="22">
        <f t="shared" si="11"/>
        <v>78.28</v>
      </c>
      <c r="CZ6" s="22">
        <f t="shared" si="11"/>
        <v>80.78</v>
      </c>
      <c r="DA6" s="22">
        <f t="shared" si="11"/>
        <v>82.21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57.42</v>
      </c>
      <c r="DI6" s="22">
        <f t="shared" ref="DI6:DQ6" si="12">IF(DI7="",NA(),DI7)</f>
        <v>58.5</v>
      </c>
      <c r="DJ6" s="22">
        <f t="shared" si="12"/>
        <v>59.43</v>
      </c>
      <c r="DK6" s="22">
        <f t="shared" si="12"/>
        <v>59.95</v>
      </c>
      <c r="DL6" s="22">
        <f t="shared" si="12"/>
        <v>60.48</v>
      </c>
      <c r="DM6" s="22">
        <f t="shared" si="12"/>
        <v>50.63</v>
      </c>
      <c r="DN6" s="22">
        <f t="shared" si="12"/>
        <v>51.29</v>
      </c>
      <c r="DO6" s="22">
        <f t="shared" si="12"/>
        <v>52.2</v>
      </c>
      <c r="DP6" s="22">
        <f t="shared" si="12"/>
        <v>52.7</v>
      </c>
      <c r="DQ6" s="22">
        <f t="shared" si="12"/>
        <v>53.48</v>
      </c>
      <c r="DR6" s="21" t="str">
        <f>IF(DR7="","",IF(DR7="-","【-】","【"&amp;SUBSTITUTE(TEXT(DR7,"#,##0.00"),"-","△")&amp;"】"))</f>
        <v>【52.41】</v>
      </c>
      <c r="DS6" s="22">
        <f>IF(DS7="",NA(),DS7)</f>
        <v>39.630000000000003</v>
      </c>
      <c r="DT6" s="22">
        <f t="shared" ref="DT6:EB6" si="13">IF(DT7="",NA(),DT7)</f>
        <v>49.1</v>
      </c>
      <c r="DU6" s="22">
        <f t="shared" si="13"/>
        <v>51.96</v>
      </c>
      <c r="DV6" s="22">
        <f t="shared" si="13"/>
        <v>64.150000000000006</v>
      </c>
      <c r="DW6" s="22">
        <f t="shared" si="13"/>
        <v>57.72</v>
      </c>
      <c r="DX6" s="22">
        <f t="shared" si="13"/>
        <v>18.28</v>
      </c>
      <c r="DY6" s="22">
        <f t="shared" si="13"/>
        <v>19.61</v>
      </c>
      <c r="DZ6" s="22">
        <f t="shared" si="13"/>
        <v>20.73</v>
      </c>
      <c r="EA6" s="22">
        <f t="shared" si="13"/>
        <v>22.86</v>
      </c>
      <c r="EB6" s="22">
        <f t="shared" si="13"/>
        <v>24.31</v>
      </c>
      <c r="EC6" s="21" t="str">
        <f>IF(EC7="","",IF(EC7="-","【-】","【"&amp;SUBSTITUTE(TEXT(EC7,"#,##0.00"),"-","△")&amp;"】"))</f>
        <v>【26.78】</v>
      </c>
      <c r="ED6" s="22">
        <f>IF(ED7="",NA(),ED7)</f>
        <v>0.47</v>
      </c>
      <c r="EE6" s="22">
        <f t="shared" ref="EE6:EM6" si="14">IF(EE7="",NA(),EE7)</f>
        <v>0.46</v>
      </c>
      <c r="EF6" s="22">
        <f t="shared" si="14"/>
        <v>0.3</v>
      </c>
      <c r="EG6" s="22">
        <f t="shared" si="14"/>
        <v>0.44</v>
      </c>
      <c r="EH6" s="22">
        <f t="shared" si="14"/>
        <v>0.41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62073</v>
      </c>
      <c r="D7" s="24">
        <v>46</v>
      </c>
      <c r="E7" s="24">
        <v>1</v>
      </c>
      <c r="F7" s="24">
        <v>0</v>
      </c>
      <c r="G7" s="24">
        <v>1</v>
      </c>
      <c r="H7" s="24" t="s">
        <v>93</v>
      </c>
      <c r="I7" s="24" t="s">
        <v>94</v>
      </c>
      <c r="J7" s="24" t="s">
        <v>95</v>
      </c>
      <c r="K7" s="24" t="s">
        <v>96</v>
      </c>
      <c r="L7" s="24" t="s">
        <v>97</v>
      </c>
      <c r="M7" s="24" t="s">
        <v>98</v>
      </c>
      <c r="N7" s="25" t="s">
        <v>99</v>
      </c>
      <c r="O7" s="25">
        <v>70.09</v>
      </c>
      <c r="P7" s="25">
        <v>98.6</v>
      </c>
      <c r="Q7" s="25">
        <v>3795</v>
      </c>
      <c r="R7" s="25">
        <v>27584</v>
      </c>
      <c r="S7" s="25">
        <v>240.93</v>
      </c>
      <c r="T7" s="25">
        <v>114.49</v>
      </c>
      <c r="U7" s="25">
        <v>26919</v>
      </c>
      <c r="V7" s="25">
        <v>37.799999999999997</v>
      </c>
      <c r="W7" s="25">
        <v>712.14</v>
      </c>
      <c r="X7" s="25">
        <v>104.01</v>
      </c>
      <c r="Y7" s="25">
        <v>106.32</v>
      </c>
      <c r="Z7" s="25">
        <v>105.52</v>
      </c>
      <c r="AA7" s="25">
        <v>104.75</v>
      </c>
      <c r="AB7" s="25">
        <v>104.14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333.09</v>
      </c>
      <c r="AU7" s="25">
        <v>369.71</v>
      </c>
      <c r="AV7" s="25">
        <v>420.37</v>
      </c>
      <c r="AW7" s="25">
        <v>344.17</v>
      </c>
      <c r="AX7" s="25">
        <v>351.04</v>
      </c>
      <c r="AY7" s="25">
        <v>367.55</v>
      </c>
      <c r="AZ7" s="25">
        <v>378.56</v>
      </c>
      <c r="BA7" s="25">
        <v>364.46</v>
      </c>
      <c r="BB7" s="25">
        <v>338.89</v>
      </c>
      <c r="BC7" s="25">
        <v>352.34</v>
      </c>
      <c r="BD7" s="25">
        <v>239.69</v>
      </c>
      <c r="BE7" s="25">
        <v>254.3</v>
      </c>
      <c r="BF7" s="25">
        <v>250.83</v>
      </c>
      <c r="BG7" s="25">
        <v>248.24</v>
      </c>
      <c r="BH7" s="25">
        <v>244.4</v>
      </c>
      <c r="BI7" s="25">
        <v>237.19</v>
      </c>
      <c r="BJ7" s="25">
        <v>418.68</v>
      </c>
      <c r="BK7" s="25">
        <v>395.68</v>
      </c>
      <c r="BL7" s="25">
        <v>403.72</v>
      </c>
      <c r="BM7" s="25">
        <v>400.21</v>
      </c>
      <c r="BN7" s="25">
        <v>391.13</v>
      </c>
      <c r="BO7" s="25">
        <v>264.86</v>
      </c>
      <c r="BP7" s="25">
        <v>100.65</v>
      </c>
      <c r="BQ7" s="25">
        <v>101.85</v>
      </c>
      <c r="BR7" s="25">
        <v>100.96</v>
      </c>
      <c r="BS7" s="25">
        <v>100.38</v>
      </c>
      <c r="BT7" s="25">
        <v>99.61</v>
      </c>
      <c r="BU7" s="25">
        <v>94.78</v>
      </c>
      <c r="BV7" s="25">
        <v>97.59</v>
      </c>
      <c r="BW7" s="25">
        <v>92.17</v>
      </c>
      <c r="BX7" s="25">
        <v>92.83</v>
      </c>
      <c r="BY7" s="25">
        <v>92.16</v>
      </c>
      <c r="BZ7" s="25">
        <v>97.59</v>
      </c>
      <c r="CA7" s="25">
        <v>221.59</v>
      </c>
      <c r="CB7" s="25">
        <v>220.5</v>
      </c>
      <c r="CC7" s="25">
        <v>223.48</v>
      </c>
      <c r="CD7" s="25">
        <v>225.72</v>
      </c>
      <c r="CE7" s="25">
        <v>227.71</v>
      </c>
      <c r="CF7" s="25">
        <v>181.3</v>
      </c>
      <c r="CG7" s="25">
        <v>181.71</v>
      </c>
      <c r="CH7" s="25">
        <v>188.51</v>
      </c>
      <c r="CI7" s="25">
        <v>189.43</v>
      </c>
      <c r="CJ7" s="25">
        <v>196.75</v>
      </c>
      <c r="CK7" s="25">
        <v>181.66</v>
      </c>
      <c r="CL7" s="25">
        <v>62.98</v>
      </c>
      <c r="CM7" s="25">
        <v>63.27</v>
      </c>
      <c r="CN7" s="25">
        <v>61.75</v>
      </c>
      <c r="CO7" s="25">
        <v>59.33</v>
      </c>
      <c r="CP7" s="25">
        <v>59.02</v>
      </c>
      <c r="CQ7" s="25">
        <v>55.89</v>
      </c>
      <c r="CR7" s="25">
        <v>55.72</v>
      </c>
      <c r="CS7" s="25">
        <v>55.31</v>
      </c>
      <c r="CT7" s="25">
        <v>55.14</v>
      </c>
      <c r="CU7" s="25">
        <v>54.99</v>
      </c>
      <c r="CV7" s="25">
        <v>60.21</v>
      </c>
      <c r="CW7" s="25">
        <v>77.98</v>
      </c>
      <c r="CX7" s="25">
        <v>77.11</v>
      </c>
      <c r="CY7" s="25">
        <v>78.28</v>
      </c>
      <c r="CZ7" s="25">
        <v>80.78</v>
      </c>
      <c r="DA7" s="25">
        <v>82.21</v>
      </c>
      <c r="DB7" s="25">
        <v>81.27</v>
      </c>
      <c r="DC7" s="25">
        <v>81.260000000000005</v>
      </c>
      <c r="DD7" s="25">
        <v>80.36</v>
      </c>
      <c r="DE7" s="25">
        <v>80.13</v>
      </c>
      <c r="DF7" s="25">
        <v>79.34</v>
      </c>
      <c r="DG7" s="25">
        <v>89.21</v>
      </c>
      <c r="DH7" s="25">
        <v>57.42</v>
      </c>
      <c r="DI7" s="25">
        <v>58.5</v>
      </c>
      <c r="DJ7" s="25">
        <v>59.43</v>
      </c>
      <c r="DK7" s="25">
        <v>59.95</v>
      </c>
      <c r="DL7" s="25">
        <v>60.48</v>
      </c>
      <c r="DM7" s="25">
        <v>50.63</v>
      </c>
      <c r="DN7" s="25">
        <v>51.29</v>
      </c>
      <c r="DO7" s="25">
        <v>52.2</v>
      </c>
      <c r="DP7" s="25">
        <v>52.7</v>
      </c>
      <c r="DQ7" s="25">
        <v>53.48</v>
      </c>
      <c r="DR7" s="25">
        <v>52.41</v>
      </c>
      <c r="DS7" s="25">
        <v>39.630000000000003</v>
      </c>
      <c r="DT7" s="25">
        <v>49.1</v>
      </c>
      <c r="DU7" s="25">
        <v>51.96</v>
      </c>
      <c r="DV7" s="25">
        <v>64.150000000000006</v>
      </c>
      <c r="DW7" s="25">
        <v>57.72</v>
      </c>
      <c r="DX7" s="25">
        <v>18.28</v>
      </c>
      <c r="DY7" s="25">
        <v>19.61</v>
      </c>
      <c r="DZ7" s="25">
        <v>20.73</v>
      </c>
      <c r="EA7" s="25">
        <v>22.86</v>
      </c>
      <c r="EB7" s="25">
        <v>24.31</v>
      </c>
      <c r="EC7" s="25">
        <v>26.78</v>
      </c>
      <c r="ED7" s="25">
        <v>0.47</v>
      </c>
      <c r="EE7" s="25">
        <v>0.46</v>
      </c>
      <c r="EF7" s="25">
        <v>0.3</v>
      </c>
      <c r="EG7" s="25">
        <v>0.44</v>
      </c>
      <c r="EH7" s="25">
        <v>0.41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2025-12-12T09:11:56Z</dcterms:created>
  <dcterms:modified xsi:type="dcterms:W3CDTF">2026-02-03T06:06:58Z</dcterms:modified>
  <cp:category/>
</cp:coreProperties>
</file>