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1_水道事業（簡水含む）\05 新庄市○\"/>
    </mc:Choice>
  </mc:AlternateContent>
  <xr:revisionPtr revIDLastSave="0" documentId="13_ncr:1_{249567A9-47F4-4702-BC7B-FA56D8858266}" xr6:coauthVersionLast="47" xr6:coauthVersionMax="47" xr10:uidLastSave="{00000000-0000-0000-0000-000000000000}"/>
  <workbookProtection workbookAlgorithmName="SHA-512" workbookHashValue="FlR95FNcJgVdbGiYWvXzsgNEfj9V58RQR1B3L62NkrgqRoDVxshstWcb6ZyYxMwBRPkJ/n7QiKpg0vl4HDJoSg==" workbookSaltValue="6gtddMtMBu31z31s3bFa1g==" workbookSpinCount="100000" lockStructure="1"/>
  <bookViews>
    <workbookView xWindow="0" yWindow="2550" windowWidth="23205" windowHeight="137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P10" i="4" s="1"/>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W10" i="4"/>
  <c r="I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<sst xmlns="http://schemas.openxmlformats.org/spreadsheetml/2006/main" count="228" uniqueCount="112">
  <si>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</si>
  <si>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</si>
  <si>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</si>
  <si>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</si>
  <si>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</si>
  <si>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</si>
  <si>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</si>
  <si>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</si>
  <si>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</si>
  <si>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</si>
  <si>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</si>
  <si>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</si>
  <si>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</si>
  <si>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</si>
  <si>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</si>
  <si>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</si>
  <si>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</si>
  <si>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</si>
  <si>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</si>
  <si>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</si>
  <si>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</si>
  <si>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</si>
  <si>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</si>
  <si>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</si>
  <si>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</si>
  <si>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</si>
  <si>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</si>
  <si>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</si>
  <si>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</si>
  <si>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</si>
  <si>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</si>
  <si>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</si>
  <si>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</si>
  <si>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</si>
  <si>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</si>
  <si>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</si>
  <si>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</si>
  <si>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</si>
  <si>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</si>
  <si>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</si>
  <si>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</si>
  <si>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</si>
  <si>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</si>
  <si>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</si>
  <si>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</si>
  <si>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</si>
  <si>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</si>
  <si>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</si>
  <si>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</si>
  <si>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</si>
  <si>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</si>
  <si>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</si>
  <si>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</si>
  <si>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</si>
  <si>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</si>
  <si>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</si>
  <si>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</si>
  <si>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</si>
  <si>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</si>
  <si>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</si>
  <si>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</si>
  <si>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</si>
  <si>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</si>
  <si>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</si>
  <si>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</si>
  <si>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</si>
  <si>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</si>
  <si>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</si>
  <si>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</si>
  <si>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</si>
  <si>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</si>
  <si>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</si>
  <si>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</si>
  <si>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</si>
  <si>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</si>
  <si>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</si>
  <si>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</si>
  <si>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</si>
  <si>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</si>
  <si>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</si>
  <si>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</si>
  <si>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</si>
  <si>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</si>
  <si>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</si>
  <si>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</si>
  <si>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</si>
  <si>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</si>
  <si>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</si>
  <si>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</si>
  <si>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</si>
  <si>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</si>
  <si>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</si>
  <si>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新庄市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</si>
  <si>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</si>
  <si>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</si>
  <si>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</si>
  <si>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</si>
  <si>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</si>
  <si>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</si>
  <si>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</si>
  <si>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</si>
  <si>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</si>
  <si>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</si>
  <si>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</si>
  <si>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</si>
  <si>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</si>
  <si>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</si>
  <si>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</si>
  <si>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</si>
  <si>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➀有形固定資産減価償却率は、年々老朽化が進み上昇傾向にある。計画的に施設更新をしていく必要がある。
②管路経年比率は、年々増加しているが、類似団体平均値を下回っている。
③管路更新率は、類似団体平均値を下回っている。事業費の平準化を図りながら、計画的な更新をしていく必要がある。</t>
    <rPh sb="1" eb="3">
      <t>ユウケイ</t>
    </rPh>
    <rPh sb="3" eb="7">
      <t>コテイシサン</t>
    </rPh>
    <rPh sb="7" eb="12">
      <t>ゲンカショウキャクリツ</t>
    </rPh>
    <rPh sb="14" eb="16">
      <t>ネンネン</t>
    </rPh>
    <rPh sb="16" eb="19">
      <t>ロウキュウカ</t>
    </rPh>
    <rPh sb="20" eb="21">
      <t>スス</t>
    </rPh>
    <rPh sb="22" eb="26">
      <t>ジョウショウケイコウ</t>
    </rPh>
    <rPh sb="30" eb="33">
      <t>ケイカクテキ</t>
    </rPh>
    <rPh sb="34" eb="36">
      <t>シセツ</t>
    </rPh>
    <rPh sb="36" eb="38">
      <t>コウシン</t>
    </rPh>
    <rPh sb="43" eb="45">
      <t>ヒツヨウ</t>
    </rPh>
    <phoneticPr fontId="4"/>
  </si>
  <si>
    <t>　経常収支比率は100％を超え、施設利用率、有収率は類似団体平均値より高く、累積欠損金は無いが、料金回収率は100％を下回り、給水原価は類似団体平均値を上回っている状況にある。
　今後、人口減少による有収水量(サービス需要)の減少や施設の老朽化に伴う更新費用の増大、近年の人件費の増加、物価・エネルギーや原材料価格等の高騰、物流費の上昇などで、営業費用が増加し、経営への負担が大きくなることが見込まれる。また、公営企業に携わる人材の確保が深刻な課題となっている。
　限られた財源の中で、効率的・計画的な管路更新と維持管理等を行い経営の効率化を進めるとともに、企業職員の確保と資質向上に努め、水道水を継続して安定的に供給できる事業運営を行う必要がある。</t>
    <rPh sb="1" eb="7">
      <t>ケイジョウシュウシヒリツ</t>
    </rPh>
    <rPh sb="13" eb="14">
      <t>コ</t>
    </rPh>
    <rPh sb="16" eb="21">
      <t>シセツリヨウリツ</t>
    </rPh>
    <rPh sb="22" eb="25">
      <t>ユウシュウリツ</t>
    </rPh>
    <rPh sb="26" eb="30">
      <t>ルイジダンタイ</t>
    </rPh>
    <rPh sb="30" eb="33">
      <t>ヘイキンチ</t>
    </rPh>
    <rPh sb="35" eb="36">
      <t>タカ</t>
    </rPh>
    <rPh sb="38" eb="40">
      <t>ルイセキ</t>
    </rPh>
    <rPh sb="40" eb="43">
      <t>ケッソンキン</t>
    </rPh>
    <rPh sb="44" eb="45">
      <t>ナ</t>
    </rPh>
    <rPh sb="48" eb="53">
      <t>リョウキンカイシュウリツ</t>
    </rPh>
    <rPh sb="59" eb="61">
      <t>シタマワ</t>
    </rPh>
    <rPh sb="63" eb="67">
      <t>キュウスイゲンカ</t>
    </rPh>
    <rPh sb="68" eb="70">
      <t>ルイジ</t>
    </rPh>
    <rPh sb="70" eb="72">
      <t>ダンタイ</t>
    </rPh>
    <rPh sb="72" eb="75">
      <t>ヘイキンチ</t>
    </rPh>
    <rPh sb="76" eb="78">
      <t>ウワマワ</t>
    </rPh>
    <rPh sb="82" eb="84">
      <t>ジョウキョウ</t>
    </rPh>
    <rPh sb="90" eb="92">
      <t>コンゴ</t>
    </rPh>
    <rPh sb="93" eb="95">
      <t>ジンコウ</t>
    </rPh>
    <rPh sb="95" eb="97">
      <t>ゲンショウ</t>
    </rPh>
    <rPh sb="100" eb="104">
      <t>ユウシュウスイリョウ</t>
    </rPh>
    <rPh sb="109" eb="111">
      <t>ジュヨウ</t>
    </rPh>
    <rPh sb="113" eb="115">
      <t>ゲンショウ</t>
    </rPh>
    <rPh sb="116" eb="118">
      <t>シセツ</t>
    </rPh>
    <rPh sb="119" eb="122">
      <t>ロウキュウカ</t>
    </rPh>
    <rPh sb="123" eb="124">
      <t>トモナ</t>
    </rPh>
    <rPh sb="125" eb="129">
      <t>コウシンヒヨウ</t>
    </rPh>
    <rPh sb="130" eb="132">
      <t>ゾウダイ</t>
    </rPh>
    <rPh sb="133" eb="135">
      <t>キンネン</t>
    </rPh>
    <rPh sb="136" eb="139">
      <t>ジンケンヒ</t>
    </rPh>
    <rPh sb="140" eb="142">
      <t>ゾウカ</t>
    </rPh>
    <rPh sb="143" eb="145">
      <t>ブッカ</t>
    </rPh>
    <rPh sb="152" eb="155">
      <t>ゲンザイリョウ</t>
    </rPh>
    <rPh sb="155" eb="157">
      <t>カカク</t>
    </rPh>
    <rPh sb="157" eb="158">
      <t>トウ</t>
    </rPh>
    <rPh sb="159" eb="161">
      <t>コウトウ</t>
    </rPh>
    <rPh sb="162" eb="165">
      <t>ブツリュウヒ</t>
    </rPh>
    <rPh sb="166" eb="168">
      <t>ジョウショウ</t>
    </rPh>
    <rPh sb="188" eb="189">
      <t>オオ</t>
    </rPh>
    <rPh sb="196" eb="198">
      <t>ミコ</t>
    </rPh>
    <rPh sb="205" eb="207">
      <t>コウエイ</t>
    </rPh>
    <rPh sb="207" eb="209">
      <t>キギョウ</t>
    </rPh>
    <rPh sb="210" eb="211">
      <t>タズサ</t>
    </rPh>
    <rPh sb="213" eb="215">
      <t>ジンザイ</t>
    </rPh>
    <rPh sb="216" eb="218">
      <t>カクホ</t>
    </rPh>
    <rPh sb="219" eb="221">
      <t>シンコク</t>
    </rPh>
    <rPh sb="222" eb="224">
      <t>カダイ</t>
    </rPh>
    <rPh sb="243" eb="246">
      <t>コウリツテキ</t>
    </rPh>
    <rPh sb="247" eb="250">
      <t>ケイカクテキ</t>
    </rPh>
    <rPh sb="251" eb="253">
      <t>カンロ</t>
    </rPh>
    <rPh sb="253" eb="255">
      <t>コウシン</t>
    </rPh>
    <rPh sb="256" eb="260">
      <t>イジカンリ</t>
    </rPh>
    <rPh sb="260" eb="261">
      <t>トウ</t>
    </rPh>
    <rPh sb="262" eb="263">
      <t>オコナ</t>
    </rPh>
    <rPh sb="264" eb="266">
      <t>ケイエイ</t>
    </rPh>
    <rPh sb="267" eb="270">
      <t>コウリツカ</t>
    </rPh>
    <rPh sb="271" eb="272">
      <t>スス</t>
    </rPh>
    <rPh sb="312" eb="314">
      <t>ジギョウ</t>
    </rPh>
    <rPh sb="314" eb="316">
      <t>ウンエイ</t>
    </rPh>
    <rPh sb="317" eb="318">
      <t>オコナ</t>
    </rPh>
    <rPh sb="319" eb="321">
      <t>ヒツヨウ</t>
    </rPh>
    <phoneticPr fontId="4"/>
  </si>
  <si>
    <t>➀経常収支比率は、前年度より3.7ポイント下がった。有収水量の減少による給水収益の減少及び物価高騰による経常費用の増加等により類似団体平均値を下回ったが、黒字経営を示す100％以上となっている。引き続き経営の最適化を図る必要がある。
②累積欠損金比率は、累積欠損金が無いため0％である。
③流動比率は、企業債償還額の減少により類似団体と比較して高い。今後、施設の更新費用の増大に伴う現金・預金の減少が予測されることから、経営基盤の強化を図る必要がある。
④企業債残高対給水収益比率は、企業債の償還が進み減少傾向にある。今後施設の更新について、適切な投資規模と財源確保について検討が必要となる。
⑤料金回収率は、給水原価の増加により、100％を下回ったが、類似団体平均値を上回っている。給水原価の縮減や有収率の向上に努める必要がある。
⑥給水原価は、類似団体平均値より高く推移している。費用の削減はもとより、適正規模の更新など投資の効率化に努める必要がある。
⑦施設利用率は、前年度より下がったが類似団体平均値を上回っている。
⑧有収率は、類似団体平均値と比較して高い。継続的な管路の点検調査により漏水の早期発見、修繕に努め、管路の健全性を保持していく必要がある。</t>
    <rPh sb="1" eb="5">
      <t>ケイジョウシュウシ</t>
    </rPh>
    <rPh sb="5" eb="7">
      <t>ヒリツ</t>
    </rPh>
    <rPh sb="21" eb="22">
      <t>サ</t>
    </rPh>
    <rPh sb="26" eb="30">
      <t>ユウシュウスイリョウ</t>
    </rPh>
    <rPh sb="31" eb="33">
      <t>ゲンショウ</t>
    </rPh>
    <rPh sb="36" eb="38">
      <t>キュウスイ</t>
    </rPh>
    <rPh sb="38" eb="40">
      <t>シュウエキ</t>
    </rPh>
    <rPh sb="41" eb="43">
      <t>ゲンショウ</t>
    </rPh>
    <rPh sb="43" eb="44">
      <t>オヨ</t>
    </rPh>
    <rPh sb="45" eb="47">
      <t>ブッカ</t>
    </rPh>
    <rPh sb="47" eb="49">
      <t>コウトウ</t>
    </rPh>
    <rPh sb="52" eb="54">
      <t>ケイジョウ</t>
    </rPh>
    <rPh sb="54" eb="56">
      <t>ヒヨウ</t>
    </rPh>
    <rPh sb="57" eb="59">
      <t>ゾウカ</t>
    </rPh>
    <rPh sb="59" eb="60">
      <t>トウ</t>
    </rPh>
    <rPh sb="63" eb="65">
      <t>ルイジ</t>
    </rPh>
    <rPh sb="65" eb="67">
      <t>ダンタイ</t>
    </rPh>
    <rPh sb="67" eb="70">
      <t>ヘイキンチ</t>
    </rPh>
    <rPh sb="71" eb="73">
      <t>シタマワ</t>
    </rPh>
    <rPh sb="77" eb="79">
      <t>クロジ</t>
    </rPh>
    <rPh sb="79" eb="81">
      <t>ケイエイ</t>
    </rPh>
    <rPh sb="82" eb="83">
      <t>シメ</t>
    </rPh>
    <rPh sb="88" eb="90">
      <t>イジョウ</t>
    </rPh>
    <rPh sb="97" eb="98">
      <t>ヒ</t>
    </rPh>
    <rPh sb="99" eb="100">
      <t>ツヅ</t>
    </rPh>
    <rPh sb="101" eb="103">
      <t>ケイエイ</t>
    </rPh>
    <rPh sb="104" eb="107">
      <t>サイテキカ</t>
    </rPh>
    <rPh sb="108" eb="109">
      <t>ハカ</t>
    </rPh>
    <rPh sb="110" eb="112">
      <t>ヒツヨウ</t>
    </rPh>
    <rPh sb="118" eb="123">
      <t>ルイセキケッソンキン</t>
    </rPh>
    <rPh sb="123" eb="125">
      <t>ヒリツ</t>
    </rPh>
    <rPh sb="127" eb="129">
      <t>ルイセキ</t>
    </rPh>
    <rPh sb="129" eb="132">
      <t>ケッソンキン</t>
    </rPh>
    <rPh sb="133" eb="134">
      <t>ナ</t>
    </rPh>
    <rPh sb="145" eb="149">
      <t>リュウドウヒリツ</t>
    </rPh>
    <rPh sb="151" eb="154">
      <t>キギョウサイ</t>
    </rPh>
    <rPh sb="354" eb="356">
      <t>コウジョウ</t>
    </rPh>
    <rPh sb="488" eb="490">
      <t>カンロ</t>
    </rPh>
    <rPh sb="491" eb="495">
      <t>テンケンチョウサ</t>
    </rPh>
    <rPh sb="512" eb="514">
      <t>カンロ</t>
    </rPh>
    <rPh sb="515" eb="518">
      <t>ケンゼンセイ</t>
    </rPh>
    <rPh sb="519" eb="521">
      <t>ホジ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</si>
</sst>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0.32</c:v>
                </c:pt>
                <c:pt idx="1">
                  <c:v>0.21</c:v>
                </c:pt>
                <c:pt idx="2">
                  <c:v>0.72</c:v>
                </c:pt>
                <c:pt idx="3">
                  <c:v>0.12</c:v>
                </c:pt>
                <c:pt idx="4">
                  <c:v>0.19</c:v>
                </c:pt>
              </c:numCache>
            </c:numRef>
          </c:val>
          <c:extLst>
            <c:ext xmlns:c16="http://schemas.microsoft.com/office/drawing/2014/chart" uri="{C3380CC4-5D6E-409C-BE32-E72D297353CC}">
              <c16:uniqueId val="{00000000-B368-40F3-B86F-FF009E52344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B368-40F3-B86F-FF009E52344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64.58</c:v>
                </c:pt>
                <c:pt idx="1">
                  <c:v>64.38</c:v>
                </c:pt>
                <c:pt idx="2">
                  <c:v>62.37</c:v>
                </c:pt>
                <c:pt idx="3">
                  <c:v>61.58</c:v>
                </c:pt>
                <c:pt idx="4">
                  <c:v>60.5</c:v>
                </c:pt>
              </c:numCache>
            </c:numRef>
          </c:val>
          <c:extLst>
            <c:ext xmlns:c16="http://schemas.microsoft.com/office/drawing/2014/chart" uri="{C3380CC4-5D6E-409C-BE32-E72D297353CC}">
              <c16:uniqueId val="{00000000-26D8-419C-B712-333DDFB711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6D8-419C-B712-333DDFB711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84.26</c:v>
                </c:pt>
                <c:pt idx="1">
                  <c:v>84.26</c:v>
                </c:pt>
                <c:pt idx="2">
                  <c:v>84.26</c:v>
                </c:pt>
                <c:pt idx="3">
                  <c:v>84.26</c:v>
                </c:pt>
                <c:pt idx="4">
                  <c:v>84.26</c:v>
                </c:pt>
              </c:numCache>
            </c:numRef>
          </c:val>
          <c:extLst>
            <c:ext xmlns:c16="http://schemas.microsoft.com/office/drawing/2014/chart" uri="{C3380CC4-5D6E-409C-BE32-E72D297353CC}">
              <c16:uniqueId val="{00000000-1E29-494C-949B-DF654189164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1E29-494C-949B-DF654189164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102.94</c:v>
                </c:pt>
                <c:pt idx="1">
                  <c:v>103.66</c:v>
                </c:pt>
                <c:pt idx="2">
                  <c:v>101.46</c:v>
                </c:pt>
                <c:pt idx="3">
                  <c:v>106.4</c:v>
                </c:pt>
                <c:pt idx="4">
                  <c:v>102.7</c:v>
                </c:pt>
              </c:numCache>
            </c:numRef>
          </c:val>
          <c:extLst>
            <c:ext xmlns:c16="http://schemas.microsoft.com/office/drawing/2014/chart" uri="{C3380CC4-5D6E-409C-BE32-E72D297353CC}">
              <c16:uniqueId val="{00000000-574E-4D94-8E10-4B963CFC3A5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574E-4D94-8E10-4B963CFC3A5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52.13</c:v>
                </c:pt>
                <c:pt idx="1">
                  <c:v>53.88</c:v>
                </c:pt>
                <c:pt idx="2">
                  <c:v>54.74</c:v>
                </c:pt>
                <c:pt idx="3">
                  <c:v>56.17</c:v>
                </c:pt>
                <c:pt idx="4">
                  <c:v>57.28</c:v>
                </c:pt>
              </c:numCache>
            </c:numRef>
          </c:val>
          <c:extLst>
            <c:ext xmlns:c16="http://schemas.microsoft.com/office/drawing/2014/chart" uri="{C3380CC4-5D6E-409C-BE32-E72D297353CC}">
              <c16:uniqueId val="{00000000-FD23-4289-8493-B77D1BB37AD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FD23-4289-8493-B77D1BB37AD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5.21</c:v>
                </c:pt>
                <c:pt idx="1">
                  <c:v>6.79</c:v>
                </c:pt>
                <c:pt idx="2">
                  <c:v>10.82</c:v>
                </c:pt>
                <c:pt idx="3">
                  <c:v>11.39</c:v>
                </c:pt>
                <c:pt idx="4">
                  <c:v>12.03</c:v>
                </c:pt>
              </c:numCache>
            </c:numRef>
          </c:val>
          <c:extLst>
            <c:ext xmlns:c16="http://schemas.microsoft.com/office/drawing/2014/chart" uri="{C3380CC4-5D6E-409C-BE32-E72D297353CC}">
              <c16:uniqueId val="{00000000-6CCA-4CE1-A619-CDE9A6C7026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6CCA-4CE1-A619-CDE9A6C7026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4C-41C5-9DFF-CA74E6EFB65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1B4C-41C5-9DFF-CA74E6EFB65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431</c:v>
                </c:pt>
                <c:pt idx="1">
                  <c:v>474.77</c:v>
                </c:pt>
                <c:pt idx="2">
                  <c:v>512.26</c:v>
                </c:pt>
                <c:pt idx="3">
                  <c:v>638.12</c:v>
                </c:pt>
                <c:pt idx="4">
                  <c:v>903.64</c:v>
                </c:pt>
              </c:numCache>
            </c:numRef>
          </c:val>
          <c:extLst>
            <c:ext xmlns:c16="http://schemas.microsoft.com/office/drawing/2014/chart" uri="{C3380CC4-5D6E-409C-BE32-E72D297353CC}">
              <c16:uniqueId val="{00000000-691D-45C7-AE55-A9CFA7DFE5A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691D-45C7-AE55-A9CFA7DFE5A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125.34</c:v>
                </c:pt>
                <c:pt idx="1">
                  <c:v>95.68</c:v>
                </c:pt>
                <c:pt idx="2">
                  <c:v>69.760000000000005</c:v>
                </c:pt>
                <c:pt idx="3">
                  <c:v>48.25</c:v>
                </c:pt>
                <c:pt idx="4">
                  <c:v>33.520000000000003</c:v>
                </c:pt>
              </c:numCache>
            </c:numRef>
          </c:val>
          <c:extLst>
            <c:ext xmlns:c16="http://schemas.microsoft.com/office/drawing/2014/chart" uri="{C3380CC4-5D6E-409C-BE32-E72D297353CC}">
              <c16:uniqueId val="{00000000-7DE0-4AC2-8933-EECB7E762E3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7DE0-4AC2-8933-EECB7E762E3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97.49</c:v>
                </c:pt>
                <c:pt idx="1">
                  <c:v>99.43</c:v>
                </c:pt>
                <c:pt idx="2">
                  <c:v>96.38</c:v>
                </c:pt>
                <c:pt idx="3">
                  <c:v>102.42</c:v>
                </c:pt>
                <c:pt idx="4">
                  <c:v>98.31</c:v>
                </c:pt>
              </c:numCache>
            </c:numRef>
          </c:val>
          <c:extLst>
            <c:ext xmlns:c16="http://schemas.microsoft.com/office/drawing/2014/chart" uri="{C3380CC4-5D6E-409C-BE32-E72D297353CC}">
              <c16:uniqueId val="{00000000-7CA8-43F9-BA67-0C5F1D493DD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7CA8-43F9-BA67-0C5F1D493DD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265.14999999999998</c:v>
                </c:pt>
                <c:pt idx="1">
                  <c:v>261.64999999999998</c:v>
                </c:pt>
                <c:pt idx="2">
                  <c:v>271.5</c:v>
                </c:pt>
                <c:pt idx="3">
                  <c:v>255.39</c:v>
                </c:pt>
                <c:pt idx="4">
                  <c:v>265.2</c:v>
                </c:pt>
              </c:numCache>
            </c:numRef>
          </c:val>
          <c:extLst>
            <c:ext xmlns:c16="http://schemas.microsoft.com/office/drawing/2014/chart" uri="{C3380CC4-5D6E-409C-BE32-E72D297353CC}">
              <c16:uniqueId val="{00000000-E517-463A-98BF-E4B9EC15448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E517-463A-98BF-E4B9EC15448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10" zoomScale="110" zoomScaleNormal="11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山形県　新庄市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32362</v>
      </c>
      <c r="AM8" s="44"/>
      <c r="AN8" s="44"/>
      <c r="AO8" s="44"/>
      <c r="AP8" s="44"/>
      <c r="AQ8" s="44"/>
      <c r="AR8" s="44"/>
      <c r="AS8" s="44"/>
      <c r="AT8" s="45">
        <f>データ!$S$6</f>
        <v>222.85</v>
      </c>
      <c r="AU8" s="46"/>
      <c r="AV8" s="46"/>
      <c r="AW8" s="46"/>
      <c r="AX8" s="46"/>
      <c r="AY8" s="46"/>
      <c r="AZ8" s="46"/>
      <c r="BA8" s="46"/>
      <c r="BB8" s="47">
        <f>データ!$T$6</f>
        <v>145.22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97.4</v>
      </c>
      <c r="J10" s="46"/>
      <c r="K10" s="46"/>
      <c r="L10" s="46"/>
      <c r="M10" s="46"/>
      <c r="N10" s="46"/>
      <c r="O10" s="80"/>
      <c r="P10" s="47">
        <f>データ!$P$6</f>
        <v>96.13</v>
      </c>
      <c r="Q10" s="47"/>
      <c r="R10" s="47"/>
      <c r="S10" s="47"/>
      <c r="T10" s="47"/>
      <c r="U10" s="47"/>
      <c r="V10" s="47"/>
      <c r="W10" s="44">
        <f>データ!$Q$6</f>
        <v>4565</v>
      </c>
      <c r="X10" s="44"/>
      <c r="Y10" s="44"/>
      <c r="Z10" s="44"/>
      <c r="AA10" s="44"/>
      <c r="AB10" s="44"/>
      <c r="AC10" s="44"/>
      <c r="AD10" s="2"/>
      <c r="AE10" s="2"/>
      <c r="AF10" s="2"/>
      <c r="AG10" s="2"/>
      <c r="AH10" s="2"/>
      <c r="AI10" s="2"/>
      <c r="AJ10" s="2"/>
      <c r="AK10" s="2"/>
      <c r="AL10" s="44">
        <f>データ!$U$6</f>
        <v>30845</v>
      </c>
      <c r="AM10" s="44"/>
      <c r="AN10" s="44"/>
      <c r="AO10" s="44"/>
      <c r="AP10" s="44"/>
      <c r="AQ10" s="44"/>
      <c r="AR10" s="44"/>
      <c r="AS10" s="44"/>
      <c r="AT10" s="45">
        <f>データ!$V$6</f>
        <v>66.8</v>
      </c>
      <c r="AU10" s="46"/>
      <c r="AV10" s="46"/>
      <c r="AW10" s="46"/>
      <c r="AX10" s="46"/>
      <c r="AY10" s="46"/>
      <c r="AZ10" s="46"/>
      <c r="BA10" s="46"/>
      <c r="BB10" s="47">
        <f>データ!$W$6</f>
        <v>461.75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4z+9jx0kkMksYDAFE+q2Rg4BCu2nOu7iARINm0+OdocRl957BZQwgiO95CFo7ZFcHcv26iP3Gqnky1esYMHeyQ==" saltValue="zR3casfZZN9YTQwlUQzSR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62057</v>
      </c>
      <c r="D6" s="20">
        <f t="shared" si="3"/>
        <v>46</v>
      </c>
      <c r="E6" s="20">
        <f t="shared" si="3"/>
        <v>1</v>
      </c>
      <c r="F6" s="20">
        <f t="shared" si="3"/>
        <v>0</v>
      </c>
      <c r="G6" s="20">
        <f t="shared" si="3"/>
        <v>1</v>
      </c>
      <c r="H6" s="20" t="str">
        <f t="shared" si="3"/>
        <v>山形県　新庄市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97.4</v>
      </c>
      <c r="P6" s="21">
        <f t="shared" si="3"/>
        <v>96.13</v>
      </c>
      <c r="Q6" s="21">
        <f t="shared" si="3"/>
        <v>4565</v>
      </c>
      <c r="R6" s="21">
        <f t="shared" si="3"/>
        <v>32362</v>
      </c>
      <c r="S6" s="21">
        <f t="shared" si="3"/>
        <v>222.85</v>
      </c>
      <c r="T6" s="21">
        <f t="shared" si="3"/>
        <v>145.22</v>
      </c>
      <c r="U6" s="21">
        <f t="shared" si="3"/>
        <v>30845</v>
      </c>
      <c r="V6" s="21">
        <f t="shared" si="3"/>
        <v>66.8</v>
      </c>
      <c r="W6" s="21">
        <f t="shared" si="3"/>
        <v>461.75</v>
      </c>
      <c r="X6" s="22">
        <f>IF(X7="",NA(),X7)</f>
        <v>102.94</v>
      </c>
      <c r="Y6" s="22">
        <f t="shared" ref="Y6:AG6" si="4">IF(Y7="",NA(),Y7)</f>
        <v>103.66</v>
      </c>
      <c r="Z6" s="22">
        <f t="shared" si="4"/>
        <v>101.46</v>
      </c>
      <c r="AA6" s="22">
        <f t="shared" si="4"/>
        <v>106.4</v>
      </c>
      <c r="AB6" s="22">
        <f t="shared" si="4"/>
        <v>102.7</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431</v>
      </c>
      <c r="AU6" s="22">
        <f t="shared" ref="AU6:BC6" si="6">IF(AU7="",NA(),AU7)</f>
        <v>474.77</v>
      </c>
      <c r="AV6" s="22">
        <f t="shared" si="6"/>
        <v>512.26</v>
      </c>
      <c r="AW6" s="22">
        <f t="shared" si="6"/>
        <v>638.12</v>
      </c>
      <c r="AX6" s="22">
        <f t="shared" si="6"/>
        <v>903.64</v>
      </c>
      <c r="AY6" s="22">
        <f t="shared" si="6"/>
        <v>327.77</v>
      </c>
      <c r="AZ6" s="22">
        <f t="shared" si="6"/>
        <v>338.02</v>
      </c>
      <c r="BA6" s="22">
        <f t="shared" si="6"/>
        <v>345.94</v>
      </c>
      <c r="BB6" s="22">
        <f t="shared" si="6"/>
        <v>329.7</v>
      </c>
      <c r="BC6" s="22">
        <f t="shared" si="6"/>
        <v>319.99</v>
      </c>
      <c r="BD6" s="21" t="str">
        <f>IF(BD7="","",IF(BD7="-","【-】","【"&amp;SUBSTITUTE(TEXT(BD7,"#,##0.00"),"-","△")&amp;"】"))</f>
        <v>【239.69】</v>
      </c>
      <c r="BE6" s="22">
        <f>IF(BE7="",NA(),BE7)</f>
        <v>125.34</v>
      </c>
      <c r="BF6" s="22">
        <f t="shared" ref="BF6:BN6" si="7">IF(BF7="",NA(),BF7)</f>
        <v>95.68</v>
      </c>
      <c r="BG6" s="22">
        <f t="shared" si="7"/>
        <v>69.760000000000005</v>
      </c>
      <c r="BH6" s="22">
        <f t="shared" si="7"/>
        <v>48.25</v>
      </c>
      <c r="BI6" s="22">
        <f t="shared" si="7"/>
        <v>33.520000000000003</v>
      </c>
      <c r="BJ6" s="22">
        <f t="shared" si="7"/>
        <v>397.1</v>
      </c>
      <c r="BK6" s="22">
        <f t="shared" si="7"/>
        <v>379.91</v>
      </c>
      <c r="BL6" s="22">
        <f t="shared" si="7"/>
        <v>386.61</v>
      </c>
      <c r="BM6" s="22">
        <f t="shared" si="7"/>
        <v>381.56</v>
      </c>
      <c r="BN6" s="22">
        <f t="shared" si="7"/>
        <v>365.55</v>
      </c>
      <c r="BO6" s="21" t="str">
        <f>IF(BO7="","",IF(BO7="-","【-】","【"&amp;SUBSTITUTE(TEXT(BO7,"#,##0.00"),"-","△")&amp;"】"))</f>
        <v>【264.86】</v>
      </c>
      <c r="BP6" s="22">
        <f>IF(BP7="",NA(),BP7)</f>
        <v>97.49</v>
      </c>
      <c r="BQ6" s="22">
        <f t="shared" ref="BQ6:BY6" si="8">IF(BQ7="",NA(),BQ7)</f>
        <v>99.43</v>
      </c>
      <c r="BR6" s="22">
        <f t="shared" si="8"/>
        <v>96.38</v>
      </c>
      <c r="BS6" s="22">
        <f t="shared" si="8"/>
        <v>102.42</v>
      </c>
      <c r="BT6" s="22">
        <f t="shared" si="8"/>
        <v>98.31</v>
      </c>
      <c r="BU6" s="22">
        <f t="shared" si="8"/>
        <v>95.79</v>
      </c>
      <c r="BV6" s="22">
        <f t="shared" si="8"/>
        <v>98.3</v>
      </c>
      <c r="BW6" s="22">
        <f t="shared" si="8"/>
        <v>93.82</v>
      </c>
      <c r="BX6" s="22">
        <f t="shared" si="8"/>
        <v>95.04</v>
      </c>
      <c r="BY6" s="22">
        <f t="shared" si="8"/>
        <v>95.42</v>
      </c>
      <c r="BZ6" s="21" t="str">
        <f>IF(BZ7="","",IF(BZ7="-","【-】","【"&amp;SUBSTITUTE(TEXT(BZ7,"#,##0.00"),"-","△")&amp;"】"))</f>
        <v>【97.59】</v>
      </c>
      <c r="CA6" s="22">
        <f>IF(CA7="",NA(),CA7)</f>
        <v>265.14999999999998</v>
      </c>
      <c r="CB6" s="22">
        <f t="shared" ref="CB6:CJ6" si="9">IF(CB7="",NA(),CB7)</f>
        <v>261.64999999999998</v>
      </c>
      <c r="CC6" s="22">
        <f t="shared" si="9"/>
        <v>271.5</v>
      </c>
      <c r="CD6" s="22">
        <f t="shared" si="9"/>
        <v>255.39</v>
      </c>
      <c r="CE6" s="22">
        <f t="shared" si="9"/>
        <v>265.2</v>
      </c>
      <c r="CF6" s="22">
        <f t="shared" si="9"/>
        <v>171.13</v>
      </c>
      <c r="CG6" s="22">
        <f t="shared" si="9"/>
        <v>173.7</v>
      </c>
      <c r="CH6" s="22">
        <f t="shared" si="9"/>
        <v>178.94</v>
      </c>
      <c r="CI6" s="22">
        <f t="shared" si="9"/>
        <v>180.19</v>
      </c>
      <c r="CJ6" s="22">
        <f t="shared" si="9"/>
        <v>184.25</v>
      </c>
      <c r="CK6" s="21" t="str">
        <f>IF(CK7="","",IF(CK7="-","【-】","【"&amp;SUBSTITUTE(TEXT(CK7,"#,##0.00"),"-","△")&amp;"】"))</f>
        <v>【181.66】</v>
      </c>
      <c r="CL6" s="22">
        <f>IF(CL7="",NA(),CL7)</f>
        <v>64.58</v>
      </c>
      <c r="CM6" s="22">
        <f t="shared" ref="CM6:CU6" si="10">IF(CM7="",NA(),CM7)</f>
        <v>64.38</v>
      </c>
      <c r="CN6" s="22">
        <f t="shared" si="10"/>
        <v>62.37</v>
      </c>
      <c r="CO6" s="22">
        <f t="shared" si="10"/>
        <v>61.58</v>
      </c>
      <c r="CP6" s="22">
        <f t="shared" si="10"/>
        <v>60.5</v>
      </c>
      <c r="CQ6" s="22">
        <f t="shared" si="10"/>
        <v>60.12</v>
      </c>
      <c r="CR6" s="22">
        <f t="shared" si="10"/>
        <v>60.34</v>
      </c>
      <c r="CS6" s="22">
        <f t="shared" si="10"/>
        <v>59.54</v>
      </c>
      <c r="CT6" s="22">
        <f t="shared" si="10"/>
        <v>59.26</v>
      </c>
      <c r="CU6" s="22">
        <f t="shared" si="10"/>
        <v>60.44</v>
      </c>
      <c r="CV6" s="21" t="str">
        <f>IF(CV7="","",IF(CV7="-","【-】","【"&amp;SUBSTITUTE(TEXT(CV7,"#,##0.00"),"-","△")&amp;"】"))</f>
        <v>【60.21】</v>
      </c>
      <c r="CW6" s="22">
        <f>IF(CW7="",NA(),CW7)</f>
        <v>84.26</v>
      </c>
      <c r="CX6" s="22">
        <f t="shared" ref="CX6:DF6" si="11">IF(CX7="",NA(),CX7)</f>
        <v>84.26</v>
      </c>
      <c r="CY6" s="22">
        <f t="shared" si="11"/>
        <v>84.26</v>
      </c>
      <c r="CZ6" s="22">
        <f t="shared" si="11"/>
        <v>84.26</v>
      </c>
      <c r="DA6" s="22">
        <f t="shared" si="11"/>
        <v>84.26</v>
      </c>
      <c r="DB6" s="22">
        <f t="shared" si="11"/>
        <v>84.24</v>
      </c>
      <c r="DC6" s="22">
        <f t="shared" si="11"/>
        <v>84.19</v>
      </c>
      <c r="DD6" s="22">
        <f t="shared" si="11"/>
        <v>83.93</v>
      </c>
      <c r="DE6" s="22">
        <f t="shared" si="11"/>
        <v>83.84</v>
      </c>
      <c r="DF6" s="22">
        <f t="shared" si="11"/>
        <v>83.39</v>
      </c>
      <c r="DG6" s="21" t="str">
        <f>IF(DG7="","",IF(DG7="-","【-】","【"&amp;SUBSTITUTE(TEXT(DG7,"#,##0.00"),"-","△")&amp;"】"))</f>
        <v>【89.21】</v>
      </c>
      <c r="DH6" s="22">
        <f>IF(DH7="",NA(),DH7)</f>
        <v>52.13</v>
      </c>
      <c r="DI6" s="22">
        <f t="shared" ref="DI6:DQ6" si="12">IF(DI7="",NA(),DI7)</f>
        <v>53.88</v>
      </c>
      <c r="DJ6" s="22">
        <f t="shared" si="12"/>
        <v>54.74</v>
      </c>
      <c r="DK6" s="22">
        <f t="shared" si="12"/>
        <v>56.17</v>
      </c>
      <c r="DL6" s="22">
        <f t="shared" si="12"/>
        <v>57.28</v>
      </c>
      <c r="DM6" s="22">
        <f t="shared" si="12"/>
        <v>48.83</v>
      </c>
      <c r="DN6" s="22">
        <f t="shared" si="12"/>
        <v>49.96</v>
      </c>
      <c r="DO6" s="22">
        <f t="shared" si="12"/>
        <v>50.82</v>
      </c>
      <c r="DP6" s="22">
        <f t="shared" si="12"/>
        <v>51.82</v>
      </c>
      <c r="DQ6" s="22">
        <f t="shared" si="12"/>
        <v>52.53</v>
      </c>
      <c r="DR6" s="21" t="str">
        <f>IF(DR7="","",IF(DR7="-","【-】","【"&amp;SUBSTITUTE(TEXT(DR7,"#,##0.00"),"-","△")&amp;"】"))</f>
        <v>【52.41】</v>
      </c>
      <c r="DS6" s="22">
        <f>IF(DS7="",NA(),DS7)</f>
        <v>5.21</v>
      </c>
      <c r="DT6" s="22">
        <f t="shared" ref="DT6:EB6" si="13">IF(DT7="",NA(),DT7)</f>
        <v>6.79</v>
      </c>
      <c r="DU6" s="22">
        <f t="shared" si="13"/>
        <v>10.82</v>
      </c>
      <c r="DV6" s="22">
        <f t="shared" si="13"/>
        <v>11.39</v>
      </c>
      <c r="DW6" s="22">
        <f t="shared" si="13"/>
        <v>12.03</v>
      </c>
      <c r="DX6" s="22">
        <f t="shared" si="13"/>
        <v>18.18</v>
      </c>
      <c r="DY6" s="22">
        <f t="shared" si="13"/>
        <v>19.32</v>
      </c>
      <c r="DZ6" s="22">
        <f t="shared" si="13"/>
        <v>21.16</v>
      </c>
      <c r="EA6" s="22">
        <f t="shared" si="13"/>
        <v>22.72</v>
      </c>
      <c r="EB6" s="22">
        <f t="shared" si="13"/>
        <v>24.16</v>
      </c>
      <c r="EC6" s="21" t="str">
        <f>IF(EC7="","",IF(EC7="-","【-】","【"&amp;SUBSTITUTE(TEXT(EC7,"#,##0.00"),"-","△")&amp;"】"))</f>
        <v>【26.78】</v>
      </c>
      <c r="ED6" s="22">
        <f>IF(ED7="",NA(),ED7)</f>
        <v>0.32</v>
      </c>
      <c r="EE6" s="22">
        <f t="shared" ref="EE6:EM6" si="14">IF(EE7="",NA(),EE7)</f>
        <v>0.21</v>
      </c>
      <c r="EF6" s="22">
        <f t="shared" si="14"/>
        <v>0.72</v>
      </c>
      <c r="EG6" s="22">
        <f t="shared" si="14"/>
        <v>0.12</v>
      </c>
      <c r="EH6" s="22">
        <f t="shared" si="14"/>
        <v>0.19</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62057</v>
      </c>
      <c r="D7" s="24">
        <v>46</v>
      </c>
      <c r="E7" s="24">
        <v>1</v>
      </c>
      <c r="F7" s="24">
        <v>0</v>
      </c>
      <c r="G7" s="24">
        <v>1</v>
      </c>
      <c r="H7" s="24" t="s">
        <v>92</v>
      </c>
      <c r="I7" s="24" t="s">
        <v>93</v>
      </c>
      <c r="J7" s="24" t="s">
        <v>94</v>
      </c>
      <c r="K7" s="24" t="s">
        <v>95</v>
      </c>
      <c r="L7" s="24" t="s">
        <v>96</v>
      </c>
      <c r="M7" s="24" t="s">
        <v>97</v>
      </c>
      <c r="N7" s="25" t="s">
        <v>98</v>
      </c>
      <c r="O7" s="25">
        <v>97.4</v>
      </c>
      <c r="P7" s="25">
        <v>96.13</v>
      </c>
      <c r="Q7" s="25">
        <v>4565</v>
      </c>
      <c r="R7" s="25">
        <v>32362</v>
      </c>
      <c r="S7" s="25">
        <v>222.85</v>
      </c>
      <c r="T7" s="25">
        <v>145.22</v>
      </c>
      <c r="U7" s="25">
        <v>30845</v>
      </c>
      <c r="V7" s="25">
        <v>66.8</v>
      </c>
      <c r="W7" s="25">
        <v>461.75</v>
      </c>
      <c r="X7" s="25">
        <v>102.94</v>
      </c>
      <c r="Y7" s="25">
        <v>103.66</v>
      </c>
      <c r="Z7" s="25">
        <v>101.46</v>
      </c>
      <c r="AA7" s="25">
        <v>106.4</v>
      </c>
      <c r="AB7" s="25">
        <v>102.7</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431</v>
      </c>
      <c r="AU7" s="25">
        <v>474.77</v>
      </c>
      <c r="AV7" s="25">
        <v>512.26</v>
      </c>
      <c r="AW7" s="25">
        <v>638.12</v>
      </c>
      <c r="AX7" s="25">
        <v>903.64</v>
      </c>
      <c r="AY7" s="25">
        <v>327.77</v>
      </c>
      <c r="AZ7" s="25">
        <v>338.02</v>
      </c>
      <c r="BA7" s="25">
        <v>345.94</v>
      </c>
      <c r="BB7" s="25">
        <v>329.7</v>
      </c>
      <c r="BC7" s="25">
        <v>319.99</v>
      </c>
      <c r="BD7" s="25">
        <v>239.69</v>
      </c>
      <c r="BE7" s="25">
        <v>125.34</v>
      </c>
      <c r="BF7" s="25">
        <v>95.68</v>
      </c>
      <c r="BG7" s="25">
        <v>69.760000000000005</v>
      </c>
      <c r="BH7" s="25">
        <v>48.25</v>
      </c>
      <c r="BI7" s="25">
        <v>33.520000000000003</v>
      </c>
      <c r="BJ7" s="25">
        <v>397.1</v>
      </c>
      <c r="BK7" s="25">
        <v>379.91</v>
      </c>
      <c r="BL7" s="25">
        <v>386.61</v>
      </c>
      <c r="BM7" s="25">
        <v>381.56</v>
      </c>
      <c r="BN7" s="25">
        <v>365.55</v>
      </c>
      <c r="BO7" s="25">
        <v>264.86</v>
      </c>
      <c r="BP7" s="25">
        <v>97.49</v>
      </c>
      <c r="BQ7" s="25">
        <v>99.43</v>
      </c>
      <c r="BR7" s="25">
        <v>96.38</v>
      </c>
      <c r="BS7" s="25">
        <v>102.42</v>
      </c>
      <c r="BT7" s="25">
        <v>98.31</v>
      </c>
      <c r="BU7" s="25">
        <v>95.79</v>
      </c>
      <c r="BV7" s="25">
        <v>98.3</v>
      </c>
      <c r="BW7" s="25">
        <v>93.82</v>
      </c>
      <c r="BX7" s="25">
        <v>95.04</v>
      </c>
      <c r="BY7" s="25">
        <v>95.42</v>
      </c>
      <c r="BZ7" s="25">
        <v>97.59</v>
      </c>
      <c r="CA7" s="25">
        <v>265.14999999999998</v>
      </c>
      <c r="CB7" s="25">
        <v>261.64999999999998</v>
      </c>
      <c r="CC7" s="25">
        <v>271.5</v>
      </c>
      <c r="CD7" s="25">
        <v>255.39</v>
      </c>
      <c r="CE7" s="25">
        <v>265.2</v>
      </c>
      <c r="CF7" s="25">
        <v>171.13</v>
      </c>
      <c r="CG7" s="25">
        <v>173.7</v>
      </c>
      <c r="CH7" s="25">
        <v>178.94</v>
      </c>
      <c r="CI7" s="25">
        <v>180.19</v>
      </c>
      <c r="CJ7" s="25">
        <v>184.25</v>
      </c>
      <c r="CK7" s="25">
        <v>181.66</v>
      </c>
      <c r="CL7" s="25">
        <v>64.58</v>
      </c>
      <c r="CM7" s="25">
        <v>64.38</v>
      </c>
      <c r="CN7" s="25">
        <v>62.37</v>
      </c>
      <c r="CO7" s="25">
        <v>61.58</v>
      </c>
      <c r="CP7" s="25">
        <v>60.5</v>
      </c>
      <c r="CQ7" s="25">
        <v>60.12</v>
      </c>
      <c r="CR7" s="25">
        <v>60.34</v>
      </c>
      <c r="CS7" s="25">
        <v>59.54</v>
      </c>
      <c r="CT7" s="25">
        <v>59.26</v>
      </c>
      <c r="CU7" s="25">
        <v>60.44</v>
      </c>
      <c r="CV7" s="25">
        <v>60.21</v>
      </c>
      <c r="CW7" s="25">
        <v>84.26</v>
      </c>
      <c r="CX7" s="25">
        <v>84.26</v>
      </c>
      <c r="CY7" s="25">
        <v>84.26</v>
      </c>
      <c r="CZ7" s="25">
        <v>84.26</v>
      </c>
      <c r="DA7" s="25">
        <v>84.26</v>
      </c>
      <c r="DB7" s="25">
        <v>84.24</v>
      </c>
      <c r="DC7" s="25">
        <v>84.19</v>
      </c>
      <c r="DD7" s="25">
        <v>83.93</v>
      </c>
      <c r="DE7" s="25">
        <v>83.84</v>
      </c>
      <c r="DF7" s="25">
        <v>83.39</v>
      </c>
      <c r="DG7" s="25">
        <v>89.21</v>
      </c>
      <c r="DH7" s="25">
        <v>52.13</v>
      </c>
      <c r="DI7" s="25">
        <v>53.88</v>
      </c>
      <c r="DJ7" s="25">
        <v>54.74</v>
      </c>
      <c r="DK7" s="25">
        <v>56.17</v>
      </c>
      <c r="DL7" s="25">
        <v>57.28</v>
      </c>
      <c r="DM7" s="25">
        <v>48.83</v>
      </c>
      <c r="DN7" s="25">
        <v>49.96</v>
      </c>
      <c r="DO7" s="25">
        <v>50.82</v>
      </c>
      <c r="DP7" s="25">
        <v>51.82</v>
      </c>
      <c r="DQ7" s="25">
        <v>52.53</v>
      </c>
      <c r="DR7" s="25">
        <v>52.41</v>
      </c>
      <c r="DS7" s="25">
        <v>5.21</v>
      </c>
      <c r="DT7" s="25">
        <v>6.79</v>
      </c>
      <c r="DU7" s="25">
        <v>10.82</v>
      </c>
      <c r="DV7" s="25">
        <v>11.39</v>
      </c>
      <c r="DW7" s="25">
        <v>12.03</v>
      </c>
      <c r="DX7" s="25">
        <v>18.18</v>
      </c>
      <c r="DY7" s="25">
        <v>19.32</v>
      </c>
      <c r="DZ7" s="25">
        <v>21.16</v>
      </c>
      <c r="EA7" s="25">
        <v>22.72</v>
      </c>
      <c r="EB7" s="25">
        <v>24.16</v>
      </c>
      <c r="EC7" s="25">
        <v>26.78</v>
      </c>
      <c r="ED7" s="25">
        <v>0.32</v>
      </c>
      <c r="EE7" s="25">
        <v>0.21</v>
      </c>
      <c r="EF7" s="25">
        <v>0.72</v>
      </c>
      <c r="EG7" s="25">
        <v>0.12</v>
      </c>
      <c r="EH7" s="25">
        <v>0.19</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渋谷達郎</cp:lastModifiedBy>
  <cp:lastPrinted>2026-02-08T10:39:53Z</cp:lastPrinted>
  <dcterms:created xsi:type="dcterms:W3CDTF">2025-12-12T09:11:55Z</dcterms:created>
  <dcterms:modified xsi:type="dcterms:W3CDTF">2026-02-08T10:39:54Z</dcterms:modified>
  <cp:category/>
</cp:coreProperties>
</file>