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1_水道事業（簡水含む）\03 鶴岡市○\"/>
    </mc:Choice>
  </mc:AlternateContent>
  <xr:revisionPtr revIDLastSave="0" documentId="13_ncr:1_{F53210DC-D95B-4C28-9CE8-A1CE96362EFB}" xr6:coauthVersionLast="47" xr6:coauthVersionMax="47" xr10:uidLastSave="{00000000-0000-0000-0000-000000000000}"/>
  <workbookProtection workbookAlgorithmName="SHA-512" workbookHashValue="E0wK8DTF+bbm385kfjIrMlfSvmh+q/yky/Lv+hCHtdeJt1F7F5HoRl7uD7M6FjzA6QqZjDExpG35tb5/BpNs4Q==" workbookSaltValue="q+AKLf+stCDjAE8KZ1Qk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B10" i="4" s="1"/>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F85" i="4"/>
  <c r="BB10" i="4"/>
  <c r="AT10" i="4"/>
  <c r="AL10" i="4"/>
  <c r="I10" i="4"/>
  <c r="AD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<sst xmlns="http://schemas.openxmlformats.org/spreadsheetml/2006/main" count="228" uniqueCount="113">
  <si>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</si>
  <si>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</si>
  <si>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</si>
  <si>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</si>
  <si>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</si>
  <si>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</si>
  <si>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</si>
  <si>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</si>
  <si>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</si>
  <si>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</si>
  <si>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</si>
  <si>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</si>
  <si>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</si>
  <si>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</si>
  <si>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</si>
  <si>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</si>
  <si>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</si>
  <si>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</si>
  <si>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</si>
  <si>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</si>
  <si>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</si>
  <si>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</si>
  <si>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</si>
  <si>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</si>
  <si>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</si>
  <si>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</si>
  <si>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</si>
  <si>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</si>
  <si>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</si>
  <si>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</si>
  <si>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</si>
  <si>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</si>
  <si>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</si>
  <si>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</si>
  <si>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</si>
  <si>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</si>
  <si>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</si>
  <si>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</si>
  <si>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</si>
  <si>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</si>
  <si>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</si>
  <si>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</si>
  <si>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</si>
  <si>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</si>
  <si>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</si>
  <si>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</si>
  <si>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</si>
  <si>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</si>
  <si>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</si>
  <si>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</si>
  <si>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</si>
  <si>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</si>
  <si>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</si>
  <si>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</si>
  <si>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</si>
  <si>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</si>
  <si>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</si>
  <si>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</si>
  <si>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</si>
  <si>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</si>
  <si>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</si>
  <si>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</si>
  <si>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</si>
  <si>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</si>
  <si>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</si>
  <si>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</si>
  <si>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</si>
  <si>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</si>
  <si>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</si>
  <si>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</si>
  <si>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</si>
  <si>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</si>
  <si>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</si>
  <si>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</si>
  <si>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</si>
  <si>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</si>
  <si>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</si>
  <si>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</si>
  <si>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</si>
  <si>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</si>
  <si>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</si>
  <si>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</si>
  <si>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</si>
  <si>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</si>
  <si>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</si>
  <si>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</si>
  <si>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</si>
  <si>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</si>
  <si>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</si>
  <si>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</si>
  <si>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</si>
  <si>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</si>
  <si>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</si>
  <si>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</si>
  <si>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</si>
  <si>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</si>
  <si>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</si>
  <si>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</si>
  <si>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</si>
  <si>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</si>
  <si>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</si>
  <si>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</si>
  <si>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</si>
  <si>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</si>
  <si>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</si>
  <si>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</si>
  <si>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</si>
  <si>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</si>
  <si>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</si>
  <si>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</si>
  <si>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有形固定資産減価償却率は、類似団体平均よりも高い数値となっており、年々上昇傾向にあります。施設の老朽化が進行しているため、必要な施設を見極め、有効で効率的な投資を行っていく必要があります。</t>
    </r>
    <r>
      <rPr>
        <sz val="11"/>
        <color rgb="FFFF0000"/>
        <rFont val="ＭＳ ゴシック"/>
        <family val="3"/>
        <charset val="128"/>
      </rPr>
      <t xml:space="preserve">
</t>
    </r>
    <r>
      <rPr>
        <sz val="11"/>
        <rFont val="ＭＳ ゴシック"/>
        <family val="3"/>
        <charset val="128"/>
      </rPr>
      <t>②管路経年化率は、類似団体平均よりも高い数値となっており、今後はより効率的に管路更新を進める必要があります。</t>
    </r>
    <r>
      <rPr>
        <sz val="11"/>
        <color rgb="FFFF0000"/>
        <rFont val="ＭＳ ゴシック"/>
        <family val="3"/>
        <charset val="128"/>
      </rPr>
      <t xml:space="preserve">
</t>
    </r>
    <r>
      <rPr>
        <sz val="11"/>
        <rFont val="ＭＳ ゴシック"/>
        <family val="3"/>
        <charset val="128"/>
      </rPr>
      <t>③管路更新率は、給水区域面積が広大かつ管路が多岐に広がっているため、類似団体平均より低い数値となっております。令和6年度の管路更新率は前年度を下回ったものの、基幹管路耐震化率や配水池耐震化率は上昇しており、水道事業全体の更新は着実に進捗しております。したがって、今後とも効率的かつ効果的なアセットマネジメントの実践に取り組む必要があります。</t>
    </r>
    <rPh sb="36" eb="38">
      <t>ジョウショウ</t>
    </rPh>
    <rPh sb="218" eb="221">
      <t>ゼンネンド</t>
    </rPh>
    <rPh sb="222" eb="224">
      <t>シタマワ</t>
    </rPh>
    <rPh sb="239" eb="242">
      <t>ハイスイチ</t>
    </rPh>
    <rPh sb="242" eb="246">
      <t>タイシンカリツ</t>
    </rPh>
    <rPh sb="247" eb="249">
      <t>ジョウショウ</t>
    </rPh>
    <rPh sb="264" eb="266">
      <t>チャクジツ</t>
    </rPh>
    <phoneticPr fontId="4"/>
  </si>
  <si>
    <t>　給水人口の減少や節水型機器の普及により、給水収益の大幅な伸びが見込めない中、老朽化した管路や施設の更新需要が増加するため、より一層の経費削減や適正な料金改定により、健全経営を堅持していく必要があります。
　なお、管路や施設の更新にあたっては、給水区域の需要を見極め優先順位や効率性を考慮しながら計画的に行うとともに、施設の統廃合等のダウンサイジングを図り適正な規模に整備していく必要があります。</t>
  </si>
  <si>
    <t>①経常収支比率は、給水収益の減少に伴い経常収益が減少したものの、それ以上に経常費用が減少したため、前年度より上昇しました。健全経営の水準とされる100％を上回っています。
②累積欠損金比率は、0％で累積欠損金は発生していませんが、今後給水収益の伸びが見込めないため、継続して費用節減に努める必要があります。
③流動比率は、企業債償還金が少ないことなどから、類似団体平均値と比較して高い数値となっています。
④企業債残高対給水収益比率は、令和5年度から新たに企業債を借入し、令和6年度は増加しました。今後も老朽管路施設の更新を進めていくため、新規借入による数値の上昇が想定されます。
⑤料金回収率は、有収水量の減少に伴い供給単価が上昇したものの、給水原価の上昇幅が供給単価の上昇幅を上回ったことより、前年度より減少しました。
⑥給水原価は、前年度と比較して経常費用が減少したものの、年間総有収水量の減少幅が経常費用の減少幅を上回ったため、前年度より上昇しました。
⑦施設利用率について、給水区域面積が広大で保有する施設が多いため、配水量に対し施設が過大となっています。今後、給水人口の減少を視野に施設規模の適正化を図る必要があります。
⑧有収率は、近年減少傾向にありましたが、年間総配水量の減少幅が年間総有収水量の減少幅を上回ったことにより、前年度より上昇しました。</t>
    <rPh sb="236" eb="238">
      <t>レイワ</t>
    </rPh>
    <rPh sb="239" eb="24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</si>
</sst>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0.88</c:v>
                </c:pt>
                <c:pt idx="2">
                  <c:v>0.27</c:v>
                </c:pt>
                <c:pt idx="3">
                  <c:v>0.43</c:v>
                </c:pt>
                <c:pt idx="4">
                  <c:v>0.37</c:v>
                </c:pt>
              </c:numCache>
            </c:numRef>
          </c:val>
          <c:extLst>
            <c:ext xmlns:c16="http://schemas.microsoft.com/office/drawing/2014/chart" uri="{C3380CC4-5D6E-409C-BE32-E72D297353CC}">
              <c16:uniqueId val="{00000000-F0D7-4738-B738-5D2F691AB2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F0D7-4738-B738-5D2F691AB2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41.78</c:v>
                </c:pt>
                <c:pt idx="1">
                  <c:v>41.52</c:v>
                </c:pt>
                <c:pt idx="2">
                  <c:v>41.8</c:v>
                </c:pt>
                <c:pt idx="3">
                  <c:v>41.24</c:v>
                </c:pt>
                <c:pt idx="4">
                  <c:v>40.340000000000003</c:v>
                </c:pt>
              </c:numCache>
            </c:numRef>
          </c:val>
          <c:extLst>
            <c:ext xmlns:c16="http://schemas.microsoft.com/office/drawing/2014/chart" uri="{C3380CC4-5D6E-409C-BE32-E72D297353CC}">
              <c16:uniqueId val="{00000000-C55C-42AF-A8E7-AE627D86E6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55C-42AF-A8E7-AE627D86E6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86.62</c:v>
                </c:pt>
                <c:pt idx="1">
                  <c:v>85.98</c:v>
                </c:pt>
                <c:pt idx="2">
                  <c:v>84.42</c:v>
                </c:pt>
                <c:pt idx="3">
                  <c:v>83.87</c:v>
                </c:pt>
                <c:pt idx="4">
                  <c:v>84.26</c:v>
                </c:pt>
              </c:numCache>
            </c:numRef>
          </c:val>
          <c:extLst>
            <c:ext xmlns:c16="http://schemas.microsoft.com/office/drawing/2014/chart" uri="{C3380CC4-5D6E-409C-BE32-E72D297353CC}">
              <c16:uniqueId val="{00000000-8DDF-4EFC-9D25-14286CFF9B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8DDF-4EFC-9D25-14286CFF9B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111.65</c:v>
                </c:pt>
                <c:pt idx="1">
                  <c:v>115.01</c:v>
                </c:pt>
                <c:pt idx="2">
                  <c:v>111.12</c:v>
                </c:pt>
                <c:pt idx="3">
                  <c:v>110.18</c:v>
                </c:pt>
                <c:pt idx="4">
                  <c:v>110.31</c:v>
                </c:pt>
              </c:numCache>
            </c:numRef>
          </c:val>
          <c:extLst>
            <c:ext xmlns:c16="http://schemas.microsoft.com/office/drawing/2014/chart" uri="{C3380CC4-5D6E-409C-BE32-E72D297353CC}">
              <c16:uniqueId val="{00000000-28DD-4D7B-98C1-BF27A717E4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28DD-4D7B-98C1-BF27A717E4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62.16</c:v>
                </c:pt>
                <c:pt idx="1">
                  <c:v>62.76</c:v>
                </c:pt>
                <c:pt idx="2">
                  <c:v>63.71</c:v>
                </c:pt>
                <c:pt idx="3">
                  <c:v>64.2</c:v>
                </c:pt>
                <c:pt idx="4">
                  <c:v>64.260000000000005</c:v>
                </c:pt>
              </c:numCache>
            </c:numRef>
          </c:val>
          <c:extLst>
            <c:ext xmlns:c16="http://schemas.microsoft.com/office/drawing/2014/chart" uri="{C3380CC4-5D6E-409C-BE32-E72D297353CC}">
              <c16:uniqueId val="{00000000-E074-4610-949E-A1E12C1BB7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074-4610-949E-A1E12C1BB7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22.22</c:v>
                </c:pt>
                <c:pt idx="1">
                  <c:v>23.44</c:v>
                </c:pt>
                <c:pt idx="2">
                  <c:v>24.15</c:v>
                </c:pt>
                <c:pt idx="3">
                  <c:v>24.91</c:v>
                </c:pt>
                <c:pt idx="4">
                  <c:v>30.35</c:v>
                </c:pt>
              </c:numCache>
            </c:numRef>
          </c:val>
          <c:extLst>
            <c:ext xmlns:c16="http://schemas.microsoft.com/office/drawing/2014/chart" uri="{C3380CC4-5D6E-409C-BE32-E72D297353CC}">
              <c16:uniqueId val="{00000000-D7B1-4535-A92F-C51C80BF58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D7B1-4535-A92F-C51C80BF58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6-46EB-8528-383248766B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F5E6-46EB-8528-383248766B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619.24</c:v>
                </c:pt>
                <c:pt idx="1">
                  <c:v>656.79</c:v>
                </c:pt>
                <c:pt idx="2">
                  <c:v>598.57000000000005</c:v>
                </c:pt>
                <c:pt idx="3">
                  <c:v>583.32000000000005</c:v>
                </c:pt>
                <c:pt idx="4">
                  <c:v>500.56</c:v>
                </c:pt>
              </c:numCache>
            </c:numRef>
          </c:val>
          <c:extLst>
            <c:ext xmlns:c16="http://schemas.microsoft.com/office/drawing/2014/chart" uri="{C3380CC4-5D6E-409C-BE32-E72D297353CC}">
              <c16:uniqueId val="{00000000-EC07-41EF-90D7-35E17475BB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EC07-41EF-90D7-35E17475BB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134.38</c:v>
                </c:pt>
                <c:pt idx="1">
                  <c:v>115.93</c:v>
                </c:pt>
                <c:pt idx="2">
                  <c:v>99.35</c:v>
                </c:pt>
                <c:pt idx="3">
                  <c:v>88.13</c:v>
                </c:pt>
                <c:pt idx="4">
                  <c:v>88.16</c:v>
                </c:pt>
              </c:numCache>
            </c:numRef>
          </c:val>
          <c:extLst>
            <c:ext xmlns:c16="http://schemas.microsoft.com/office/drawing/2014/chart" uri="{C3380CC4-5D6E-409C-BE32-E72D297353CC}">
              <c16:uniqueId val="{00000000-3065-4B81-B7A6-53C59C46C4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065-4B81-B7A6-53C59C46C4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105.78</c:v>
                </c:pt>
                <c:pt idx="1">
                  <c:v>109.38</c:v>
                </c:pt>
                <c:pt idx="2">
                  <c:v>105.77</c:v>
                </c:pt>
                <c:pt idx="3">
                  <c:v>104.81</c:v>
                </c:pt>
                <c:pt idx="4">
                  <c:v>103.87</c:v>
                </c:pt>
              </c:numCache>
            </c:numRef>
          </c:val>
          <c:extLst>
            <c:ext xmlns:c16="http://schemas.microsoft.com/office/drawing/2014/chart" uri="{C3380CC4-5D6E-409C-BE32-E72D297353CC}">
              <c16:uniqueId val="{00000000-1015-47BC-B474-E5A5555FA5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015-47BC-B474-E5A5555FA5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192.78</c:v>
                </c:pt>
                <c:pt idx="1">
                  <c:v>190.49</c:v>
                </c:pt>
                <c:pt idx="2">
                  <c:v>197.65</c:v>
                </c:pt>
                <c:pt idx="3">
                  <c:v>199.87</c:v>
                </c:pt>
                <c:pt idx="4">
                  <c:v>202.27</c:v>
                </c:pt>
              </c:numCache>
            </c:numRef>
          </c:val>
          <c:extLst>
            <c:ext xmlns:c16="http://schemas.microsoft.com/office/drawing/2014/chart" uri="{C3380CC4-5D6E-409C-BE32-E72D297353CC}">
              <c16:uniqueId val="{00000000-A989-49B8-AD59-DF98CB176C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A989-49B8-AD59-DF98CB176C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山形県　鶴岡市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60"/>
      <c r="D7" s="60"/>
      <c r="E7" s="60"/>
      <c r="F7" s="60"/>
      <c r="G7" s="60"/>
      <c r="H7" s="60"/>
      <c r="I7" s="59" t="s">
        <v>2</v>
      </c>
      <c r="J7" s="60"/>
      <c r="K7" s="60"/>
      <c r="L7" s="60"/>
      <c r="M7" s="60"/>
      <c r="N7" s="60"/>
      <c r="O7" s="70"/>
      <c r="P7" s="61" t="s">
        <v>3</v>
      </c>
      <c r="Q7" s="61"/>
      <c r="R7" s="61"/>
      <c r="S7" s="61"/>
      <c r="T7" s="61"/>
      <c r="U7" s="61"/>
      <c r="V7" s="61"/>
      <c r="W7" s="61" t="s">
        <v>4</v>
      </c>
      <c r="X7" s="61"/>
      <c r="Y7" s="61"/>
      <c r="Z7" s="61"/>
      <c r="AA7" s="61"/>
      <c r="AB7" s="61"/>
      <c r="AC7" s="61"/>
      <c r="AD7" s="61" t="s">
        <v>5</v>
      </c>
      <c r="AE7" s="61"/>
      <c r="AF7" s="61"/>
      <c r="AG7" s="61"/>
      <c r="AH7" s="61"/>
      <c r="AI7" s="61"/>
      <c r="AJ7" s="61"/>
      <c r="AK7" s="2"/>
      <c r="AL7" s="61" t="s">
        <v>6</v>
      </c>
      <c r="AM7" s="61"/>
      <c r="AN7" s="61"/>
      <c r="AO7" s="61"/>
      <c r="AP7" s="61"/>
      <c r="AQ7" s="61"/>
      <c r="AR7" s="61"/>
      <c r="AS7" s="61"/>
      <c r="AT7" s="59" t="s">
        <v>7</v>
      </c>
      <c r="AU7" s="60"/>
      <c r="AV7" s="60"/>
      <c r="AW7" s="60"/>
      <c r="AX7" s="60"/>
      <c r="AY7" s="60"/>
      <c r="AZ7" s="60"/>
      <c r="BA7" s="60"/>
      <c r="BB7" s="61" t="s">
        <v>8</v>
      </c>
      <c r="BC7" s="61"/>
      <c r="BD7" s="61"/>
      <c r="BE7" s="61"/>
      <c r="BF7" s="61"/>
      <c r="BG7" s="61"/>
      <c r="BH7" s="61"/>
      <c r="BI7" s="61"/>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A3</v>
      </c>
      <c r="X8" s="78"/>
      <c r="Y8" s="78"/>
      <c r="Z8" s="78"/>
      <c r="AA8" s="78"/>
      <c r="AB8" s="78"/>
      <c r="AC8" s="78"/>
      <c r="AD8" s="78" t="str">
        <f>データ!$M$6</f>
        <v>非設置</v>
      </c>
      <c r="AE8" s="78"/>
      <c r="AF8" s="78"/>
      <c r="AG8" s="78"/>
      <c r="AH8" s="78"/>
      <c r="AI8" s="78"/>
      <c r="AJ8" s="78"/>
      <c r="AK8" s="2"/>
      <c r="AL8" s="58">
        <f>データ!$R$6</f>
        <v>116731</v>
      </c>
      <c r="AM8" s="58"/>
      <c r="AN8" s="58"/>
      <c r="AO8" s="58"/>
      <c r="AP8" s="58"/>
      <c r="AQ8" s="58"/>
      <c r="AR8" s="58"/>
      <c r="AS8" s="58"/>
      <c r="AT8" s="54">
        <f>データ!$S$6</f>
        <v>1311.51</v>
      </c>
      <c r="AU8" s="55"/>
      <c r="AV8" s="55"/>
      <c r="AW8" s="55"/>
      <c r="AX8" s="55"/>
      <c r="AY8" s="55"/>
      <c r="AZ8" s="55"/>
      <c r="BA8" s="55"/>
      <c r="BB8" s="57">
        <f>データ!$T$6</f>
        <v>89.01</v>
      </c>
      <c r="BC8" s="57"/>
      <c r="BD8" s="57"/>
      <c r="BE8" s="57"/>
      <c r="BF8" s="57"/>
      <c r="BG8" s="57"/>
      <c r="BH8" s="57"/>
      <c r="BI8" s="57"/>
      <c r="BJ8" s="3"/>
      <c r="BK8" s="3"/>
      <c r="BL8" s="71" t="s">
        <v>10</v>
      </c>
      <c r="BM8" s="72"/>
      <c r="BN8" s="73" t="s">
        <v>11</v>
      </c>
      <c r="BO8" s="73"/>
      <c r="BP8" s="73"/>
      <c r="BQ8" s="73"/>
      <c r="BR8" s="73"/>
      <c r="BS8" s="73"/>
      <c r="BT8" s="73"/>
      <c r="BU8" s="73"/>
      <c r="BV8" s="73"/>
      <c r="BW8" s="73"/>
      <c r="BX8" s="73"/>
      <c r="BY8" s="74"/>
    </row>
    <row r="9" spans="1:78" ht="18.75" customHeight="1" x14ac:dyDescent="0.15">
      <c r="A9" s="2"/>
      <c r="B9" s="59" t="s">
        <v>12</v>
      </c>
      <c r="C9" s="60"/>
      <c r="D9" s="60"/>
      <c r="E9" s="60"/>
      <c r="F9" s="60"/>
      <c r="G9" s="60"/>
      <c r="H9" s="60"/>
      <c r="I9" s="59" t="s">
        <v>13</v>
      </c>
      <c r="J9" s="60"/>
      <c r="K9" s="60"/>
      <c r="L9" s="60"/>
      <c r="M9" s="60"/>
      <c r="N9" s="60"/>
      <c r="O9" s="70"/>
      <c r="P9" s="61" t="s">
        <v>14</v>
      </c>
      <c r="Q9" s="61"/>
      <c r="R9" s="61"/>
      <c r="S9" s="61"/>
      <c r="T9" s="61"/>
      <c r="U9" s="61"/>
      <c r="V9" s="61"/>
      <c r="W9" s="61" t="s">
        <v>15</v>
      </c>
      <c r="X9" s="61"/>
      <c r="Y9" s="61"/>
      <c r="Z9" s="61"/>
      <c r="AA9" s="61"/>
      <c r="AB9" s="61"/>
      <c r="AC9" s="61"/>
      <c r="AD9" s="2"/>
      <c r="AE9" s="2"/>
      <c r="AF9" s="2"/>
      <c r="AG9" s="2"/>
      <c r="AH9" s="2"/>
      <c r="AI9" s="2"/>
      <c r="AJ9" s="2"/>
      <c r="AK9" s="2"/>
      <c r="AL9" s="61" t="s">
        <v>16</v>
      </c>
      <c r="AM9" s="61"/>
      <c r="AN9" s="61"/>
      <c r="AO9" s="61"/>
      <c r="AP9" s="61"/>
      <c r="AQ9" s="61"/>
      <c r="AR9" s="61"/>
      <c r="AS9" s="61"/>
      <c r="AT9" s="59" t="s">
        <v>17</v>
      </c>
      <c r="AU9" s="60"/>
      <c r="AV9" s="60"/>
      <c r="AW9" s="60"/>
      <c r="AX9" s="60"/>
      <c r="AY9" s="60"/>
      <c r="AZ9" s="60"/>
      <c r="BA9" s="60"/>
      <c r="BB9" s="61" t="s">
        <v>18</v>
      </c>
      <c r="BC9" s="61"/>
      <c r="BD9" s="61"/>
      <c r="BE9" s="61"/>
      <c r="BF9" s="61"/>
      <c r="BG9" s="61"/>
      <c r="BH9" s="61"/>
      <c r="BI9" s="61"/>
      <c r="BJ9" s="3"/>
      <c r="BK9" s="3"/>
      <c r="BL9" s="62" t="s">
        <v>19</v>
      </c>
      <c r="BM9" s="63"/>
      <c r="BN9" s="64" t="s">
        <v>20</v>
      </c>
      <c r="BO9" s="64"/>
      <c r="BP9" s="64"/>
      <c r="BQ9" s="64"/>
      <c r="BR9" s="64"/>
      <c r="BS9" s="64"/>
      <c r="BT9" s="64"/>
      <c r="BU9" s="64"/>
      <c r="BV9" s="64"/>
      <c r="BW9" s="64"/>
      <c r="BX9" s="64"/>
      <c r="BY9" s="65"/>
    </row>
    <row r="10" spans="1:78" ht="18.75" customHeight="1" x14ac:dyDescent="0.15">
      <c r="A10" s="2"/>
      <c r="B10" s="54" t="str">
        <f>データ!$N$6</f>
        <v>-</v>
      </c>
      <c r="C10" s="55"/>
      <c r="D10" s="55"/>
      <c r="E10" s="55"/>
      <c r="F10" s="55"/>
      <c r="G10" s="55"/>
      <c r="H10" s="55"/>
      <c r="I10" s="54">
        <f>データ!$O$6</f>
        <v>86.01</v>
      </c>
      <c r="J10" s="55"/>
      <c r="K10" s="55"/>
      <c r="L10" s="55"/>
      <c r="M10" s="55"/>
      <c r="N10" s="55"/>
      <c r="O10" s="56"/>
      <c r="P10" s="57">
        <f>データ!$P$6</f>
        <v>99.67</v>
      </c>
      <c r="Q10" s="57"/>
      <c r="R10" s="57"/>
      <c r="S10" s="57"/>
      <c r="T10" s="57"/>
      <c r="U10" s="57"/>
      <c r="V10" s="57"/>
      <c r="W10" s="58">
        <f>データ!$Q$6</f>
        <v>3894</v>
      </c>
      <c r="X10" s="58"/>
      <c r="Y10" s="58"/>
      <c r="Z10" s="58"/>
      <c r="AA10" s="58"/>
      <c r="AB10" s="58"/>
      <c r="AC10" s="58"/>
      <c r="AD10" s="2"/>
      <c r="AE10" s="2"/>
      <c r="AF10" s="2"/>
      <c r="AG10" s="2"/>
      <c r="AH10" s="2"/>
      <c r="AI10" s="2"/>
      <c r="AJ10" s="2"/>
      <c r="AK10" s="2"/>
      <c r="AL10" s="58">
        <f>データ!$U$6</f>
        <v>122237</v>
      </c>
      <c r="AM10" s="58"/>
      <c r="AN10" s="58"/>
      <c r="AO10" s="58"/>
      <c r="AP10" s="58"/>
      <c r="AQ10" s="58"/>
      <c r="AR10" s="58"/>
      <c r="AS10" s="58"/>
      <c r="AT10" s="54">
        <f>データ!$V$6</f>
        <v>427</v>
      </c>
      <c r="AU10" s="55"/>
      <c r="AV10" s="55"/>
      <c r="AW10" s="55"/>
      <c r="AX10" s="55"/>
      <c r="AY10" s="55"/>
      <c r="AZ10" s="55"/>
      <c r="BA10" s="55"/>
      <c r="BB10" s="57">
        <f>データ!$W$6</f>
        <v>286.27</v>
      </c>
      <c r="BC10" s="57"/>
      <c r="BD10" s="57"/>
      <c r="BE10" s="57"/>
      <c r="BF10" s="57"/>
      <c r="BG10" s="57"/>
      <c r="BH10" s="57"/>
      <c r="BI10" s="57"/>
      <c r="BJ10" s="2"/>
      <c r="BK10" s="2"/>
      <c r="BL10" s="66" t="s">
        <v>21</v>
      </c>
      <c r="BM10" s="67"/>
      <c r="BN10" s="68" t="s">
        <v>22</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40" t="s">
        <v>25</v>
      </c>
      <c r="BM14" s="41"/>
      <c r="BN14" s="41"/>
      <c r="BO14" s="41"/>
      <c r="BP14" s="41"/>
      <c r="BQ14" s="41"/>
      <c r="BR14" s="41"/>
      <c r="BS14" s="41"/>
      <c r="BT14" s="41"/>
      <c r="BU14" s="41"/>
      <c r="BV14" s="41"/>
      <c r="BW14" s="41"/>
      <c r="BX14" s="41"/>
      <c r="BY14" s="41"/>
      <c r="BZ14" s="42"/>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43"/>
      <c r="BM15" s="44"/>
      <c r="BN15" s="44"/>
      <c r="BO15" s="44"/>
      <c r="BP15" s="44"/>
      <c r="BQ15" s="44"/>
      <c r="BR15" s="44"/>
      <c r="BS15" s="44"/>
      <c r="BT15" s="44"/>
      <c r="BU15" s="44"/>
      <c r="BV15" s="44"/>
      <c r="BW15" s="44"/>
      <c r="BX15" s="44"/>
      <c r="BY15" s="44"/>
      <c r="BZ15" s="4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3"/>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3"/>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3"/>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3"/>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3"/>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3"/>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3"/>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3"/>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3"/>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3"/>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3"/>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3"/>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3"/>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3"/>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3"/>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3"/>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3"/>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3"/>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3"/>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3"/>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3"/>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3"/>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3"/>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3"/>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3"/>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3"/>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3"/>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0" t="s">
        <v>26</v>
      </c>
      <c r="BM45" s="41"/>
      <c r="BN45" s="41"/>
      <c r="BO45" s="41"/>
      <c r="BP45" s="41"/>
      <c r="BQ45" s="41"/>
      <c r="BR45" s="41"/>
      <c r="BS45" s="41"/>
      <c r="BT45" s="41"/>
      <c r="BU45" s="41"/>
      <c r="BV45" s="41"/>
      <c r="BW45" s="41"/>
      <c r="BX45" s="41"/>
      <c r="BY45" s="41"/>
      <c r="BZ45" s="4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3"/>
      <c r="BM46" s="44"/>
      <c r="BN46" s="44"/>
      <c r="BO46" s="44"/>
      <c r="BP46" s="44"/>
      <c r="BQ46" s="44"/>
      <c r="BR46" s="44"/>
      <c r="BS46" s="44"/>
      <c r="BT46" s="44"/>
      <c r="BU46" s="44"/>
      <c r="BV46" s="44"/>
      <c r="BW46" s="44"/>
      <c r="BX46" s="44"/>
      <c r="BY46" s="44"/>
      <c r="BZ46" s="4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3"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3"/>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3"/>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3"/>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3"/>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3"/>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3"/>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3"/>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3"/>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3"/>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3"/>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3"/>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3"/>
      <c r="BM59" s="31"/>
      <c r="BN59" s="31"/>
      <c r="BO59" s="31"/>
      <c r="BP59" s="31"/>
      <c r="BQ59" s="31"/>
      <c r="BR59" s="31"/>
      <c r="BS59" s="31"/>
      <c r="BT59" s="31"/>
      <c r="BU59" s="31"/>
      <c r="BV59" s="31"/>
      <c r="BW59" s="31"/>
      <c r="BX59" s="31"/>
      <c r="BY59" s="31"/>
      <c r="BZ59" s="32"/>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33"/>
      <c r="BM60" s="31"/>
      <c r="BN60" s="31"/>
      <c r="BO60" s="31"/>
      <c r="BP60" s="31"/>
      <c r="BQ60" s="31"/>
      <c r="BR60" s="31"/>
      <c r="BS60" s="31"/>
      <c r="BT60" s="31"/>
      <c r="BU60" s="31"/>
      <c r="BV60" s="31"/>
      <c r="BW60" s="31"/>
      <c r="BX60" s="31"/>
      <c r="BY60" s="31"/>
      <c r="BZ60" s="32"/>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33"/>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3"/>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0" t="s">
        <v>28</v>
      </c>
      <c r="BM64" s="41"/>
      <c r="BN64" s="41"/>
      <c r="BO64" s="41"/>
      <c r="BP64" s="41"/>
      <c r="BQ64" s="41"/>
      <c r="BR64" s="41"/>
      <c r="BS64" s="41"/>
      <c r="BT64" s="41"/>
      <c r="BU64" s="41"/>
      <c r="BV64" s="41"/>
      <c r="BW64" s="41"/>
      <c r="BX64" s="41"/>
      <c r="BY64" s="41"/>
      <c r="BZ64" s="4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3"/>
      <c r="BM65" s="44"/>
      <c r="BN65" s="44"/>
      <c r="BO65" s="44"/>
      <c r="BP65" s="44"/>
      <c r="BQ65" s="44"/>
      <c r="BR65" s="44"/>
      <c r="BS65" s="44"/>
      <c r="BT65" s="44"/>
      <c r="BU65" s="44"/>
      <c r="BV65" s="44"/>
      <c r="BW65" s="44"/>
      <c r="BX65" s="44"/>
      <c r="BY65" s="44"/>
      <c r="BZ65" s="4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4" t="s">
        <v>111</v>
      </c>
      <c r="BM66" s="35"/>
      <c r="BN66" s="35"/>
      <c r="BO66" s="35"/>
      <c r="BP66" s="35"/>
      <c r="BQ66" s="35"/>
      <c r="BR66" s="35"/>
      <c r="BS66" s="35"/>
      <c r="BT66" s="35"/>
      <c r="BU66" s="35"/>
      <c r="BV66" s="35"/>
      <c r="BW66" s="35"/>
      <c r="BX66" s="35"/>
      <c r="BY66" s="35"/>
      <c r="BZ66" s="3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4"/>
      <c r="BM67" s="35"/>
      <c r="BN67" s="35"/>
      <c r="BO67" s="35"/>
      <c r="BP67" s="35"/>
      <c r="BQ67" s="35"/>
      <c r="BR67" s="35"/>
      <c r="BS67" s="35"/>
      <c r="BT67" s="35"/>
      <c r="BU67" s="35"/>
      <c r="BV67" s="35"/>
      <c r="BW67" s="35"/>
      <c r="BX67" s="35"/>
      <c r="BY67" s="35"/>
      <c r="BZ67" s="3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4"/>
      <c r="BM68" s="35"/>
      <c r="BN68" s="35"/>
      <c r="BO68" s="35"/>
      <c r="BP68" s="35"/>
      <c r="BQ68" s="35"/>
      <c r="BR68" s="35"/>
      <c r="BS68" s="35"/>
      <c r="BT68" s="35"/>
      <c r="BU68" s="35"/>
      <c r="BV68" s="35"/>
      <c r="BW68" s="35"/>
      <c r="BX68" s="35"/>
      <c r="BY68" s="35"/>
      <c r="BZ68" s="3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4"/>
      <c r="BM69" s="35"/>
      <c r="BN69" s="35"/>
      <c r="BO69" s="35"/>
      <c r="BP69" s="35"/>
      <c r="BQ69" s="35"/>
      <c r="BR69" s="35"/>
      <c r="BS69" s="35"/>
      <c r="BT69" s="35"/>
      <c r="BU69" s="35"/>
      <c r="BV69" s="35"/>
      <c r="BW69" s="35"/>
      <c r="BX69" s="35"/>
      <c r="BY69" s="35"/>
      <c r="BZ69" s="3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4"/>
      <c r="BM70" s="35"/>
      <c r="BN70" s="35"/>
      <c r="BO70" s="35"/>
      <c r="BP70" s="35"/>
      <c r="BQ70" s="35"/>
      <c r="BR70" s="35"/>
      <c r="BS70" s="35"/>
      <c r="BT70" s="35"/>
      <c r="BU70" s="35"/>
      <c r="BV70" s="35"/>
      <c r="BW70" s="35"/>
      <c r="BX70" s="35"/>
      <c r="BY70" s="35"/>
      <c r="BZ70" s="3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4"/>
      <c r="BM71" s="35"/>
      <c r="BN71" s="35"/>
      <c r="BO71" s="35"/>
      <c r="BP71" s="35"/>
      <c r="BQ71" s="35"/>
      <c r="BR71" s="35"/>
      <c r="BS71" s="35"/>
      <c r="BT71" s="35"/>
      <c r="BU71" s="35"/>
      <c r="BV71" s="35"/>
      <c r="BW71" s="35"/>
      <c r="BX71" s="35"/>
      <c r="BY71" s="35"/>
      <c r="BZ71" s="3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4"/>
      <c r="BM72" s="35"/>
      <c r="BN72" s="35"/>
      <c r="BO72" s="35"/>
      <c r="BP72" s="35"/>
      <c r="BQ72" s="35"/>
      <c r="BR72" s="35"/>
      <c r="BS72" s="35"/>
      <c r="BT72" s="35"/>
      <c r="BU72" s="35"/>
      <c r="BV72" s="35"/>
      <c r="BW72" s="35"/>
      <c r="BX72" s="35"/>
      <c r="BY72" s="35"/>
      <c r="BZ72" s="3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4"/>
      <c r="BM73" s="35"/>
      <c r="BN73" s="35"/>
      <c r="BO73" s="35"/>
      <c r="BP73" s="35"/>
      <c r="BQ73" s="35"/>
      <c r="BR73" s="35"/>
      <c r="BS73" s="35"/>
      <c r="BT73" s="35"/>
      <c r="BU73" s="35"/>
      <c r="BV73" s="35"/>
      <c r="BW73" s="35"/>
      <c r="BX73" s="35"/>
      <c r="BY73" s="35"/>
      <c r="BZ73" s="3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4"/>
      <c r="BM74" s="35"/>
      <c r="BN74" s="35"/>
      <c r="BO74" s="35"/>
      <c r="BP74" s="35"/>
      <c r="BQ74" s="35"/>
      <c r="BR74" s="35"/>
      <c r="BS74" s="35"/>
      <c r="BT74" s="35"/>
      <c r="BU74" s="35"/>
      <c r="BV74" s="35"/>
      <c r="BW74" s="35"/>
      <c r="BX74" s="35"/>
      <c r="BY74" s="35"/>
      <c r="BZ74" s="3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4"/>
      <c r="BM75" s="35"/>
      <c r="BN75" s="35"/>
      <c r="BO75" s="35"/>
      <c r="BP75" s="35"/>
      <c r="BQ75" s="35"/>
      <c r="BR75" s="35"/>
      <c r="BS75" s="35"/>
      <c r="BT75" s="35"/>
      <c r="BU75" s="35"/>
      <c r="BV75" s="35"/>
      <c r="BW75" s="35"/>
      <c r="BX75" s="35"/>
      <c r="BY75" s="35"/>
      <c r="BZ75" s="3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4"/>
      <c r="BM76" s="35"/>
      <c r="BN76" s="35"/>
      <c r="BO76" s="35"/>
      <c r="BP76" s="35"/>
      <c r="BQ76" s="35"/>
      <c r="BR76" s="35"/>
      <c r="BS76" s="35"/>
      <c r="BT76" s="35"/>
      <c r="BU76" s="35"/>
      <c r="BV76" s="35"/>
      <c r="BW76" s="35"/>
      <c r="BX76" s="35"/>
      <c r="BY76" s="35"/>
      <c r="BZ76" s="3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4"/>
      <c r="BM77" s="35"/>
      <c r="BN77" s="35"/>
      <c r="BO77" s="35"/>
      <c r="BP77" s="35"/>
      <c r="BQ77" s="35"/>
      <c r="BR77" s="35"/>
      <c r="BS77" s="35"/>
      <c r="BT77" s="35"/>
      <c r="BU77" s="35"/>
      <c r="BV77" s="35"/>
      <c r="BW77" s="35"/>
      <c r="BX77" s="35"/>
      <c r="BY77" s="35"/>
      <c r="BZ77" s="3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4"/>
      <c r="BM78" s="35"/>
      <c r="BN78" s="35"/>
      <c r="BO78" s="35"/>
      <c r="BP78" s="35"/>
      <c r="BQ78" s="35"/>
      <c r="BR78" s="35"/>
      <c r="BS78" s="35"/>
      <c r="BT78" s="35"/>
      <c r="BU78" s="35"/>
      <c r="BV78" s="35"/>
      <c r="BW78" s="35"/>
      <c r="BX78" s="35"/>
      <c r="BY78" s="35"/>
      <c r="BZ78" s="3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4"/>
      <c r="BM79" s="35"/>
      <c r="BN79" s="35"/>
      <c r="BO79" s="35"/>
      <c r="BP79" s="35"/>
      <c r="BQ79" s="35"/>
      <c r="BR79" s="35"/>
      <c r="BS79" s="35"/>
      <c r="BT79" s="35"/>
      <c r="BU79" s="35"/>
      <c r="BV79" s="35"/>
      <c r="BW79" s="35"/>
      <c r="BX79" s="35"/>
      <c r="BY79" s="35"/>
      <c r="BZ79" s="3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4"/>
      <c r="BM80" s="35"/>
      <c r="BN80" s="35"/>
      <c r="BO80" s="35"/>
      <c r="BP80" s="35"/>
      <c r="BQ80" s="35"/>
      <c r="BR80" s="35"/>
      <c r="BS80" s="35"/>
      <c r="BT80" s="35"/>
      <c r="BU80" s="35"/>
      <c r="BV80" s="35"/>
      <c r="BW80" s="35"/>
      <c r="BX80" s="35"/>
      <c r="BY80" s="35"/>
      <c r="BZ80" s="3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4"/>
      <c r="BM81" s="35"/>
      <c r="BN81" s="35"/>
      <c r="BO81" s="35"/>
      <c r="BP81" s="35"/>
      <c r="BQ81" s="35"/>
      <c r="BR81" s="35"/>
      <c r="BS81" s="35"/>
      <c r="BT81" s="35"/>
      <c r="BU81" s="35"/>
      <c r="BV81" s="35"/>
      <c r="BW81" s="35"/>
      <c r="BX81" s="35"/>
      <c r="BY81" s="35"/>
      <c r="BZ81" s="3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7"/>
      <c r="BM82" s="38"/>
      <c r="BN82" s="38"/>
      <c r="BO82" s="38"/>
      <c r="BP82" s="38"/>
      <c r="BQ82" s="38"/>
      <c r="BR82" s="38"/>
      <c r="BS82" s="38"/>
      <c r="BT82" s="38"/>
      <c r="BU82" s="38"/>
      <c r="BV82" s="38"/>
      <c r="BW82" s="38"/>
      <c r="BX82" s="38"/>
      <c r="BY82" s="38"/>
      <c r="BZ82" s="3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PREBmo2ycJC2yx0OmLYyV/kRDONd0eAhnuS+cjIQY/NayJH7Lnox4r8Lj5QUelvjDuWYtnHng2mZ1k6q2RGuQ==" saltValue="V2w1Xk057JziuBg1RGXK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62031</v>
      </c>
      <c r="D6" s="20">
        <f t="shared" si="3"/>
        <v>46</v>
      </c>
      <c r="E6" s="20">
        <f t="shared" si="3"/>
        <v>1</v>
      </c>
      <c r="F6" s="20">
        <f t="shared" si="3"/>
        <v>0</v>
      </c>
      <c r="G6" s="20">
        <f t="shared" si="3"/>
        <v>1</v>
      </c>
      <c r="H6" s="20" t="str">
        <f t="shared" si="3"/>
        <v>山形県　鶴岡市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86.01</v>
      </c>
      <c r="P6" s="21">
        <f t="shared" si="3"/>
        <v>99.67</v>
      </c>
      <c r="Q6" s="21">
        <f t="shared" si="3"/>
        <v>3894</v>
      </c>
      <c r="R6" s="21">
        <f t="shared" si="3"/>
        <v>116731</v>
      </c>
      <c r="S6" s="21">
        <f t="shared" si="3"/>
        <v>1311.51</v>
      </c>
      <c r="T6" s="21">
        <f t="shared" si="3"/>
        <v>89.01</v>
      </c>
      <c r="U6" s="21">
        <f t="shared" si="3"/>
        <v>122237</v>
      </c>
      <c r="V6" s="21">
        <f t="shared" si="3"/>
        <v>427</v>
      </c>
      <c r="W6" s="21">
        <f t="shared" si="3"/>
        <v>286.27</v>
      </c>
      <c r="X6" s="22">
        <f>IF(X7="",NA(),X7)</f>
        <v>111.65</v>
      </c>
      <c r="Y6" s="22">
        <f t="shared" ref="Y6:AG6" si="4">IF(Y7="",NA(),Y7)</f>
        <v>115.01</v>
      </c>
      <c r="Z6" s="22">
        <f t="shared" si="4"/>
        <v>111.12</v>
      </c>
      <c r="AA6" s="22">
        <f t="shared" si="4"/>
        <v>110.18</v>
      </c>
      <c r="AB6" s="22">
        <f t="shared" si="4"/>
        <v>110.31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619.24</v>
      </c>
      <c r="AU6" s="22">
        <f t="shared" ref="AU6:BC6" si="6">IF(AU7="",NA(),AU7)</f>
        <v>656.79</v>
      </c>
      <c r="AV6" s="22">
        <f t="shared" si="6"/>
        <v>598.57000000000005</v>
      </c>
      <c r="AW6" s="22">
        <f t="shared" si="6"/>
        <v>583.32000000000005</v>
      </c>
      <c r="AX6" s="22">
        <f t="shared" si="6"/>
        <v>500.56</v>
      </c>
      <c r="AY6" s="22">
        <f t="shared" si="6"/>
        <v>360.96</v>
      </c>
      <c r="AZ6" s="22">
        <f t="shared" si="6"/>
        <v>351.29</v>
      </c>
      <c r="BA6" s="22">
        <f t="shared" si="6"/>
        <v>364.24</v>
      </c>
      <c r="BB6" s="22">
        <f t="shared" si="6"/>
        <v>369.82</v>
      </c>
      <c r="BC6" s="22">
        <f t="shared" si="6"/>
        <v>355.75</v>
      </c>
      <c r="BD6" s="21" t="str">
        <f>IF(BD7="","",IF(BD7="-","【-】","【"&amp;SUBSTITUTE(TEXT(BD7,"#,##0.00"),"-","△")&amp;"】"))</f>
        <v>【239.69】</v>
      </c>
      <c r="BE6" s="22">
        <f>IF(BE7="",NA(),BE7)</f>
        <v>134.38</v>
      </c>
      <c r="BF6" s="22">
        <f t="shared" ref="BF6:BN6" si="7">IF(BF7="",NA(),BF7)</f>
        <v>115.93</v>
      </c>
      <c r="BG6" s="22">
        <f t="shared" si="7"/>
        <v>99.35</v>
      </c>
      <c r="BH6" s="22">
        <f t="shared" si="7"/>
        <v>88.13</v>
      </c>
      <c r="BI6" s="22">
        <f t="shared" si="7"/>
        <v>88.16</v>
      </c>
      <c r="BJ6" s="22">
        <f t="shared" si="7"/>
        <v>239.18</v>
      </c>
      <c r="BK6" s="22">
        <f t="shared" si="7"/>
        <v>236.29</v>
      </c>
      <c r="BL6" s="22">
        <f t="shared" si="7"/>
        <v>238.77</v>
      </c>
      <c r="BM6" s="22">
        <f t="shared" si="7"/>
        <v>218.57</v>
      </c>
      <c r="BN6" s="22">
        <f t="shared" si="7"/>
        <v>222.45</v>
      </c>
      <c r="BO6" s="21" t="str">
        <f>IF(BO7="","",IF(BO7="-","【-】","【"&amp;SUBSTITUTE(TEXT(BO7,"#,##0.00"),"-","△")&amp;"】"))</f>
        <v>【264.86】</v>
      </c>
      <c r="BP6" s="22">
        <f>IF(BP7="",NA(),BP7)</f>
        <v>105.78</v>
      </c>
      <c r="BQ6" s="22">
        <f t="shared" ref="BQ6:BY6" si="8">IF(BQ7="",NA(),BQ7)</f>
        <v>109.38</v>
      </c>
      <c r="BR6" s="22">
        <f t="shared" si="8"/>
        <v>105.77</v>
      </c>
      <c r="BS6" s="22">
        <f t="shared" si="8"/>
        <v>104.81</v>
      </c>
      <c r="BT6" s="22">
        <f t="shared" si="8"/>
        <v>103.87</v>
      </c>
      <c r="BU6" s="22">
        <f t="shared" si="8"/>
        <v>101.89</v>
      </c>
      <c r="BV6" s="22">
        <f t="shared" si="8"/>
        <v>104.33</v>
      </c>
      <c r="BW6" s="22">
        <f t="shared" si="8"/>
        <v>98.85</v>
      </c>
      <c r="BX6" s="22">
        <f t="shared" si="8"/>
        <v>101.78</v>
      </c>
      <c r="BY6" s="22">
        <f t="shared" si="8"/>
        <v>100.33</v>
      </c>
      <c r="BZ6" s="21" t="str">
        <f>IF(BZ7="","",IF(BZ7="-","【-】","【"&amp;SUBSTITUTE(TEXT(BZ7,"#,##0.00"),"-","△")&amp;"】"))</f>
        <v>【97.59】</v>
      </c>
      <c r="CA6" s="22">
        <f>IF(CA7="",NA(),CA7)</f>
        <v>192.78</v>
      </c>
      <c r="CB6" s="22">
        <f t="shared" ref="CB6:CJ6" si="9">IF(CB7="",NA(),CB7)</f>
        <v>190.49</v>
      </c>
      <c r="CC6" s="22">
        <f t="shared" si="9"/>
        <v>197.65</v>
      </c>
      <c r="CD6" s="22">
        <f t="shared" si="9"/>
        <v>199.87</v>
      </c>
      <c r="CE6" s="22">
        <f t="shared" si="9"/>
        <v>202.27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41.78</v>
      </c>
      <c r="CM6" s="22">
        <f t="shared" ref="CM6:CU6" si="10">IF(CM7="",NA(),CM7)</f>
        <v>41.52</v>
      </c>
      <c r="CN6" s="22">
        <f t="shared" si="10"/>
        <v>41.8</v>
      </c>
      <c r="CO6" s="22">
        <f t="shared" si="10"/>
        <v>41.24</v>
      </c>
      <c r="CP6" s="22">
        <f t="shared" si="10"/>
        <v>40.340000000000003</v>
      </c>
      <c r="CQ6" s="22">
        <f t="shared" si="10"/>
        <v>63.23</v>
      </c>
      <c r="CR6" s="22">
        <f t="shared" si="10"/>
        <v>62.59</v>
      </c>
      <c r="CS6" s="22">
        <f t="shared" si="10"/>
        <v>61.81</v>
      </c>
      <c r="CT6" s="22">
        <f t="shared" si="10"/>
        <v>62.35</v>
      </c>
      <c r="CU6" s="22">
        <f t="shared" si="10"/>
        <v>62.69</v>
      </c>
      <c r="CV6" s="21" t="str">
        <f>IF(CV7="","",IF(CV7="-","【-】","【"&amp;SUBSTITUTE(TEXT(CV7,"#,##0.00"),"-","△")&amp;"】"))</f>
        <v>【60.21】</v>
      </c>
      <c r="CW6" s="22">
        <f>IF(CW7="",NA(),CW7)</f>
        <v>86.62</v>
      </c>
      <c r="CX6" s="22">
        <f t="shared" ref="CX6:DF6" si="11">IF(CX7="",NA(),CX7)</f>
        <v>85.98</v>
      </c>
      <c r="CY6" s="22">
        <f t="shared" si="11"/>
        <v>84.42</v>
      </c>
      <c r="CZ6" s="22">
        <f t="shared" si="11"/>
        <v>83.87</v>
      </c>
      <c r="DA6" s="22">
        <f t="shared" si="11"/>
        <v>84.26</v>
      </c>
      <c r="DB6" s="22">
        <f t="shared" si="11"/>
        <v>89.35</v>
      </c>
      <c r="DC6" s="22">
        <f t="shared" si="11"/>
        <v>89.7</v>
      </c>
      <c r="DD6" s="22">
        <f t="shared" si="11"/>
        <v>89.24</v>
      </c>
      <c r="DE6" s="22">
        <f t="shared" si="11"/>
        <v>88.71</v>
      </c>
      <c r="DF6" s="22">
        <f t="shared" si="11"/>
        <v>88.32</v>
      </c>
      <c r="DG6" s="21" t="str">
        <f>IF(DG7="","",IF(DG7="-","【-】","【"&amp;SUBSTITUTE(TEXT(DG7,"#,##0.00"),"-","△")&amp;"】"))</f>
        <v>【89.21】</v>
      </c>
      <c r="DH6" s="22">
        <f>IF(DH7="",NA(),DH7)</f>
        <v>62.16</v>
      </c>
      <c r="DI6" s="22">
        <f t="shared" ref="DI6:DQ6" si="12">IF(DI7="",NA(),DI7)</f>
        <v>62.76</v>
      </c>
      <c r="DJ6" s="22">
        <f t="shared" si="12"/>
        <v>63.71</v>
      </c>
      <c r="DK6" s="22">
        <f t="shared" si="12"/>
        <v>64.2</v>
      </c>
      <c r="DL6" s="22">
        <f t="shared" si="12"/>
        <v>64.260000000000005</v>
      </c>
      <c r="DM6" s="22">
        <f t="shared" si="12"/>
        <v>49.62</v>
      </c>
      <c r="DN6" s="22">
        <f t="shared" si="12"/>
        <v>50.5</v>
      </c>
      <c r="DO6" s="22">
        <f t="shared" si="12"/>
        <v>51.28</v>
      </c>
      <c r="DP6" s="22">
        <f t="shared" si="12"/>
        <v>51.95</v>
      </c>
      <c r="DQ6" s="22">
        <f t="shared" si="12"/>
        <v>52.55</v>
      </c>
      <c r="DR6" s="21" t="str">
        <f>IF(DR7="","",IF(DR7="-","【-】","【"&amp;SUBSTITUTE(TEXT(DR7,"#,##0.00"),"-","△")&amp;"】"))</f>
        <v>【52.41】</v>
      </c>
      <c r="DS6" s="22">
        <f>IF(DS7="",NA(),DS7)</f>
        <v>22.22</v>
      </c>
      <c r="DT6" s="22">
        <f t="shared" ref="DT6:EB6" si="13">IF(DT7="",NA(),DT7)</f>
        <v>23.44</v>
      </c>
      <c r="DU6" s="22">
        <f t="shared" si="13"/>
        <v>24.15</v>
      </c>
      <c r="DV6" s="22">
        <f t="shared" si="13"/>
        <v>24.91</v>
      </c>
      <c r="DW6" s="22">
        <f t="shared" si="13"/>
        <v>30.35</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0.24</v>
      </c>
      <c r="EE6" s="22">
        <f t="shared" ref="EE6:EM6" si="14">IF(EE7="",NA(),EE7)</f>
        <v>0.88</v>
      </c>
      <c r="EF6" s="22">
        <f t="shared" si="14"/>
        <v>0.27</v>
      </c>
      <c r="EG6" s="22">
        <f t="shared" si="14"/>
        <v>0.43</v>
      </c>
      <c r="EH6" s="22">
        <f t="shared" si="14"/>
        <v>0.37</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62031</v>
      </c>
      <c r="D7" s="24">
        <v>46</v>
      </c>
      <c r="E7" s="24">
        <v>1</v>
      </c>
      <c r="F7" s="24">
        <v>0</v>
      </c>
      <c r="G7" s="24">
        <v>1</v>
      </c>
      <c r="H7" s="24" t="s">
        <v>93</v>
      </c>
      <c r="I7" s="24" t="s">
        <v>94</v>
      </c>
      <c r="J7" s="24" t="s">
        <v>95</v>
      </c>
      <c r="K7" s="24" t="s">
        <v>96</v>
      </c>
      <c r="L7" s="24" t="s">
        <v>97</v>
      </c>
      <c r="M7" s="24" t="s">
        <v>98</v>
      </c>
      <c r="N7" s="25" t="s">
        <v>99</v>
      </c>
      <c r="O7" s="25">
        <v>86.01</v>
      </c>
      <c r="P7" s="25">
        <v>99.67</v>
      </c>
      <c r="Q7" s="25">
        <v>3894</v>
      </c>
      <c r="R7" s="25">
        <v>116731</v>
      </c>
      <c r="S7" s="25">
        <v>1311.51</v>
      </c>
      <c r="T7" s="25">
        <v>89.01</v>
      </c>
      <c r="U7" s="25">
        <v>122237</v>
      </c>
      <c r="V7" s="25">
        <v>427</v>
      </c>
      <c r="W7" s="25">
        <v>286.27</v>
      </c>
      <c r="X7" s="25">
        <v>111.65</v>
      </c>
      <c r="Y7" s="25">
        <v>115.01</v>
      </c>
      <c r="Z7" s="25">
        <v>111.12</v>
      </c>
      <c r="AA7" s="25">
        <v>110.18</v>
      </c>
      <c r="AB7" s="25">
        <v>110.31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619.24</v>
      </c>
      <c r="AU7" s="25">
        <v>656.79</v>
      </c>
      <c r="AV7" s="25">
        <v>598.57000000000005</v>
      </c>
      <c r="AW7" s="25">
        <v>583.32000000000005</v>
      </c>
      <c r="AX7" s="25">
        <v>500.56</v>
      </c>
      <c r="AY7" s="25">
        <v>360.96</v>
      </c>
      <c r="AZ7" s="25">
        <v>351.29</v>
      </c>
      <c r="BA7" s="25">
        <v>364.24</v>
      </c>
      <c r="BB7" s="25">
        <v>369.82</v>
      </c>
      <c r="BC7" s="25">
        <v>355.75</v>
      </c>
      <c r="BD7" s="25">
        <v>239.69</v>
      </c>
      <c r="BE7" s="25">
        <v>134.38</v>
      </c>
      <c r="BF7" s="25">
        <v>115.93</v>
      </c>
      <c r="BG7" s="25">
        <v>99.35</v>
      </c>
      <c r="BH7" s="25">
        <v>88.13</v>
      </c>
      <c r="BI7" s="25">
        <v>88.16</v>
      </c>
      <c r="BJ7" s="25">
        <v>239.18</v>
      </c>
      <c r="BK7" s="25">
        <v>236.29</v>
      </c>
      <c r="BL7" s="25">
        <v>238.77</v>
      </c>
      <c r="BM7" s="25">
        <v>218.57</v>
      </c>
      <c r="BN7" s="25">
        <v>222.45</v>
      </c>
      <c r="BO7" s="25">
        <v>264.86</v>
      </c>
      <c r="BP7" s="25">
        <v>105.78</v>
      </c>
      <c r="BQ7" s="25">
        <v>109.38</v>
      </c>
      <c r="BR7" s="25">
        <v>105.77</v>
      </c>
      <c r="BS7" s="25">
        <v>104.81</v>
      </c>
      <c r="BT7" s="25">
        <v>103.87</v>
      </c>
      <c r="BU7" s="25">
        <v>101.89</v>
      </c>
      <c r="BV7" s="25">
        <v>104.33</v>
      </c>
      <c r="BW7" s="25">
        <v>98.85</v>
      </c>
      <c r="BX7" s="25">
        <v>101.78</v>
      </c>
      <c r="BY7" s="25">
        <v>100.33</v>
      </c>
      <c r="BZ7" s="25">
        <v>97.59</v>
      </c>
      <c r="CA7" s="25">
        <v>192.78</v>
      </c>
      <c r="CB7" s="25">
        <v>190.49</v>
      </c>
      <c r="CC7" s="25">
        <v>197.65</v>
      </c>
      <c r="CD7" s="25">
        <v>199.87</v>
      </c>
      <c r="CE7" s="25">
        <v>202.27</v>
      </c>
      <c r="CF7" s="25">
        <v>156.32</v>
      </c>
      <c r="CG7" s="25">
        <v>157.4</v>
      </c>
      <c r="CH7" s="25">
        <v>162.61000000000001</v>
      </c>
      <c r="CI7" s="25">
        <v>163.94</v>
      </c>
      <c r="CJ7" s="25">
        <v>169.31</v>
      </c>
      <c r="CK7" s="25">
        <v>181.66</v>
      </c>
      <c r="CL7" s="25">
        <v>41.78</v>
      </c>
      <c r="CM7" s="25">
        <v>41.52</v>
      </c>
      <c r="CN7" s="25">
        <v>41.8</v>
      </c>
      <c r="CO7" s="25">
        <v>41.24</v>
      </c>
      <c r="CP7" s="25">
        <v>40.340000000000003</v>
      </c>
      <c r="CQ7" s="25">
        <v>63.23</v>
      </c>
      <c r="CR7" s="25">
        <v>62.59</v>
      </c>
      <c r="CS7" s="25">
        <v>61.81</v>
      </c>
      <c r="CT7" s="25">
        <v>62.35</v>
      </c>
      <c r="CU7" s="25">
        <v>62.69</v>
      </c>
      <c r="CV7" s="25">
        <v>60.21</v>
      </c>
      <c r="CW7" s="25">
        <v>86.62</v>
      </c>
      <c r="CX7" s="25">
        <v>85.98</v>
      </c>
      <c r="CY7" s="25">
        <v>84.42</v>
      </c>
      <c r="CZ7" s="25">
        <v>83.87</v>
      </c>
      <c r="DA7" s="25">
        <v>84.26</v>
      </c>
      <c r="DB7" s="25">
        <v>89.35</v>
      </c>
      <c r="DC7" s="25">
        <v>89.7</v>
      </c>
      <c r="DD7" s="25">
        <v>89.24</v>
      </c>
      <c r="DE7" s="25">
        <v>88.71</v>
      </c>
      <c r="DF7" s="25">
        <v>88.32</v>
      </c>
      <c r="DG7" s="25">
        <v>89.21</v>
      </c>
      <c r="DH7" s="25">
        <v>62.16</v>
      </c>
      <c r="DI7" s="25">
        <v>62.76</v>
      </c>
      <c r="DJ7" s="25">
        <v>63.71</v>
      </c>
      <c r="DK7" s="25">
        <v>64.2</v>
      </c>
      <c r="DL7" s="25">
        <v>64.260000000000005</v>
      </c>
      <c r="DM7" s="25">
        <v>49.62</v>
      </c>
      <c r="DN7" s="25">
        <v>50.5</v>
      </c>
      <c r="DO7" s="25">
        <v>51.28</v>
      </c>
      <c r="DP7" s="25">
        <v>51.95</v>
      </c>
      <c r="DQ7" s="25">
        <v>52.55</v>
      </c>
      <c r="DR7" s="25">
        <v>52.41</v>
      </c>
      <c r="DS7" s="25">
        <v>22.22</v>
      </c>
      <c r="DT7" s="25">
        <v>23.44</v>
      </c>
      <c r="DU7" s="25">
        <v>24.15</v>
      </c>
      <c r="DV7" s="25">
        <v>24.91</v>
      </c>
      <c r="DW7" s="25">
        <v>30.35</v>
      </c>
      <c r="DX7" s="25">
        <v>19.510000000000002</v>
      </c>
      <c r="DY7" s="25">
        <v>21.19</v>
      </c>
      <c r="DZ7" s="25">
        <v>22.64</v>
      </c>
      <c r="EA7" s="25">
        <v>24.49</v>
      </c>
      <c r="EB7" s="25">
        <v>25.85</v>
      </c>
      <c r="EC7" s="25">
        <v>26.78</v>
      </c>
      <c r="ED7" s="25">
        <v>0.24</v>
      </c>
      <c r="EE7" s="25">
        <v>0.88</v>
      </c>
      <c r="EF7" s="25">
        <v>0.27</v>
      </c>
      <c r="EG7" s="25">
        <v>0.43</v>
      </c>
      <c r="EH7" s="25">
        <v>0.37</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2026-02-08T10:40:35Z</cp:lastPrinted>
  <dcterms:created xsi:type="dcterms:W3CDTF">2025-12-12T09:11:54Z</dcterms:created>
  <dcterms:modified xsi:type="dcterms:W3CDTF">2026-02-08T10:40:37Z</dcterms:modified>
  <cp:category/>
</cp:coreProperties>
</file>