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24.131.63\jougesuido\◆部内各課共有ホルダ－\02_1_経営企画課\経理係\39　経営比較分析表\R7\03 水道\02_作成\"/>
    </mc:Choice>
  </mc:AlternateContent>
  <xr:revisionPtr revIDLastSave="0" documentId="13_ncr:1_{2DEDFA31-2E02-4250-B848-08209FA5099A}" xr6:coauthVersionLast="47" xr6:coauthVersionMax="47" xr10:uidLastSave="{00000000-0000-0000-0000-000000000000}"/>
  <workbookProtection workbookAlgorithmName="SHA-512" workbookHashValue="j8cQoXV7wXV1Z5MliUbpRqOG+2x4v3ElqesMKC2udgoGdTVPhbOwJ8DT5ELKMAhxbGE4WKYRIfV8NwfKjfO4LQ==" workbookSaltValue="v6LAsl4AByfStHI8iiRWCw==" workbookSpinCount="100000" lockStructure="1"/>
  <bookViews>
    <workbookView xWindow="-120" yWindow="-120" windowWidth="2064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W10" i="4"/>
  <c r="I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<sst xmlns="http://schemas.openxmlformats.org/spreadsheetml/2006/main" count="228" uniqueCount="112">
  <si>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</si>
  <si>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</si>
  <si>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</si>
  <si>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</si>
  <si>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</si>
  <si>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</si>
  <si>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</si>
  <si>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</si>
  <si>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</si>
  <si>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</si>
  <si>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</si>
  <si>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</si>
  <si>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</si>
  <si>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</si>
  <si>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</si>
  <si>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</si>
  <si>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</si>
  <si>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</si>
  <si>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</si>
  <si>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</si>
  <si>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</si>
  <si>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</si>
  <si>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</si>
  <si>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</si>
  <si>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</si>
  <si>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</si>
  <si>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</si>
  <si>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</si>
  <si>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</si>
  <si>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</si>
  <si>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</si>
  <si>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</si>
  <si>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</si>
  <si>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</si>
  <si>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</si>
  <si>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</si>
  <si>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</si>
  <si>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</si>
  <si>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</si>
  <si>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</si>
  <si>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</si>
  <si>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</si>
  <si>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</si>
  <si>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</si>
  <si>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</si>
  <si>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</si>
  <si>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</si>
  <si>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</si>
  <si>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</si>
  <si>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</si>
  <si>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</si>
  <si>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</si>
  <si>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</si>
  <si>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</si>
  <si>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</si>
  <si>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</si>
  <si>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</si>
  <si>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</si>
  <si>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</si>
  <si>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</si>
  <si>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</si>
  <si>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</si>
  <si>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</si>
  <si>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</si>
  <si>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</si>
  <si>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</si>
  <si>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</si>
  <si>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</si>
  <si>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</si>
  <si>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</si>
  <si>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</si>
  <si>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</si>
  <si>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</si>
  <si>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</si>
  <si>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</si>
  <si>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</si>
  <si>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</si>
  <si>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</si>
  <si>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</si>
  <si>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</si>
  <si>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</si>
  <si>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</si>
  <si>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</si>
  <si>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</si>
  <si>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</si>
  <si>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</si>
  <si>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</si>
  <si>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</si>
  <si>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</si>
  <si>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</si>
  <si>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</si>
  <si>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</si>
  <si>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山形市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</si>
  <si>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</si>
  <si>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</si>
  <si>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</si>
  <si>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</si>
  <si>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</si>
  <si>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</si>
  <si>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</si>
  <si>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</si>
  <si>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</si>
  <si>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</si>
  <si>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</si>
  <si>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</si>
  <si>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</si>
  <si>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</si>
  <si>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</si>
  <si>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</si>
  <si>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水道事業の主たる財源である給水収益の減少と物価高騰等による経常費用の増加により経営状況は厳しさを増している。
　一方で、多くの水道施設が順次更新時期を迎え、更新需要が増加することから、企業債の借入れによる財源の確保が必要である。
　また、水需要は減少傾向であり施設利用率も低いことから、更新時期を見据えた施設の維持管理、施設の統廃合や適正な規模による更新が課題となっている。
　今後も引き続き経費削減に努めるとともに、「山形市上下水道事業基本計画ＮＥＸＴビジョン2023」の施策を着実に実施し、健全経営を維持できるよう努める。そして、事業の健全経営とサービス水準を維持するため、適正な水道料金について検証を行っていく。</t>
    <rPh sb="26" eb="27">
      <t>トウ</t>
    </rPh>
    <rPh sb="30" eb="32">
      <t>ケイジョウ</t>
    </rPh>
    <rPh sb="79" eb="81">
      <t>コウシン</t>
    </rPh>
    <rPh sb="81" eb="83">
      <t>ジュヨウ</t>
    </rPh>
    <rPh sb="84" eb="86">
      <t>ゾウカ</t>
    </rPh>
    <rPh sb="93" eb="95">
      <t>キギョウ</t>
    </rPh>
    <rPh sb="95" eb="96">
      <t>サイ</t>
    </rPh>
    <rPh sb="97" eb="99">
      <t>カリイレ</t>
    </rPh>
    <rPh sb="103" eb="105">
      <t>ザイゲン</t>
    </rPh>
    <rPh sb="106" eb="108">
      <t>カクホ</t>
    </rPh>
    <rPh sb="109" eb="111">
      <t>ヒツヨウ</t>
    </rPh>
    <rPh sb="144" eb="146">
      <t>コウシン</t>
    </rPh>
    <rPh sb="146" eb="148">
      <t>ジキ</t>
    </rPh>
    <rPh sb="149" eb="151">
      <t>ミス</t>
    </rPh>
    <rPh sb="153" eb="155">
      <t>シセツ</t>
    </rPh>
    <rPh sb="156" eb="158">
      <t>イジ</t>
    </rPh>
    <rPh sb="158" eb="160">
      <t>カンリ</t>
    </rPh>
    <rPh sb="179" eb="181">
      <t>カダイ</t>
    </rPh>
    <rPh sb="268" eb="270">
      <t>ジギョウ</t>
    </rPh>
    <rPh sb="271" eb="273">
      <t>ケンゼン</t>
    </rPh>
    <rPh sb="273" eb="275">
      <t>ケイエイ</t>
    </rPh>
    <rPh sb="280" eb="282">
      <t>スイジュン</t>
    </rPh>
    <rPh sb="283" eb="285">
      <t>イジ</t>
    </rPh>
    <rPh sb="290" eb="292">
      <t>テキセイ</t>
    </rPh>
    <rPh sb="293" eb="295">
      <t>スイドウ</t>
    </rPh>
    <rPh sb="295" eb="297">
      <t>リョウキン</t>
    </rPh>
    <rPh sb="304" eb="305">
      <t>オコナ</t>
    </rPh>
    <phoneticPr fontId="4"/>
  </si>
  <si>
    <t>　①経常収支比率は、有収水量及び給水収益が減少したものの、営業外収益の増加と経常費用の減少により、前年度及び類似団体平均値を上回り、黒字経営を示す100％以上を維持している。
　②累積欠損金比率は、累積した損失がないため0％である。
　③流動比率は、100％以上を維持しており、1年以内の債務に対応できる現金を十分に確保できている。
　④企業債残高対給水収益比率は、企業債残高の減少により、前年度及び類似団体平均値を下回った。
　⑤料金回収率は、経常費用の減少により、前年度及び類似団体平均値を上回り、事業に必要な費用を給水収益で賄われていることを示す100％以上となっている。
　⑥給水原価は、主な水源が地下水ではなく河川やダムであることや、傾斜のある地形的条件により、薬品費など浄水のための経費や、ポンプ場の動力費など配水のための経費がかかるため、類似団体平均値を上回っている。
　⑦施設利用率は、類似団体平均値を下回っており、効率性が低い状態が続いている。
　⑧有収率は、効率的な漏水調査と修繕、計画的な老朽管の更新により、前年度及び類似団体平均値を上回っている。</t>
    <rPh sb="14" eb="15">
      <t>オヨ</t>
    </rPh>
    <rPh sb="32" eb="34">
      <t>シュウエキ</t>
    </rPh>
    <rPh sb="35" eb="37">
      <t>ゾウカ</t>
    </rPh>
    <rPh sb="43" eb="45">
      <t>ゲンショウ</t>
    </rPh>
    <rPh sb="80" eb="82">
      <t>イジ</t>
    </rPh>
    <rPh sb="183" eb="185">
      <t>キギョウ</t>
    </rPh>
    <rPh sb="185" eb="186">
      <t>サイ</t>
    </rPh>
    <rPh sb="186" eb="188">
      <t>ザンダカ</t>
    </rPh>
    <rPh sb="189" eb="191">
      <t>ゲンショウ</t>
    </rPh>
    <rPh sb="195" eb="198">
      <t>ゼンネンド</t>
    </rPh>
    <rPh sb="198" eb="199">
      <t>オヨ</t>
    </rPh>
    <rPh sb="200" eb="202">
      <t>ルイジ</t>
    </rPh>
    <rPh sb="202" eb="204">
      <t>ダンタイ</t>
    </rPh>
    <rPh sb="204" eb="207">
      <t>ヘイキンチ</t>
    </rPh>
    <rPh sb="208" eb="210">
      <t>シタマワ</t>
    </rPh>
    <rPh sb="223" eb="225">
      <t>ケイジョウ</t>
    </rPh>
    <rPh sb="225" eb="227">
      <t>ヒヨウ</t>
    </rPh>
    <rPh sb="228" eb="230">
      <t>ゲンショウ</t>
    </rPh>
    <rPh sb="247" eb="248">
      <t>ウエ</t>
    </rPh>
    <rPh sb="274" eb="275">
      <t>シメ</t>
    </rPh>
    <rPh sb="280" eb="282">
      <t>イジョウ</t>
    </rPh>
    <rPh sb="298" eb="299">
      <t>オモ</t>
    </rPh>
    <rPh sb="300" eb="302">
      <t>スイゲン</t>
    </rPh>
    <rPh sb="303" eb="306">
      <t>チカスイ</t>
    </rPh>
    <rPh sb="310" eb="312">
      <t>カセン</t>
    </rPh>
    <rPh sb="322" eb="324">
      <t>ケイシャ</t>
    </rPh>
    <rPh sb="327" eb="329">
      <t>チケイ</t>
    </rPh>
    <rPh sb="336" eb="338">
      <t>ヤクヒン</t>
    </rPh>
    <rPh sb="338" eb="339">
      <t>ヒ</t>
    </rPh>
    <rPh sb="341" eb="343">
      <t>ジョウスイ</t>
    </rPh>
    <rPh sb="347" eb="349">
      <t>ケイヒ</t>
    </rPh>
    <rPh sb="354" eb="355">
      <t>ジョウ</t>
    </rPh>
    <rPh sb="356" eb="358">
      <t>ドウリョク</t>
    </rPh>
    <rPh sb="358" eb="359">
      <t>ヒ</t>
    </rPh>
    <rPh sb="361" eb="363">
      <t>ハイスイ</t>
    </rPh>
    <rPh sb="439" eb="442">
      <t>コウリツテキ</t>
    </rPh>
    <rPh sb="443" eb="445">
      <t>ロウスイ</t>
    </rPh>
    <rPh sb="445" eb="447">
      <t>チョウサ</t>
    </rPh>
    <rPh sb="448" eb="450">
      <t>シュウゼン</t>
    </rPh>
    <rPh sb="458" eb="461">
      <t>ゼンネンド</t>
    </rPh>
    <rPh sb="461" eb="462">
      <t>オヨ</t>
    </rPh>
    <phoneticPr fontId="4"/>
  </si>
  <si>
    <t>　①有形固定資産減価償却率は、類似団体と同程度であるが上昇傾向にあり、資産の老朽化が進行している。
　②管路経年化率は、年々上昇しているが、類似団体平均値を下回っている。
　③管路更新率は、老朽管の更新よりも配水場移転に伴う管路新設等を重点的に行ったことで、管路の総延長が伸びたため、前年度及び類似団体平均値を下回った。</t>
    <rPh sb="15" eb="17">
      <t>ルイジ</t>
    </rPh>
    <rPh sb="17" eb="19">
      <t>ダンタイ</t>
    </rPh>
    <rPh sb="20" eb="23">
      <t>ドウテイド</t>
    </rPh>
    <rPh sb="27" eb="29">
      <t>ジョウショウ</t>
    </rPh>
    <rPh sb="29" eb="31">
      <t>ケイコウ</t>
    </rPh>
    <rPh sb="35" eb="37">
      <t>シサン</t>
    </rPh>
    <rPh sb="38" eb="41">
      <t>ロウキュウカ</t>
    </rPh>
    <rPh sb="42" eb="44">
      <t>シンコウ</t>
    </rPh>
    <rPh sb="95" eb="97">
      <t>ロウキュウ</t>
    </rPh>
    <rPh sb="97" eb="98">
      <t>カン</t>
    </rPh>
    <rPh sb="99" eb="101">
      <t>コウシン</t>
    </rPh>
    <rPh sb="104" eb="106">
      <t>ハイスイ</t>
    </rPh>
    <rPh sb="106" eb="107">
      <t>ジョウ</t>
    </rPh>
    <rPh sb="107" eb="109">
      <t>イテン</t>
    </rPh>
    <rPh sb="110" eb="111">
      <t>トモナ</t>
    </rPh>
    <rPh sb="112" eb="114">
      <t>カンロ</t>
    </rPh>
    <rPh sb="114" eb="116">
      <t>シンセツ</t>
    </rPh>
    <rPh sb="116" eb="117">
      <t>トウ</t>
    </rPh>
    <rPh sb="118" eb="121">
      <t>ジュウテンテキ</t>
    </rPh>
    <rPh sb="122" eb="123">
      <t>オコナ</t>
    </rPh>
    <rPh sb="129" eb="131">
      <t>カンロ</t>
    </rPh>
    <rPh sb="132" eb="135">
      <t>ソウエンチョウ</t>
    </rPh>
    <rPh sb="136" eb="137">
      <t>ノ</t>
    </rPh>
    <rPh sb="142" eb="145">
      <t>ゼンネンド</t>
    </rPh>
    <rPh sb="145" eb="146">
      <t>オヨ</t>
    </rPh>
    <rPh sb="155" eb="15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</si>
</sst>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0.91</c:v>
                </c:pt>
                <c:pt idx="1">
                  <c:v>0.88</c:v>
                </c:pt>
                <c:pt idx="2">
                  <c:v>0.92</c:v>
                </c:pt>
                <c:pt idx="3">
                  <c:v>0.78</c:v>
                </c:pt>
                <c:pt idx="4">
                  <c:v>0.44</c:v>
                </c:pt>
              </c:numCache>
            </c:numRef>
          </c:val>
          <c:extLst>
            <c:ext xmlns:c16="http://schemas.microsoft.com/office/drawing/2014/chart" uri="{C3380CC4-5D6E-409C-BE32-E72D297353CC}">
              <c16:uniqueId val="{00000000-E4F3-4278-B9F5-7849E6A40F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4F3-4278-B9F5-7849E6A40F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51.15</c:v>
                </c:pt>
                <c:pt idx="1">
                  <c:v>50.44</c:v>
                </c:pt>
                <c:pt idx="2">
                  <c:v>49.89</c:v>
                </c:pt>
                <c:pt idx="3">
                  <c:v>49.51</c:v>
                </c:pt>
                <c:pt idx="4">
                  <c:v>49.3</c:v>
                </c:pt>
              </c:numCache>
            </c:numRef>
          </c:val>
          <c:extLst>
            <c:ext xmlns:c16="http://schemas.microsoft.com/office/drawing/2014/chart" uri="{C3380CC4-5D6E-409C-BE32-E72D297353CC}">
              <c16:uniqueId val="{00000000-511D-44B2-BA10-4E65378BEC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511D-44B2-BA10-4E65378BEC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92.06</c:v>
                </c:pt>
                <c:pt idx="1">
                  <c:v>91.93</c:v>
                </c:pt>
                <c:pt idx="2">
                  <c:v>91.23</c:v>
                </c:pt>
                <c:pt idx="3">
                  <c:v>90.81</c:v>
                </c:pt>
                <c:pt idx="4">
                  <c:v>90.9</c:v>
                </c:pt>
              </c:numCache>
            </c:numRef>
          </c:val>
          <c:extLst>
            <c:ext xmlns:c16="http://schemas.microsoft.com/office/drawing/2014/chart" uri="{C3380CC4-5D6E-409C-BE32-E72D297353CC}">
              <c16:uniqueId val="{00000000-775E-4CBD-A5F3-C89BD48F08E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75E-4CBD-A5F3-C89BD48F08E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118.92</c:v>
                </c:pt>
                <c:pt idx="1">
                  <c:v>118.31</c:v>
                </c:pt>
                <c:pt idx="2">
                  <c:v>110.19</c:v>
                </c:pt>
                <c:pt idx="3">
                  <c:v>108.83</c:v>
                </c:pt>
                <c:pt idx="4">
                  <c:v>113.21</c:v>
                </c:pt>
              </c:numCache>
            </c:numRef>
          </c:val>
          <c:extLst>
            <c:ext xmlns:c16="http://schemas.microsoft.com/office/drawing/2014/chart" uri="{C3380CC4-5D6E-409C-BE32-E72D297353CC}">
              <c16:uniqueId val="{00000000-C126-479F-B78C-9456FE9D66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C126-479F-B78C-9456FE9D66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49.29</c:v>
                </c:pt>
                <c:pt idx="1">
                  <c:v>50.08</c:v>
                </c:pt>
                <c:pt idx="2">
                  <c:v>50.97</c:v>
                </c:pt>
                <c:pt idx="3">
                  <c:v>51.84</c:v>
                </c:pt>
                <c:pt idx="4">
                  <c:v>52.67</c:v>
                </c:pt>
              </c:numCache>
            </c:numRef>
          </c:val>
          <c:extLst>
            <c:ext xmlns:c16="http://schemas.microsoft.com/office/drawing/2014/chart" uri="{C3380CC4-5D6E-409C-BE32-E72D297353CC}">
              <c16:uniqueId val="{00000000-928D-4038-ABF4-ED4BC2CD17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928D-4038-ABF4-ED4BC2CD17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14.24</c:v>
                </c:pt>
                <c:pt idx="1">
                  <c:v>15.99</c:v>
                </c:pt>
                <c:pt idx="2">
                  <c:v>18.09</c:v>
                </c:pt>
                <c:pt idx="3">
                  <c:v>19.690000000000001</c:v>
                </c:pt>
                <c:pt idx="4">
                  <c:v>20.9</c:v>
                </c:pt>
              </c:numCache>
            </c:numRef>
          </c:val>
          <c:extLst>
            <c:ext xmlns:c16="http://schemas.microsoft.com/office/drawing/2014/chart" uri="{C3380CC4-5D6E-409C-BE32-E72D297353CC}">
              <c16:uniqueId val="{00000000-022B-4773-AA86-F3E9E1ECE0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022B-4773-AA86-F3E9E1ECE0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D2-47E8-A467-9AE51CCA9D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58D2-47E8-A467-9AE51CCA9D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316.23</c:v>
                </c:pt>
                <c:pt idx="1">
                  <c:v>285.85000000000002</c:v>
                </c:pt>
                <c:pt idx="2">
                  <c:v>251.57</c:v>
                </c:pt>
                <c:pt idx="3">
                  <c:v>232.13</c:v>
                </c:pt>
                <c:pt idx="4">
                  <c:v>258.36</c:v>
                </c:pt>
              </c:numCache>
            </c:numRef>
          </c:val>
          <c:extLst>
            <c:ext xmlns:c16="http://schemas.microsoft.com/office/drawing/2014/chart" uri="{C3380CC4-5D6E-409C-BE32-E72D297353CC}">
              <c16:uniqueId val="{00000000-E277-4E8F-8710-89A7ADA5FA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E277-4E8F-8710-89A7ADA5FA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310.94</c:v>
                </c:pt>
                <c:pt idx="1">
                  <c:v>302.8</c:v>
                </c:pt>
                <c:pt idx="2">
                  <c:v>315.57</c:v>
                </c:pt>
                <c:pt idx="3">
                  <c:v>288.99</c:v>
                </c:pt>
                <c:pt idx="4">
                  <c:v>285.42</c:v>
                </c:pt>
              </c:numCache>
            </c:numRef>
          </c:val>
          <c:extLst>
            <c:ext xmlns:c16="http://schemas.microsoft.com/office/drawing/2014/chart" uri="{C3380CC4-5D6E-409C-BE32-E72D297353CC}">
              <c16:uniqueId val="{00000000-F197-41AD-88B0-C851D039427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F197-41AD-88B0-C851D039427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112.39</c:v>
                </c:pt>
                <c:pt idx="1">
                  <c:v>110.23</c:v>
                </c:pt>
                <c:pt idx="2">
                  <c:v>96.01</c:v>
                </c:pt>
                <c:pt idx="3">
                  <c:v>101.65</c:v>
                </c:pt>
                <c:pt idx="4">
                  <c:v>103.42</c:v>
                </c:pt>
              </c:numCache>
            </c:numRef>
          </c:val>
          <c:extLst>
            <c:ext xmlns:c16="http://schemas.microsoft.com/office/drawing/2014/chart" uri="{C3380CC4-5D6E-409C-BE32-E72D297353CC}">
              <c16:uniqueId val="{00000000-AF2C-44B2-9355-4BDDC8D2B0F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AF2C-44B2-9355-4BDDC8D2B0F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189.46</c:v>
                </c:pt>
                <c:pt idx="1">
                  <c:v>193.63</c:v>
                </c:pt>
                <c:pt idx="2">
                  <c:v>209.13</c:v>
                </c:pt>
                <c:pt idx="3">
                  <c:v>211.44</c:v>
                </c:pt>
                <c:pt idx="4">
                  <c:v>208.24</c:v>
                </c:pt>
              </c:numCache>
            </c:numRef>
          </c:val>
          <c:extLst>
            <c:ext xmlns:c16="http://schemas.microsoft.com/office/drawing/2014/chart" uri="{C3380CC4-5D6E-409C-BE32-E72D297353CC}">
              <c16:uniqueId val="{00000000-AFE4-4430-BBE8-65040767FF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AFE4-4430-BBE8-65040767FF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山形市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236164</v>
      </c>
      <c r="AM8" s="65"/>
      <c r="AN8" s="65"/>
      <c r="AO8" s="65"/>
      <c r="AP8" s="65"/>
      <c r="AQ8" s="65"/>
      <c r="AR8" s="65"/>
      <c r="AS8" s="65"/>
      <c r="AT8" s="36">
        <f>データ!$S$6</f>
        <v>381.3</v>
      </c>
      <c r="AU8" s="37"/>
      <c r="AV8" s="37"/>
      <c r="AW8" s="37"/>
      <c r="AX8" s="37"/>
      <c r="AY8" s="37"/>
      <c r="AZ8" s="37"/>
      <c r="BA8" s="37"/>
      <c r="BB8" s="54">
        <f>データ!$T$6</f>
        <v>619.37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72.33</v>
      </c>
      <c r="J10" s="37"/>
      <c r="K10" s="37"/>
      <c r="L10" s="37"/>
      <c r="M10" s="37"/>
      <c r="N10" s="37"/>
      <c r="O10" s="64"/>
      <c r="P10" s="54">
        <f>データ!$P$6</f>
        <v>98.38</v>
      </c>
      <c r="Q10" s="54"/>
      <c r="R10" s="54"/>
      <c r="S10" s="54"/>
      <c r="T10" s="54"/>
      <c r="U10" s="54"/>
      <c r="V10" s="54"/>
      <c r="W10" s="65">
        <f>データ!$Q$6</f>
        <v>3509</v>
      </c>
      <c r="X10" s="65"/>
      <c r="Y10" s="65"/>
      <c r="Z10" s="65"/>
      <c r="AA10" s="65"/>
      <c r="AB10" s="65"/>
      <c r="AC10" s="65"/>
      <c r="AD10" s="2"/>
      <c r="AE10" s="2"/>
      <c r="AF10" s="2"/>
      <c r="AG10" s="2"/>
      <c r="AH10" s="2"/>
      <c r="AI10" s="2"/>
      <c r="AJ10" s="2"/>
      <c r="AK10" s="2"/>
      <c r="AL10" s="65">
        <f>データ!$U$6</f>
        <v>230806</v>
      </c>
      <c r="AM10" s="65"/>
      <c r="AN10" s="65"/>
      <c r="AO10" s="65"/>
      <c r="AP10" s="65"/>
      <c r="AQ10" s="65"/>
      <c r="AR10" s="65"/>
      <c r="AS10" s="65"/>
      <c r="AT10" s="36">
        <f>データ!$V$6</f>
        <v>137.84</v>
      </c>
      <c r="AU10" s="37"/>
      <c r="AV10" s="37"/>
      <c r="AW10" s="37"/>
      <c r="AX10" s="37"/>
      <c r="AY10" s="37"/>
      <c r="AZ10" s="37"/>
      <c r="BA10" s="37"/>
      <c r="BB10" s="54">
        <f>データ!$W$6</f>
        <v>1674.45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H/8TY90izRvfoik8ghewkudXlN+qIbAQBTWRyMW/bFvn2Zmfti2XlyxEt2RwfyIxaSwmqwtVzuKpjyaQ8pUbA==" saltValue="SNwgsebSY13QVQ4wHONb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62014</v>
      </c>
      <c r="D6" s="20">
        <f t="shared" si="3"/>
        <v>46</v>
      </c>
      <c r="E6" s="20">
        <f t="shared" si="3"/>
        <v>1</v>
      </c>
      <c r="F6" s="20">
        <f t="shared" si="3"/>
        <v>0</v>
      </c>
      <c r="G6" s="20">
        <f t="shared" si="3"/>
        <v>1</v>
      </c>
      <c r="H6" s="20" t="str">
        <f t="shared" si="3"/>
        <v>山形県　山形市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72.33</v>
      </c>
      <c r="P6" s="21">
        <f t="shared" si="3"/>
        <v>98.38</v>
      </c>
      <c r="Q6" s="21">
        <f t="shared" si="3"/>
        <v>3509</v>
      </c>
      <c r="R6" s="21">
        <f t="shared" si="3"/>
        <v>236164</v>
      </c>
      <c r="S6" s="21">
        <f t="shared" si="3"/>
        <v>381.3</v>
      </c>
      <c r="T6" s="21">
        <f t="shared" si="3"/>
        <v>619.37</v>
      </c>
      <c r="U6" s="21">
        <f t="shared" si="3"/>
        <v>230806</v>
      </c>
      <c r="V6" s="21">
        <f t="shared" si="3"/>
        <v>137.84</v>
      </c>
      <c r="W6" s="21">
        <f t="shared" si="3"/>
        <v>1674.45</v>
      </c>
      <c r="X6" s="22">
        <f>IF(X7="",NA(),X7)</f>
        <v>118.92</v>
      </c>
      <c r="Y6" s="22">
        <f t="shared" ref="Y6:AG6" si="4">IF(Y7="",NA(),Y7)</f>
        <v>118.31</v>
      </c>
      <c r="Z6" s="22">
        <f t="shared" si="4"/>
        <v>110.19</v>
      </c>
      <c r="AA6" s="22">
        <f t="shared" si="4"/>
        <v>108.83</v>
      </c>
      <c r="AB6" s="22">
        <f t="shared" si="4"/>
        <v>113.21</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316.23</v>
      </c>
      <c r="AU6" s="22">
        <f t="shared" ref="AU6:BC6" si="6">IF(AU7="",NA(),AU7)</f>
        <v>285.85000000000002</v>
      </c>
      <c r="AV6" s="22">
        <f t="shared" si="6"/>
        <v>251.57</v>
      </c>
      <c r="AW6" s="22">
        <f t="shared" si="6"/>
        <v>232.13</v>
      </c>
      <c r="AX6" s="22">
        <f t="shared" si="6"/>
        <v>258.36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310.94</v>
      </c>
      <c r="BF6" s="22">
        <f t="shared" ref="BF6:BN6" si="7">IF(BF7="",NA(),BF7)</f>
        <v>302.8</v>
      </c>
      <c r="BG6" s="22">
        <f t="shared" si="7"/>
        <v>315.57</v>
      </c>
      <c r="BH6" s="22">
        <f t="shared" si="7"/>
        <v>288.99</v>
      </c>
      <c r="BI6" s="22">
        <f t="shared" si="7"/>
        <v>285.42</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112.39</v>
      </c>
      <c r="BQ6" s="22">
        <f t="shared" ref="BQ6:BY6" si="8">IF(BQ7="",NA(),BQ7)</f>
        <v>110.23</v>
      </c>
      <c r="BR6" s="22">
        <f t="shared" si="8"/>
        <v>96.01</v>
      </c>
      <c r="BS6" s="22">
        <f t="shared" si="8"/>
        <v>101.65</v>
      </c>
      <c r="BT6" s="22">
        <f t="shared" si="8"/>
        <v>103.42</v>
      </c>
      <c r="BU6" s="22">
        <f t="shared" si="8"/>
        <v>103.75</v>
      </c>
      <c r="BV6" s="22">
        <f t="shared" si="8"/>
        <v>105.3</v>
      </c>
      <c r="BW6" s="22">
        <f t="shared" si="8"/>
        <v>99.41</v>
      </c>
      <c r="BX6" s="22">
        <f t="shared" si="8"/>
        <v>101.11</v>
      </c>
      <c r="BY6" s="22">
        <f t="shared" si="8"/>
        <v>102.03</v>
      </c>
      <c r="BZ6" s="21" t="str">
        <f>IF(BZ7="","",IF(BZ7="-","【-】","【"&amp;SUBSTITUTE(TEXT(BZ7,"#,##0.00"),"-","△")&amp;"】"))</f>
        <v>【97.59】</v>
      </c>
      <c r="CA6" s="22">
        <f>IF(CA7="",NA(),CA7)</f>
        <v>189.46</v>
      </c>
      <c r="CB6" s="22">
        <f t="shared" ref="CB6:CJ6" si="9">IF(CB7="",NA(),CB7)</f>
        <v>193.63</v>
      </c>
      <c r="CC6" s="22">
        <f t="shared" si="9"/>
        <v>209.13</v>
      </c>
      <c r="CD6" s="22">
        <f t="shared" si="9"/>
        <v>211.44</v>
      </c>
      <c r="CE6" s="22">
        <f t="shared" si="9"/>
        <v>208.24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51.15</v>
      </c>
      <c r="CM6" s="22">
        <f t="shared" ref="CM6:CU6" si="10">IF(CM7="",NA(),CM7)</f>
        <v>50.44</v>
      </c>
      <c r="CN6" s="22">
        <f t="shared" si="10"/>
        <v>49.89</v>
      </c>
      <c r="CO6" s="22">
        <f t="shared" si="10"/>
        <v>49.51</v>
      </c>
      <c r="CP6" s="22">
        <f t="shared" si="10"/>
        <v>49.3</v>
      </c>
      <c r="CQ6" s="22">
        <f t="shared" si="10"/>
        <v>63.12</v>
      </c>
      <c r="CR6" s="22">
        <f t="shared" si="10"/>
        <v>62.57</v>
      </c>
      <c r="CS6" s="22">
        <f t="shared" si="10"/>
        <v>61.56</v>
      </c>
      <c r="CT6" s="22">
        <f t="shared" si="10"/>
        <v>60.84</v>
      </c>
      <c r="CU6" s="22">
        <f t="shared" si="10"/>
        <v>60.8</v>
      </c>
      <c r="CV6" s="21" t="str">
        <f>IF(CV7="","",IF(CV7="-","【-】","【"&amp;SUBSTITUTE(TEXT(CV7,"#,##0.00"),"-","△")&amp;"】"))</f>
        <v>【60.21】</v>
      </c>
      <c r="CW6" s="22">
        <f>IF(CW7="",NA(),CW7)</f>
        <v>92.06</v>
      </c>
      <c r="CX6" s="22">
        <f t="shared" ref="CX6:DF6" si="11">IF(CX7="",NA(),CX7)</f>
        <v>91.93</v>
      </c>
      <c r="CY6" s="22">
        <f t="shared" si="11"/>
        <v>91.23</v>
      </c>
      <c r="CZ6" s="22">
        <f t="shared" si="11"/>
        <v>90.81</v>
      </c>
      <c r="DA6" s="22">
        <f t="shared" si="11"/>
        <v>90.9</v>
      </c>
      <c r="DB6" s="22">
        <f t="shared" si="11"/>
        <v>90.09</v>
      </c>
      <c r="DC6" s="22">
        <f t="shared" si="11"/>
        <v>90.21</v>
      </c>
      <c r="DD6" s="22">
        <f t="shared" si="11"/>
        <v>90.11</v>
      </c>
      <c r="DE6" s="22">
        <f t="shared" si="11"/>
        <v>89.73</v>
      </c>
      <c r="DF6" s="22">
        <f t="shared" si="11"/>
        <v>89.86</v>
      </c>
      <c r="DG6" s="21" t="str">
        <f>IF(DG7="","",IF(DG7="-","【-】","【"&amp;SUBSTITUTE(TEXT(DG7,"#,##0.00"),"-","△")&amp;"】"))</f>
        <v>【89.21】</v>
      </c>
      <c r="DH6" s="22">
        <f>IF(DH7="",NA(),DH7)</f>
        <v>49.29</v>
      </c>
      <c r="DI6" s="22">
        <f t="shared" ref="DI6:DQ6" si="12">IF(DI7="",NA(),DI7)</f>
        <v>50.08</v>
      </c>
      <c r="DJ6" s="22">
        <f t="shared" si="12"/>
        <v>50.97</v>
      </c>
      <c r="DK6" s="22">
        <f t="shared" si="12"/>
        <v>51.84</v>
      </c>
      <c r="DL6" s="22">
        <f t="shared" si="12"/>
        <v>52.67</v>
      </c>
      <c r="DM6" s="22">
        <f t="shared" si="12"/>
        <v>50.31</v>
      </c>
      <c r="DN6" s="22">
        <f t="shared" si="12"/>
        <v>50.74</v>
      </c>
      <c r="DO6" s="22">
        <f t="shared" si="12"/>
        <v>51.49</v>
      </c>
      <c r="DP6" s="22">
        <f t="shared" si="12"/>
        <v>51.94</v>
      </c>
      <c r="DQ6" s="22">
        <f t="shared" si="12"/>
        <v>52.46</v>
      </c>
      <c r="DR6" s="21" t="str">
        <f>IF(DR7="","",IF(DR7="-","【-】","【"&amp;SUBSTITUTE(TEXT(DR7,"#,##0.00"),"-","△")&amp;"】"))</f>
        <v>【52.41】</v>
      </c>
      <c r="DS6" s="22">
        <f>IF(DS7="",NA(),DS7)</f>
        <v>14.24</v>
      </c>
      <c r="DT6" s="22">
        <f t="shared" ref="DT6:EB6" si="13">IF(DT7="",NA(),DT7)</f>
        <v>15.99</v>
      </c>
      <c r="DU6" s="22">
        <f t="shared" si="13"/>
        <v>18.09</v>
      </c>
      <c r="DV6" s="22">
        <f t="shared" si="13"/>
        <v>19.690000000000001</v>
      </c>
      <c r="DW6" s="22">
        <f t="shared" si="13"/>
        <v>20.9</v>
      </c>
      <c r="DX6" s="22">
        <f t="shared" si="13"/>
        <v>21.34</v>
      </c>
      <c r="DY6" s="22">
        <f t="shared" si="13"/>
        <v>23.27</v>
      </c>
      <c r="DZ6" s="22">
        <f t="shared" si="13"/>
        <v>25.18</v>
      </c>
      <c r="EA6" s="22">
        <f t="shared" si="13"/>
        <v>26.52</v>
      </c>
      <c r="EB6" s="22">
        <f t="shared" si="13"/>
        <v>28.4</v>
      </c>
      <c r="EC6" s="21" t="str">
        <f>IF(EC7="","",IF(EC7="-","【-】","【"&amp;SUBSTITUTE(TEXT(EC7,"#,##0.00"),"-","△")&amp;"】"))</f>
        <v>【26.78】</v>
      </c>
      <c r="ED6" s="22">
        <f>IF(ED7="",NA(),ED7)</f>
        <v>0.91</v>
      </c>
      <c r="EE6" s="22">
        <f t="shared" ref="EE6:EM6" si="14">IF(EE7="",NA(),EE7)</f>
        <v>0.88</v>
      </c>
      <c r="EF6" s="22">
        <f t="shared" si="14"/>
        <v>0.92</v>
      </c>
      <c r="EG6" s="22">
        <f t="shared" si="14"/>
        <v>0.78</v>
      </c>
      <c r="EH6" s="22">
        <f t="shared" si="14"/>
        <v>0.44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62014</v>
      </c>
      <c r="D7" s="24">
        <v>46</v>
      </c>
      <c r="E7" s="24">
        <v>1</v>
      </c>
      <c r="F7" s="24">
        <v>0</v>
      </c>
      <c r="G7" s="24">
        <v>1</v>
      </c>
      <c r="H7" s="24" t="s">
        <v>92</v>
      </c>
      <c r="I7" s="24" t="s">
        <v>93</v>
      </c>
      <c r="J7" s="24" t="s">
        <v>94</v>
      </c>
      <c r="K7" s="24" t="s">
        <v>95</v>
      </c>
      <c r="L7" s="24" t="s">
        <v>96</v>
      </c>
      <c r="M7" s="24" t="s">
        <v>97</v>
      </c>
      <c r="N7" s="25" t="s">
        <v>98</v>
      </c>
      <c r="O7" s="25">
        <v>72.33</v>
      </c>
      <c r="P7" s="25">
        <v>98.38</v>
      </c>
      <c r="Q7" s="25">
        <v>3509</v>
      </c>
      <c r="R7" s="25">
        <v>236164</v>
      </c>
      <c r="S7" s="25">
        <v>381.3</v>
      </c>
      <c r="T7" s="25">
        <v>619.37</v>
      </c>
      <c r="U7" s="25">
        <v>230806</v>
      </c>
      <c r="V7" s="25">
        <v>137.84</v>
      </c>
      <c r="W7" s="25">
        <v>1674.45</v>
      </c>
      <c r="X7" s="25">
        <v>118.92</v>
      </c>
      <c r="Y7" s="25">
        <v>118.31</v>
      </c>
      <c r="Z7" s="25">
        <v>110.19</v>
      </c>
      <c r="AA7" s="25">
        <v>108.83</v>
      </c>
      <c r="AB7" s="25">
        <v>113.21</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316.23</v>
      </c>
      <c r="AU7" s="25">
        <v>285.85000000000002</v>
      </c>
      <c r="AV7" s="25">
        <v>251.57</v>
      </c>
      <c r="AW7" s="25">
        <v>232.13</v>
      </c>
      <c r="AX7" s="25">
        <v>258.36</v>
      </c>
      <c r="AY7" s="25">
        <v>306.08</v>
      </c>
      <c r="AZ7" s="25">
        <v>306.14999999999998</v>
      </c>
      <c r="BA7" s="25">
        <v>297.54000000000002</v>
      </c>
      <c r="BB7" s="25">
        <v>289.44</v>
      </c>
      <c r="BC7" s="25">
        <v>282.19</v>
      </c>
      <c r="BD7" s="25">
        <v>239.69</v>
      </c>
      <c r="BE7" s="25">
        <v>310.94</v>
      </c>
      <c r="BF7" s="25">
        <v>302.8</v>
      </c>
      <c r="BG7" s="25">
        <v>315.57</v>
      </c>
      <c r="BH7" s="25">
        <v>288.99</v>
      </c>
      <c r="BI7" s="25">
        <v>285.42</v>
      </c>
      <c r="BJ7" s="25">
        <v>294.66000000000003</v>
      </c>
      <c r="BK7" s="25">
        <v>285.27</v>
      </c>
      <c r="BL7" s="25">
        <v>294.73</v>
      </c>
      <c r="BM7" s="25">
        <v>301.23</v>
      </c>
      <c r="BN7" s="25">
        <v>300.33</v>
      </c>
      <c r="BO7" s="25">
        <v>264.86</v>
      </c>
      <c r="BP7" s="25">
        <v>112.39</v>
      </c>
      <c r="BQ7" s="25">
        <v>110.23</v>
      </c>
      <c r="BR7" s="25">
        <v>96.01</v>
      </c>
      <c r="BS7" s="25">
        <v>101.65</v>
      </c>
      <c r="BT7" s="25">
        <v>103.42</v>
      </c>
      <c r="BU7" s="25">
        <v>103.75</v>
      </c>
      <c r="BV7" s="25">
        <v>105.3</v>
      </c>
      <c r="BW7" s="25">
        <v>99.41</v>
      </c>
      <c r="BX7" s="25">
        <v>101.11</v>
      </c>
      <c r="BY7" s="25">
        <v>102.03</v>
      </c>
      <c r="BZ7" s="25">
        <v>97.59</v>
      </c>
      <c r="CA7" s="25">
        <v>189.46</v>
      </c>
      <c r="CB7" s="25">
        <v>193.63</v>
      </c>
      <c r="CC7" s="25">
        <v>209.13</v>
      </c>
      <c r="CD7" s="25">
        <v>211.44</v>
      </c>
      <c r="CE7" s="25">
        <v>208.24</v>
      </c>
      <c r="CF7" s="25">
        <v>159.93</v>
      </c>
      <c r="CG7" s="25">
        <v>162.77000000000001</v>
      </c>
      <c r="CH7" s="25">
        <v>170.87</v>
      </c>
      <c r="CI7" s="25">
        <v>171.09</v>
      </c>
      <c r="CJ7" s="25">
        <v>173.56</v>
      </c>
      <c r="CK7" s="25">
        <v>181.66</v>
      </c>
      <c r="CL7" s="25">
        <v>51.15</v>
      </c>
      <c r="CM7" s="25">
        <v>50.44</v>
      </c>
      <c r="CN7" s="25">
        <v>49.89</v>
      </c>
      <c r="CO7" s="25">
        <v>49.51</v>
      </c>
      <c r="CP7" s="25">
        <v>49.3</v>
      </c>
      <c r="CQ7" s="25">
        <v>63.12</v>
      </c>
      <c r="CR7" s="25">
        <v>62.57</v>
      </c>
      <c r="CS7" s="25">
        <v>61.56</v>
      </c>
      <c r="CT7" s="25">
        <v>60.84</v>
      </c>
      <c r="CU7" s="25">
        <v>60.8</v>
      </c>
      <c r="CV7" s="25">
        <v>60.21</v>
      </c>
      <c r="CW7" s="25">
        <v>92.06</v>
      </c>
      <c r="CX7" s="25">
        <v>91.93</v>
      </c>
      <c r="CY7" s="25">
        <v>91.23</v>
      </c>
      <c r="CZ7" s="25">
        <v>90.81</v>
      </c>
      <c r="DA7" s="25">
        <v>90.9</v>
      </c>
      <c r="DB7" s="25">
        <v>90.09</v>
      </c>
      <c r="DC7" s="25">
        <v>90.21</v>
      </c>
      <c r="DD7" s="25">
        <v>90.11</v>
      </c>
      <c r="DE7" s="25">
        <v>89.73</v>
      </c>
      <c r="DF7" s="25">
        <v>89.86</v>
      </c>
      <c r="DG7" s="25">
        <v>89.21</v>
      </c>
      <c r="DH7" s="25">
        <v>49.29</v>
      </c>
      <c r="DI7" s="25">
        <v>50.08</v>
      </c>
      <c r="DJ7" s="25">
        <v>50.97</v>
      </c>
      <c r="DK7" s="25">
        <v>51.84</v>
      </c>
      <c r="DL7" s="25">
        <v>52.67</v>
      </c>
      <c r="DM7" s="25">
        <v>50.31</v>
      </c>
      <c r="DN7" s="25">
        <v>50.74</v>
      </c>
      <c r="DO7" s="25">
        <v>51.49</v>
      </c>
      <c r="DP7" s="25">
        <v>51.94</v>
      </c>
      <c r="DQ7" s="25">
        <v>52.46</v>
      </c>
      <c r="DR7" s="25">
        <v>52.41</v>
      </c>
      <c r="DS7" s="25">
        <v>14.24</v>
      </c>
      <c r="DT7" s="25">
        <v>15.99</v>
      </c>
      <c r="DU7" s="25">
        <v>18.09</v>
      </c>
      <c r="DV7" s="25">
        <v>19.690000000000001</v>
      </c>
      <c r="DW7" s="25">
        <v>20.9</v>
      </c>
      <c r="DX7" s="25">
        <v>21.34</v>
      </c>
      <c r="DY7" s="25">
        <v>23.27</v>
      </c>
      <c r="DZ7" s="25">
        <v>25.18</v>
      </c>
      <c r="EA7" s="25">
        <v>26.52</v>
      </c>
      <c r="EB7" s="25">
        <v>28.4</v>
      </c>
      <c r="EC7" s="25">
        <v>26.78</v>
      </c>
      <c r="ED7" s="25">
        <v>0.91</v>
      </c>
      <c r="EE7" s="25">
        <v>0.88</v>
      </c>
      <c r="EF7" s="25">
        <v>0.92</v>
      </c>
      <c r="EG7" s="25">
        <v>0.78</v>
      </c>
      <c r="EH7" s="25">
        <v>0.44</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2026-01-29T05:33:28Z</cp:lastPrinted>
  <dcterms:created xsi:type="dcterms:W3CDTF">2025-12-12T09:11:53Z</dcterms:created>
  <dcterms:modified xsi:type="dcterms:W3CDTF">2026-01-29T05:33:37Z</dcterms:modified>
  <cp:category/>
</cp:coreProperties>
</file>