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9gesui\"/>
    </mc:Choice>
  </mc:AlternateContent>
  <workbookProtection workbookAlgorithmName="SHA-512" workbookHashValue="JyBUi98xiKRg8OhNpBPbSisHRF8SCW1diPVQ/KRipT1CItPqxLTFOLVRWe5/gtU3cWw8FtaYTEFJDOPU9qG4Tw==" workbookSaltValue="CplNLYFn0gSMEKyHzpyXVw==" workbookSpinCount="100000" lockStructure="1"/>
  <bookViews>
    <workbookView xWindow="0" yWindow="0" windowWidth="28800" windowHeight="12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T6" i="5"/>
  <c r="AT8" i="4" s="1"/>
  <c r="S6" i="5"/>
  <c r="AL8" i="4" s="1"/>
  <c r="R6" i="5"/>
  <c r="Q6" i="5"/>
  <c r="P6" i="5"/>
  <c r="P10" i="4" s="1"/>
  <c r="O6" i="5"/>
  <c r="I10" i="4" s="1"/>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L10" i="4"/>
  <c r="AD10" i="4"/>
  <c r="W10" i="4"/>
  <c r="B10" i="4"/>
  <c r="BB8" i="4"/>
  <c r="AD8" i="4"/>
  <c r="I8" i="4"/>
  <c r="B8" i="4"/>
</calcChain>
</file>

<file path=xl/sharedStrings.xml><?xml version="1.0" encoding="utf-8"?>
<sst xmlns="http://schemas.openxmlformats.org/spreadsheetml/2006/main" count="253" uniqueCount="116">
  <si>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</si>
  <si>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</si>
  <si>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</si>
  <si>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</si>
  <si>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</si>
  <si>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</si>
  <si>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</si>
  <si>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</si>
  <si>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</si>
  <si>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</si>
  <si>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</si>
  <si>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</si>
  <si>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</si>
  <si>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</si>
  <si>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</si>
  <si>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</si>
  <si>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</si>
  <si>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</si>
  <si>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</si>
  <si>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</si>
  <si>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</si>
  <si>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</si>
  <si>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</si>
  <si>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</si>
  <si>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</si>
  <si>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</si>
  <si>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</si>
  <si>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</si>
  <si>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</si>
  <si>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</si>
  <si>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</si>
  <si>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</si>
  <si>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</si>
  <si>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</si>
  <si>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</si>
  <si>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</si>
  <si>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</si>
  <si>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</si>
  <si>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</si>
  <si>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</si>
  <si>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</si>
  <si>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</si>
  <si>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</si>
  <si>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</si>
  <si>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</si>
  <si>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</si>
  <si>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</si>
  <si>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</si>
  <si>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</si>
  <si>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</si>
  <si>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</si>
  <si>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</si>
  <si>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</si>
  <si>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</si>
  <si>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</si>
  <si>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</si>
  <si>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</si>
  <si>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</si>
  <si>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</si>
  <si>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</si>
  <si>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</si>
  <si>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</si>
  <si>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</si>
  <si>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</si>
  <si>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</si>
  <si>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</si>
  <si>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</si>
  <si>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</si>
  <si>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</si>
  <si>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</si>
  <si>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</si>
  <si>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</si>
  <si>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</si>
  <si>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</si>
  <si>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</si>
  <si>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</si>
  <si>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</si>
  <si>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</si>
  <si>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</si>
  <si>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</si>
  <si>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</si>
  <si>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</si>
  <si>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</si>
  <si>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</si>
  <si>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</si>
  <si>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</si>
  <si>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</si>
  <si>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</si>
  <si>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</si>
  <si>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</si>
  <si>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</si>
  <si>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</si>
  <si>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</si>
  <si>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</si>
  <si>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</si>
  <si>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</si>
  <si>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長井市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</si>
  <si>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</si>
  <si>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</si>
  <si>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</si>
  <si>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</si>
  <si>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</si>
  <si>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</si>
  <si>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</si>
  <si>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</si>
  <si>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</si>
  <si>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</si>
  <si>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</si>
  <si>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</si>
  <si>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</si>
  <si>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</si>
  <si>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</si>
  <si>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</si>
  <si>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xml:space="preserve">　当市の下水道事業は、令和2年度から地方公営企業法を適用したため、令和2年度から令和5年度の4か年の数値となっている。
①経常収支比率については100%を超えており、見た目上は単年度収支が黒字となっているが、下水道事業自体が一般会計からの繰入金に大きく依存する体質となっており、今後の課題と考えている。
③流動比率は前年度比約20％の減少となった。建設改良費に充てた企業債償還金の割合が大きいため、短期での支払能力に乏しい。
④企業債残高対事業規模比率が、一昨年度から引き続き大きくなっており、こちらは一般会計からの負担額が減少したことによるものである。
⑤経費回収率は100%となっており良好である。しかし、農集区域においては人口減少が顕著であり、加えて節水機器の普及により、年々使用料収入が減少していくと見込まれることから、汚水処理費用のさらなる削減を図り、現行の水準を維持していく。　　　　　　　　　　　　　　　　　　　　　　　　　　　　　　　　　　　　　　　　　　　　　　　　　　　　　　　　　　　　　　　　　　　　　　　　　　　　　　　　　　　　　　　　　　　　　　　　　　　　　　　　　　　　　　　　　　　　　　　　　　　　　　　　　　　　　　　　　　　　　　　　　　　　　　　　　　　　⑥汚水処理原価については、平均値を下回っているが、今後も厳しい経営環境が予想されるため、経費削減等に努める。　　　　　　　　　　　　　　　　　　　　　　　　　　　　　　　　　　　　　　　　　　　　　　　　　　　　　　　　　　　　　　　　　　　　　　　　　　　　　　　　　　　　　　　　　　　　　　　　
⑦施設利用率は、昨年度よりも下回ってはいるものの、季節によって流入量は増減するため、最大稼働率と併せて分析し適切な施設規模となっているか分析する必要がある。
⑧水洗化率は94％前後で、老齢(単身)世帯の増加や人口減少等の状況から大幅な接続加入を見込むことは困難である。
</t>
    <rPh sb="1" eb="3">
      <t>トウシ</t>
    </rPh>
    <rPh sb="33" eb="35">
      <t>レイワ</t>
    </rPh>
    <rPh sb="36" eb="38">
      <t>ネンド</t>
    </rPh>
    <rPh sb="40" eb="42">
      <t>レイワ</t>
    </rPh>
    <rPh sb="43" eb="45">
      <t>ネンド</t>
    </rPh>
    <rPh sb="48" eb="49">
      <t>ネン</t>
    </rPh>
    <rPh sb="193" eb="194">
      <t>オオ</t>
    </rPh>
    <rPh sb="199" eb="201">
      <t>タンキ</t>
    </rPh>
    <rPh sb="203" eb="205">
      <t>シハラ</t>
    </rPh>
    <rPh sb="205" eb="207">
      <t>ノウリョク</t>
    </rPh>
    <rPh sb="208" eb="209">
      <t>トボ</t>
    </rPh>
    <rPh sb="228" eb="231">
      <t>イッサクネン</t>
    </rPh>
    <rPh sb="231" eb="232">
      <t>ド</t>
    </rPh>
    <rPh sb="234" eb="235">
      <t>ヒ</t>
    </rPh>
    <rPh sb="236" eb="237">
      <t>ツヅ</t>
    </rPh>
    <rPh sb="238" eb="239">
      <t>オオ</t>
    </rPh>
    <rPh sb="295" eb="297">
      <t>リョウコウ</t>
    </rPh>
    <rPh sb="305" eb="307">
      <t>ノウシュウ</t>
    </rPh>
    <rPh sb="307" eb="309">
      <t>クイキ</t>
    </rPh>
    <rPh sb="319" eb="321">
      <t>ケンチョ</t>
    </rPh>
    <rPh sb="325" eb="326">
      <t>クワ</t>
    </rPh>
    <rPh sb="339" eb="341">
      <t>ネンネン</t>
    </rPh>
    <rPh sb="347" eb="349">
      <t>ゲンショウ</t>
    </rPh>
    <rPh sb="354" eb="356">
      <t>ミコ</t>
    </rPh>
    <rPh sb="702" eb="707">
      <t>シセツリヨウリツ</t>
    </rPh>
    <rPh sb="709" eb="711">
      <t>サクネン</t>
    </rPh>
    <rPh sb="711" eb="712">
      <t>ド</t>
    </rPh>
    <rPh sb="715" eb="717">
      <t>シタマワ</t>
    </rPh>
    <rPh sb="781" eb="784">
      <t>スイセンカ</t>
    </rPh>
    <rPh sb="784" eb="785">
      <t>リツ</t>
    </rPh>
    <rPh sb="789" eb="791">
      <t>ゼンゴ</t>
    </rPh>
    <rPh sb="805" eb="807">
      <t>ジンコウ</t>
    </rPh>
    <rPh sb="807" eb="809">
      <t>ゲンショウ</t>
    </rPh>
    <rPh sb="809" eb="810">
      <t>トウ</t>
    </rPh>
    <phoneticPr fontId="4"/>
  </si>
  <si>
    <t>　供用開始から30年近く経過している施設もあり、施設の老朽化対策・長寿命化対策が課題となっている。大久保地区農業集落排水処理施設については、広域化の観点から公共下水道への接続を検討していく。
　分析結果のうち、①有形固定資産減価償却率については、企業会計移行4年目で値が低いが、今後減価償却を重ねていくことにより上昇していく。
②管渠老朽化率、③管渠改善率は当該年度時点で法定耐用年数を超えている管渠がない。</t>
    <rPh sb="10" eb="11">
      <t>チカ</t>
    </rPh>
    <rPh sb="18" eb="20">
      <t>シセツ</t>
    </rPh>
    <rPh sb="40" eb="42">
      <t>カダイ</t>
    </rPh>
    <rPh sb="60" eb="62">
      <t>ショリ</t>
    </rPh>
    <rPh sb="130" eb="132">
      <t>ネンメ</t>
    </rPh>
    <rPh sb="133" eb="134">
      <t>アタイ</t>
    </rPh>
    <rPh sb="135" eb="136">
      <t>ヒク</t>
    </rPh>
    <rPh sb="139" eb="141">
      <t>コンゴ</t>
    </rPh>
    <phoneticPr fontId="4"/>
  </si>
  <si>
    <t>　当市の下水道事業は財政面において「繰入金」という外部要因に大きく左右される状況にある中、今泉・大久保地区農業集落排水処理施設の処理機能を維持するために計画的に更新工事を実施していく必要がある。
　人口減少や節水技術等の高まりによる「水需要」の減少により、使用料収入の減少が見込まれているため、農業集落排水事業単位だけでなく、下水道事業全体で経営戦略の見直しも含め、事業の抜本的見直しや繰入金収入のルール化・平準化に努めていく必要がある。</t>
    <rPh sb="1" eb="3">
      <t>トウシ</t>
    </rPh>
    <rPh sb="64" eb="68">
      <t>ショリキノウ</t>
    </rPh>
    <rPh sb="69" eb="71">
      <t>イジ</t>
    </rPh>
    <rPh sb="91" eb="93">
      <t>ヒツヨウ</t>
    </rPh>
    <rPh sb="134" eb="136">
      <t>ゲンショウ</t>
    </rPh>
    <rPh sb="137" eb="139">
      <t>ミコ</t>
    </rPh>
    <rPh sb="147" eb="149">
      <t>ノウギョウ</t>
    </rPh>
    <rPh sb="149" eb="151">
      <t>シュウラク</t>
    </rPh>
    <rPh sb="151" eb="153">
      <t>ハイスイ</t>
    </rPh>
    <rPh sb="153" eb="155">
      <t>ジギョウ</t>
    </rPh>
    <rPh sb="155" eb="157">
      <t>タンイ</t>
    </rPh>
    <rPh sb="163" eb="166">
      <t>ゲスイドウ</t>
    </rPh>
    <rPh sb="166" eb="168">
      <t>ジギョウ</t>
    </rPh>
    <rPh sb="168" eb="170">
      <t>ゼンタイ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</si>
</sst>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DCA0-466D-9812-D020159DC29B}"/>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0.25</c:v>
                </c:pt>
                <c:pt idx="2">
                  <c:v>0.05</c:v>
                </c:pt>
                <c:pt idx="3">
                  <c:v>0.03</c:v>
                </c:pt>
                <c:pt idx="4">
                  <c:v>0.03</c:v>
                </c:pt>
              </c:numCache>
            </c:numRef>
          </c:val>
          <c:smooth val="0"/>
          <c:extLst>
            <c:ext xmlns:c16="http://schemas.microsoft.com/office/drawing/2014/chart" uri="{C3380CC4-5D6E-409C-BE32-E72D297353CC}">
              <c16:uniqueId val="{00000001-DCA0-466D-9812-D020159DC29B}"/>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42.9</c:v>
                </c:pt>
                <c:pt idx="2">
                  <c:v>64.03</c:v>
                </c:pt>
                <c:pt idx="3">
                  <c:v>59.57</c:v>
                </c:pt>
                <c:pt idx="4">
                  <c:v>56.85</c:v>
                </c:pt>
              </c:numCache>
            </c:numRef>
          </c:val>
          <c:extLst>
            <c:ext xmlns:c16="http://schemas.microsoft.com/office/drawing/2014/chart" uri="{C3380CC4-5D6E-409C-BE32-E72D297353CC}">
              <c16:uniqueId val="{00000000-BBF6-4C80-A0CA-AC30862BAA2F}"/>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54.83</c:v>
                </c:pt>
                <c:pt idx="2">
                  <c:v>66.53</c:v>
                </c:pt>
                <c:pt idx="3">
                  <c:v>52.35</c:v>
                </c:pt>
                <c:pt idx="4">
                  <c:v>46.25</c:v>
                </c:pt>
              </c:numCache>
            </c:numRef>
          </c:val>
          <c:smooth val="0"/>
          <c:extLst>
            <c:ext xmlns:c16="http://schemas.microsoft.com/office/drawing/2014/chart" uri="{C3380CC4-5D6E-409C-BE32-E72D297353CC}">
              <c16:uniqueId val="{00000001-BBF6-4C80-A0CA-AC30862BAA2F}"/>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93.37</c:v>
                </c:pt>
                <c:pt idx="2">
                  <c:v>94.43</c:v>
                </c:pt>
                <c:pt idx="3">
                  <c:v>93.84</c:v>
                </c:pt>
                <c:pt idx="4">
                  <c:v>94.12</c:v>
                </c:pt>
              </c:numCache>
            </c:numRef>
          </c:val>
          <c:extLst>
            <c:ext xmlns:c16="http://schemas.microsoft.com/office/drawing/2014/chart" uri="{C3380CC4-5D6E-409C-BE32-E72D297353CC}">
              <c16:uniqueId val="{00000000-2583-420C-9A7E-9993BA56D737}"/>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84.7</c:v>
                </c:pt>
                <c:pt idx="2">
                  <c:v>84.67</c:v>
                </c:pt>
                <c:pt idx="3">
                  <c:v>84.39</c:v>
                </c:pt>
                <c:pt idx="4">
                  <c:v>83.96</c:v>
                </c:pt>
              </c:numCache>
            </c:numRef>
          </c:val>
          <c:smooth val="0"/>
          <c:extLst>
            <c:ext xmlns:c16="http://schemas.microsoft.com/office/drawing/2014/chart" uri="{C3380CC4-5D6E-409C-BE32-E72D297353CC}">
              <c16:uniqueId val="{00000001-2583-420C-9A7E-9993BA56D737}"/>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101.89</c:v>
                </c:pt>
                <c:pt idx="2">
                  <c:v>100.85</c:v>
                </c:pt>
                <c:pt idx="3">
                  <c:v>100.78</c:v>
                </c:pt>
                <c:pt idx="4">
                  <c:v>102</c:v>
                </c:pt>
              </c:numCache>
            </c:numRef>
          </c:val>
          <c:extLst>
            <c:ext xmlns:c16="http://schemas.microsoft.com/office/drawing/2014/chart" uri="{C3380CC4-5D6E-409C-BE32-E72D297353CC}">
              <c16:uniqueId val="{00000000-45E0-4D41-9BD7-C4319B860BFB}"/>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106.37</c:v>
                </c:pt>
                <c:pt idx="2">
                  <c:v>106.07</c:v>
                </c:pt>
                <c:pt idx="3">
                  <c:v>105.5</c:v>
                </c:pt>
                <c:pt idx="4">
                  <c:v>106.35</c:v>
                </c:pt>
              </c:numCache>
            </c:numRef>
          </c:val>
          <c:smooth val="0"/>
          <c:extLst>
            <c:ext xmlns:c16="http://schemas.microsoft.com/office/drawing/2014/chart" uri="{C3380CC4-5D6E-409C-BE32-E72D297353CC}">
              <c16:uniqueId val="{00000001-45E0-4D41-9BD7-C4319B860BFB}"/>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3.24</c:v>
                </c:pt>
                <c:pt idx="2">
                  <c:v>5.84</c:v>
                </c:pt>
                <c:pt idx="3">
                  <c:v>8.89</c:v>
                </c:pt>
                <c:pt idx="4">
                  <c:v>12.19</c:v>
                </c:pt>
              </c:numCache>
            </c:numRef>
          </c:val>
          <c:extLst>
            <c:ext xmlns:c16="http://schemas.microsoft.com/office/drawing/2014/chart" uri="{C3380CC4-5D6E-409C-BE32-E72D297353CC}">
              <c16:uniqueId val="{00000000-8B2B-46A9-BCB0-3AD1432553DF}"/>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20.34</c:v>
                </c:pt>
                <c:pt idx="2">
                  <c:v>21.85</c:v>
                </c:pt>
                <c:pt idx="3">
                  <c:v>25.19</c:v>
                </c:pt>
                <c:pt idx="4">
                  <c:v>25.46</c:v>
                </c:pt>
              </c:numCache>
            </c:numRef>
          </c:val>
          <c:smooth val="0"/>
          <c:extLst>
            <c:ext xmlns:c16="http://schemas.microsoft.com/office/drawing/2014/chart" uri="{C3380CC4-5D6E-409C-BE32-E72D297353CC}">
              <c16:uniqueId val="{00000001-8B2B-46A9-BCB0-3AD1432553DF}"/>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885D-44C3-802F-4843B4B798BD}"/>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formatCode="#,##0.00;&quot;△&quot;#,##0.00;&quot;-&quot;">
                  <c:v>0.19</c:v>
                </c:pt>
              </c:numCache>
            </c:numRef>
          </c:val>
          <c:smooth val="0"/>
          <c:extLst>
            <c:ext xmlns:c16="http://schemas.microsoft.com/office/drawing/2014/chart" uri="{C3380CC4-5D6E-409C-BE32-E72D297353CC}">
              <c16:uniqueId val="{00000001-885D-44C3-802F-4843B4B798BD}"/>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FA58-4B24-8CFB-2B1CBC093DF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139.02000000000001</c:v>
                </c:pt>
                <c:pt idx="2">
                  <c:v>132.04</c:v>
                </c:pt>
                <c:pt idx="3">
                  <c:v>145.43</c:v>
                </c:pt>
                <c:pt idx="4">
                  <c:v>129.88999999999999</c:v>
                </c:pt>
              </c:numCache>
            </c:numRef>
          </c:val>
          <c:smooth val="0"/>
          <c:extLst>
            <c:ext xmlns:c16="http://schemas.microsoft.com/office/drawing/2014/chart" uri="{C3380CC4-5D6E-409C-BE32-E72D297353CC}">
              <c16:uniqueId val="{00000001-FA58-4B24-8CFB-2B1CBC093DF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56.12</c:v>
                </c:pt>
                <c:pt idx="2">
                  <c:v>51.81</c:v>
                </c:pt>
                <c:pt idx="3">
                  <c:v>60.94</c:v>
                </c:pt>
                <c:pt idx="4">
                  <c:v>41.35</c:v>
                </c:pt>
              </c:numCache>
            </c:numRef>
          </c:val>
          <c:extLst>
            <c:ext xmlns:c16="http://schemas.microsoft.com/office/drawing/2014/chart" uri="{C3380CC4-5D6E-409C-BE32-E72D297353CC}">
              <c16:uniqueId val="{00000000-2206-428C-9A56-F106C1FF93CC}"/>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29.13</c:v>
                </c:pt>
                <c:pt idx="2">
                  <c:v>35.69</c:v>
                </c:pt>
                <c:pt idx="3">
                  <c:v>38.4</c:v>
                </c:pt>
                <c:pt idx="4">
                  <c:v>44.04</c:v>
                </c:pt>
              </c:numCache>
            </c:numRef>
          </c:val>
          <c:smooth val="0"/>
          <c:extLst>
            <c:ext xmlns:c16="http://schemas.microsoft.com/office/drawing/2014/chart" uri="{C3380CC4-5D6E-409C-BE32-E72D297353CC}">
              <c16:uniqueId val="{00000001-2206-428C-9A56-F106C1FF93CC}"/>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218.35</c:v>
                </c:pt>
                <c:pt idx="2">
                  <c:v>173.04</c:v>
                </c:pt>
                <c:pt idx="3">
                  <c:v>565.34</c:v>
                </c:pt>
                <c:pt idx="4">
                  <c:v>625.32000000000005</c:v>
                </c:pt>
              </c:numCache>
            </c:numRef>
          </c:val>
          <c:extLst>
            <c:ext xmlns:c16="http://schemas.microsoft.com/office/drawing/2014/chart" uri="{C3380CC4-5D6E-409C-BE32-E72D297353CC}">
              <c16:uniqueId val="{00000000-20AB-4B30-8A40-97005ED058AE}"/>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867.83</c:v>
                </c:pt>
                <c:pt idx="2">
                  <c:v>791.76</c:v>
                </c:pt>
                <c:pt idx="3">
                  <c:v>900.82</c:v>
                </c:pt>
                <c:pt idx="4">
                  <c:v>839.21</c:v>
                </c:pt>
              </c:numCache>
            </c:numRef>
          </c:val>
          <c:smooth val="0"/>
          <c:extLst>
            <c:ext xmlns:c16="http://schemas.microsoft.com/office/drawing/2014/chart" uri="{C3380CC4-5D6E-409C-BE32-E72D297353CC}">
              <c16:uniqueId val="{00000001-20AB-4B30-8A40-97005ED058AE}"/>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100</c:v>
                </c:pt>
                <c:pt idx="2">
                  <c:v>100</c:v>
                </c:pt>
                <c:pt idx="3">
                  <c:v>100</c:v>
                </c:pt>
                <c:pt idx="4">
                  <c:v>100</c:v>
                </c:pt>
              </c:numCache>
            </c:numRef>
          </c:val>
          <c:extLst>
            <c:ext xmlns:c16="http://schemas.microsoft.com/office/drawing/2014/chart" uri="{C3380CC4-5D6E-409C-BE32-E72D297353CC}">
              <c16:uniqueId val="{00000000-5536-473C-9BCC-2A54D2BAF995}"/>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57.08</c:v>
                </c:pt>
                <c:pt idx="2">
                  <c:v>56.26</c:v>
                </c:pt>
                <c:pt idx="3">
                  <c:v>52.94</c:v>
                </c:pt>
                <c:pt idx="4">
                  <c:v>52.05</c:v>
                </c:pt>
              </c:numCache>
            </c:numRef>
          </c:val>
          <c:smooth val="0"/>
          <c:extLst>
            <c:ext xmlns:c16="http://schemas.microsoft.com/office/drawing/2014/chart" uri="{C3380CC4-5D6E-409C-BE32-E72D297353CC}">
              <c16:uniqueId val="{00000001-5536-473C-9BCC-2A54D2BAF995}"/>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195.7</c:v>
                </c:pt>
                <c:pt idx="2">
                  <c:v>196.99</c:v>
                </c:pt>
                <c:pt idx="3">
                  <c:v>197.07</c:v>
                </c:pt>
                <c:pt idx="4">
                  <c:v>197.71</c:v>
                </c:pt>
              </c:numCache>
            </c:numRef>
          </c:val>
          <c:extLst>
            <c:ext xmlns:c16="http://schemas.microsoft.com/office/drawing/2014/chart" uri="{C3380CC4-5D6E-409C-BE32-E72D297353CC}">
              <c16:uniqueId val="{00000000-AE05-4C57-9F45-BC61232CB329}"/>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274.99</c:v>
                </c:pt>
                <c:pt idx="2">
                  <c:v>282.08999999999997</c:v>
                </c:pt>
                <c:pt idx="3">
                  <c:v>303.27999999999997</c:v>
                </c:pt>
                <c:pt idx="4">
                  <c:v>301.86</c:v>
                </c:pt>
              </c:numCache>
            </c:numRef>
          </c:val>
          <c:smooth val="0"/>
          <c:extLst>
            <c:ext xmlns:c16="http://schemas.microsoft.com/office/drawing/2014/chart" uri="{C3380CC4-5D6E-409C-BE32-E72D297353CC}">
              <c16:uniqueId val="{00000001-AE05-4C57-9F45-BC61232CB329}"/>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【124.06】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長井市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法適用</v>
      </c>
      <c r="C8" s="34"/>
      <c r="D8" s="34"/>
      <c r="E8" s="34"/>
      <c r="F8" s="34"/>
      <c r="G8" s="34"/>
      <c r="H8" s="34"/>
      <c r="I8" s="34" t="str">
        <f>データ!J6</f>
        <v>下水道事業</v>
      </c>
      <c r="J8" s="34"/>
      <c r="K8" s="34"/>
      <c r="L8" s="34"/>
      <c r="M8" s="34"/>
      <c r="N8" s="34"/>
      <c r="O8" s="34"/>
      <c r="P8" s="34" t="str">
        <f>データ!K6</f>
        <v>農業集落排水</v>
      </c>
      <c r="Q8" s="34"/>
      <c r="R8" s="34"/>
      <c r="S8" s="34"/>
      <c r="T8" s="34"/>
      <c r="U8" s="34"/>
      <c r="V8" s="34"/>
      <c r="W8" s="34" t="str">
        <f>データ!L6</f>
        <v>F2</v>
      </c>
      <c r="X8" s="34"/>
      <c r="Y8" s="34"/>
      <c r="Z8" s="34"/>
      <c r="AA8" s="34"/>
      <c r="AB8" s="34"/>
      <c r="AC8" s="34"/>
      <c r="AD8" s="35" t="str">
        <f>データ!$M$6</f>
        <v>非設置</v>
      </c>
      <c r="AE8" s="35"/>
      <c r="AF8" s="35"/>
      <c r="AG8" s="35"/>
      <c r="AH8" s="35"/>
      <c r="AI8" s="35"/>
      <c r="AJ8" s="35"/>
      <c r="AK8" s="3"/>
      <c r="AL8" s="36">
        <f>データ!S6</f>
        <v>24851</v>
      </c>
      <c r="AM8" s="36"/>
      <c r="AN8" s="36"/>
      <c r="AO8" s="36"/>
      <c r="AP8" s="36"/>
      <c r="AQ8" s="36"/>
      <c r="AR8" s="36"/>
      <c r="AS8" s="36"/>
      <c r="AT8" s="37">
        <f>データ!T6</f>
        <v>214.67</v>
      </c>
      <c r="AU8" s="37"/>
      <c r="AV8" s="37"/>
      <c r="AW8" s="37"/>
      <c r="AX8" s="37"/>
      <c r="AY8" s="37"/>
      <c r="AZ8" s="37"/>
      <c r="BA8" s="37"/>
      <c r="BB8" s="37">
        <f>データ!U6</f>
        <v>115.76</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f>データ!O6</f>
        <v>82.13</v>
      </c>
      <c r="J10" s="37"/>
      <c r="K10" s="37"/>
      <c r="L10" s="37"/>
      <c r="M10" s="37"/>
      <c r="N10" s="37"/>
      <c r="O10" s="37"/>
      <c r="P10" s="37">
        <f>データ!P6</f>
        <v>8.2799999999999994</v>
      </c>
      <c r="Q10" s="37"/>
      <c r="R10" s="37"/>
      <c r="S10" s="37"/>
      <c r="T10" s="37"/>
      <c r="U10" s="37"/>
      <c r="V10" s="37"/>
      <c r="W10" s="37">
        <f>データ!Q6</f>
        <v>81.040000000000006</v>
      </c>
      <c r="X10" s="37"/>
      <c r="Y10" s="37"/>
      <c r="Z10" s="37"/>
      <c r="AA10" s="37"/>
      <c r="AB10" s="37"/>
      <c r="AC10" s="37"/>
      <c r="AD10" s="36">
        <f>データ!R6</f>
        <v>4015</v>
      </c>
      <c r="AE10" s="36"/>
      <c r="AF10" s="36"/>
      <c r="AG10" s="36"/>
      <c r="AH10" s="36"/>
      <c r="AI10" s="36"/>
      <c r="AJ10" s="36"/>
      <c r="AK10" s="2"/>
      <c r="AL10" s="36">
        <f>データ!V6</f>
        <v>2040</v>
      </c>
      <c r="AM10" s="36"/>
      <c r="AN10" s="36"/>
      <c r="AO10" s="36"/>
      <c r="AP10" s="36"/>
      <c r="AQ10" s="36"/>
      <c r="AR10" s="36"/>
      <c r="AS10" s="36"/>
      <c r="AT10" s="37">
        <f>データ!W6</f>
        <v>1.48</v>
      </c>
      <c r="AU10" s="37"/>
      <c r="AV10" s="37"/>
      <c r="AW10" s="37"/>
      <c r="AX10" s="37"/>
      <c r="AY10" s="37"/>
      <c r="AZ10" s="37"/>
      <c r="BA10" s="37"/>
      <c r="BB10" s="37">
        <f>データ!X6</f>
        <v>1378.38</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113</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7"/>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7"/>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7"/>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7"/>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7"/>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7"/>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7"/>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7"/>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7"/>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7"/>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7"/>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7"/>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7"/>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7"/>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7"/>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7"/>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7"/>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7"/>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7"/>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7"/>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7"/>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7"/>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7"/>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7"/>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7"/>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7"/>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7"/>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7" t="s">
        <v>114</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7"/>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7"/>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7"/>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7"/>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7"/>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7"/>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7"/>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7"/>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7"/>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7"/>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7"/>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7"/>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7"/>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7"/>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7"/>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7" t="s">
        <v>115</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7"/>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7"/>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7"/>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7"/>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7"/>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7"/>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7"/>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7"/>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7"/>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7"/>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7"/>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7"/>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7"/>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7"/>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7"/>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P/jo79292lVbBHF18f6R7Y2wox8H5aYNkeq8Tt2yayAEw7/RwmAd6NdaX236yDpe7VmLbK7Zlcu4xIpofwq3bA==" saltValue="RjjU5fYc8yOu1Z3WtHMu0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62090</v>
      </c>
      <c r="D6" s="19">
        <f t="shared" si="3"/>
        <v>46</v>
      </c>
      <c r="E6" s="19">
        <f t="shared" si="3"/>
        <v>17</v>
      </c>
      <c r="F6" s="19">
        <f t="shared" si="3"/>
        <v>5</v>
      </c>
      <c r="G6" s="19">
        <f t="shared" si="3"/>
        <v>0</v>
      </c>
      <c r="H6" s="19" t="str">
        <f t="shared" si="3"/>
        <v>山形県　長井市</v>
      </c>
      <c r="I6" s="19" t="str">
        <f t="shared" si="3"/>
        <v>法適用</v>
      </c>
      <c r="J6" s="19" t="str">
        <f t="shared" si="3"/>
        <v>下水道事業</v>
      </c>
      <c r="K6" s="19" t="str">
        <f t="shared" si="3"/>
        <v>農業集落排水</v>
      </c>
      <c r="L6" s="19" t="str">
        <f t="shared" si="3"/>
        <v>F2</v>
      </c>
      <c r="M6" s="19" t="str">
        <f t="shared" si="3"/>
        <v>非設置</v>
      </c>
      <c r="N6" s="20" t="str">
        <f t="shared" si="3"/>
        <v>-</v>
      </c>
      <c r="O6" s="20">
        <f t="shared" si="3"/>
        <v>82.13</v>
      </c>
      <c r="P6" s="20">
        <f t="shared" si="3"/>
        <v>8.2799999999999994</v>
      </c>
      <c r="Q6" s="20">
        <f t="shared" si="3"/>
        <v>81.040000000000006</v>
      </c>
      <c r="R6" s="20">
        <f t="shared" si="3"/>
        <v>4015</v>
      </c>
      <c r="S6" s="20">
        <f t="shared" si="3"/>
        <v>24851</v>
      </c>
      <c r="T6" s="20">
        <f t="shared" si="3"/>
        <v>214.67</v>
      </c>
      <c r="U6" s="20">
        <f t="shared" si="3"/>
        <v>115.76</v>
      </c>
      <c r="V6" s="20">
        <f t="shared" si="3"/>
        <v>2040</v>
      </c>
      <c r="W6" s="20">
        <f t="shared" si="3"/>
        <v>1.48</v>
      </c>
      <c r="X6" s="20">
        <f t="shared" si="3"/>
        <v>1378.38</v>
      </c>
      <c r="Y6" s="21" t="str">
        <f>IF(Y7="",NA(),Y7)</f>
        <v>-</v>
      </c>
      <c r="Z6" s="21">
        <f t="shared" ref="Z6:AH6" si="4">IF(Z7="",NA(),Z7)</f>
        <v>101.89</v>
      </c>
      <c r="AA6" s="21">
        <f t="shared" si="4"/>
        <v>100.85</v>
      </c>
      <c r="AB6" s="21">
        <f t="shared" si="4"/>
        <v>100.78</v>
      </c>
      <c r="AC6" s="21">
        <f t="shared" si="4"/>
        <v>102</v>
      </c>
      <c r="AD6" s="21" t="str">
        <f t="shared" si="4"/>
        <v>-</v>
      </c>
      <c r="AE6" s="21">
        <f t="shared" si="4"/>
        <v>106.37</v>
      </c>
      <c r="AF6" s="21">
        <f t="shared" si="4"/>
        <v>106.07</v>
      </c>
      <c r="AG6" s="21">
        <f t="shared" si="4"/>
        <v>105.5</v>
      </c>
      <c r="AH6" s="21">
        <f t="shared" si="4"/>
        <v>106.35</v>
      </c>
      <c r="AI6" s="20" t="str">
        <f>IF(AI7="","",IF(AI7="-","【-】","【"&amp;SUBSTITUTE(TEXT(AI7,"#,##0.00"),"-","△")&amp;"】"))</f>
        <v>【104.44】</v>
      </c>
      <c r="AJ6" s="21" t="str">
        <f>IF(AJ7="",NA(),AJ7)</f>
        <v>-</v>
      </c>
      <c r="AK6" s="20">
        <f t="shared" ref="AK6:AS6" si="5">IF(AK7="",NA(),AK7)</f>
        <v>0</v>
      </c>
      <c r="AL6" s="20">
        <f t="shared" si="5"/>
        <v>0</v>
      </c>
      <c r="AM6" s="20">
        <f t="shared" si="5"/>
        <v>0</v>
      </c>
      <c r="AN6" s="20">
        <f t="shared" si="5"/>
        <v>0</v>
      </c>
      <c r="AO6" s="21" t="str">
        <f t="shared" si="5"/>
        <v>-</v>
      </c>
      <c r="AP6" s="21">
        <f t="shared" si="5"/>
        <v>139.02000000000001</v>
      </c>
      <c r="AQ6" s="21">
        <f t="shared" si="5"/>
        <v>132.04</v>
      </c>
      <c r="AR6" s="21">
        <f t="shared" si="5"/>
        <v>145.43</v>
      </c>
      <c r="AS6" s="21">
        <f t="shared" si="5"/>
        <v>129.88999999999999</v>
      </c>
      <c r="AT6" s="20" t="str">
        <f>IF(AT7="","",IF(AT7="-","【-】","【"&amp;SUBSTITUTE(TEXT(AT7,"#,##0.00"),"-","△")&amp;"】"))</f>
        <v>【124.06】</v>
      </c>
      <c r="AU6" s="21" t="str">
        <f>IF(AU7="",NA(),AU7)</f>
        <v>-</v>
      </c>
      <c r="AV6" s="21">
        <f t="shared" ref="AV6:BD6" si="6">IF(AV7="",NA(),AV7)</f>
        <v>56.12</v>
      </c>
      <c r="AW6" s="21">
        <f t="shared" si="6"/>
        <v>51.81</v>
      </c>
      <c r="AX6" s="21">
        <f t="shared" si="6"/>
        <v>60.94</v>
      </c>
      <c r="AY6" s="21">
        <f t="shared" si="6"/>
        <v>41.35</v>
      </c>
      <c r="AZ6" s="21" t="str">
        <f t="shared" si="6"/>
        <v>-</v>
      </c>
      <c r="BA6" s="21">
        <f t="shared" si="6"/>
        <v>29.13</v>
      </c>
      <c r="BB6" s="21">
        <f t="shared" si="6"/>
        <v>35.69</v>
      </c>
      <c r="BC6" s="21">
        <f t="shared" si="6"/>
        <v>38.4</v>
      </c>
      <c r="BD6" s="21">
        <f t="shared" si="6"/>
        <v>44.04</v>
      </c>
      <c r="BE6" s="20" t="str">
        <f>IF(BE7="","",IF(BE7="-","【-】","【"&amp;SUBSTITUTE(TEXT(BE7,"#,##0.00"),"-","△")&amp;"】"))</f>
        <v>【42.02】</v>
      </c>
      <c r="BF6" s="21" t="str">
        <f>IF(BF7="",NA(),BF7)</f>
        <v>-</v>
      </c>
      <c r="BG6" s="21">
        <f t="shared" ref="BG6:BO6" si="7">IF(BG7="",NA(),BG7)</f>
        <v>218.35</v>
      </c>
      <c r="BH6" s="21">
        <f t="shared" si="7"/>
        <v>173.04</v>
      </c>
      <c r="BI6" s="21">
        <f t="shared" si="7"/>
        <v>565.34</v>
      </c>
      <c r="BJ6" s="21">
        <f t="shared" si="7"/>
        <v>625.32000000000005</v>
      </c>
      <c r="BK6" s="21" t="str">
        <f t="shared" si="7"/>
        <v>-</v>
      </c>
      <c r="BL6" s="21">
        <f t="shared" si="7"/>
        <v>867.83</v>
      </c>
      <c r="BM6" s="21">
        <f t="shared" si="7"/>
        <v>791.76</v>
      </c>
      <c r="BN6" s="21">
        <f t="shared" si="7"/>
        <v>900.82</v>
      </c>
      <c r="BO6" s="21">
        <f t="shared" si="7"/>
        <v>839.21</v>
      </c>
      <c r="BP6" s="20" t="str">
        <f>IF(BP7="","",IF(BP7="-","【-】","【"&amp;SUBSTITUTE(TEXT(BP7,"#,##0.00"),"-","△")&amp;"】"))</f>
        <v>【785.10】</v>
      </c>
      <c r="BQ6" s="21" t="str">
        <f>IF(BQ7="",NA(),BQ7)</f>
        <v>-</v>
      </c>
      <c r="BR6" s="21">
        <f t="shared" ref="BR6:BZ6" si="8">IF(BR7="",NA(),BR7)</f>
        <v>100</v>
      </c>
      <c r="BS6" s="21">
        <f t="shared" si="8"/>
        <v>100</v>
      </c>
      <c r="BT6" s="21">
        <f t="shared" si="8"/>
        <v>100</v>
      </c>
      <c r="BU6" s="21">
        <f t="shared" si="8"/>
        <v>100</v>
      </c>
      <c r="BV6" s="21" t="str">
        <f t="shared" si="8"/>
        <v>-</v>
      </c>
      <c r="BW6" s="21">
        <f t="shared" si="8"/>
        <v>57.08</v>
      </c>
      <c r="BX6" s="21">
        <f t="shared" si="8"/>
        <v>56.26</v>
      </c>
      <c r="BY6" s="21">
        <f t="shared" si="8"/>
        <v>52.94</v>
      </c>
      <c r="BZ6" s="21">
        <f t="shared" si="8"/>
        <v>52.05</v>
      </c>
      <c r="CA6" s="20" t="str">
        <f>IF(CA7="","",IF(CA7="-","【-】","【"&amp;SUBSTITUTE(TEXT(CA7,"#,##0.00"),"-","△")&amp;"】"))</f>
        <v>【56.93】</v>
      </c>
      <c r="CB6" s="21" t="str">
        <f>IF(CB7="",NA(),CB7)</f>
        <v>-</v>
      </c>
      <c r="CC6" s="21">
        <f t="shared" ref="CC6:CK6" si="9">IF(CC7="",NA(),CC7)</f>
        <v>195.7</v>
      </c>
      <c r="CD6" s="21">
        <f t="shared" si="9"/>
        <v>196.99</v>
      </c>
      <c r="CE6" s="21">
        <f t="shared" si="9"/>
        <v>197.07</v>
      </c>
      <c r="CF6" s="21">
        <f t="shared" si="9"/>
        <v>197.71</v>
      </c>
      <c r="CG6" s="21" t="str">
        <f t="shared" si="9"/>
        <v>-</v>
      </c>
      <c r="CH6" s="21">
        <f t="shared" si="9"/>
        <v>274.99</v>
      </c>
      <c r="CI6" s="21">
        <f t="shared" si="9"/>
        <v>282.08999999999997</v>
      </c>
      <c r="CJ6" s="21">
        <f t="shared" si="9"/>
        <v>303.27999999999997</v>
      </c>
      <c r="CK6" s="21">
        <f t="shared" si="9"/>
        <v>301.86</v>
      </c>
      <c r="CL6" s="20" t="str">
        <f>IF(CL7="","",IF(CL7="-","【-】","【"&amp;SUBSTITUTE(TEXT(CL7,"#,##0.00"),"-","△")&amp;"】"))</f>
        <v>【271.15】</v>
      </c>
      <c r="CM6" s="21" t="str">
        <f>IF(CM7="",NA(),CM7)</f>
        <v>-</v>
      </c>
      <c r="CN6" s="21">
        <f t="shared" ref="CN6:CV6" si="10">IF(CN7="",NA(),CN7)</f>
        <v>42.9</v>
      </c>
      <c r="CO6" s="21">
        <f t="shared" si="10"/>
        <v>64.03</v>
      </c>
      <c r="CP6" s="21">
        <f t="shared" si="10"/>
        <v>59.57</v>
      </c>
      <c r="CQ6" s="21">
        <f t="shared" si="10"/>
        <v>56.85</v>
      </c>
      <c r="CR6" s="21" t="str">
        <f t="shared" si="10"/>
        <v>-</v>
      </c>
      <c r="CS6" s="21">
        <f t="shared" si="10"/>
        <v>54.83</v>
      </c>
      <c r="CT6" s="21">
        <f t="shared" si="10"/>
        <v>66.53</v>
      </c>
      <c r="CU6" s="21">
        <f t="shared" si="10"/>
        <v>52.35</v>
      </c>
      <c r="CV6" s="21">
        <f t="shared" si="10"/>
        <v>46.25</v>
      </c>
      <c r="CW6" s="20" t="str">
        <f>IF(CW7="","",IF(CW7="-","【-】","【"&amp;SUBSTITUTE(TEXT(CW7,"#,##0.00"),"-","△")&amp;"】"))</f>
        <v>【49.87】</v>
      </c>
      <c r="CX6" s="21" t="str">
        <f>IF(CX7="",NA(),CX7)</f>
        <v>-</v>
      </c>
      <c r="CY6" s="21">
        <f t="shared" ref="CY6:DG6" si="11">IF(CY7="",NA(),CY7)</f>
        <v>93.37</v>
      </c>
      <c r="CZ6" s="21">
        <f t="shared" si="11"/>
        <v>94.43</v>
      </c>
      <c r="DA6" s="21">
        <f t="shared" si="11"/>
        <v>93.84</v>
      </c>
      <c r="DB6" s="21">
        <f t="shared" si="11"/>
        <v>94.12</v>
      </c>
      <c r="DC6" s="21" t="str">
        <f t="shared" si="11"/>
        <v>-</v>
      </c>
      <c r="DD6" s="21">
        <f t="shared" si="11"/>
        <v>84.7</v>
      </c>
      <c r="DE6" s="21">
        <f t="shared" si="11"/>
        <v>84.67</v>
      </c>
      <c r="DF6" s="21">
        <f t="shared" si="11"/>
        <v>84.39</v>
      </c>
      <c r="DG6" s="21">
        <f t="shared" si="11"/>
        <v>83.96</v>
      </c>
      <c r="DH6" s="20" t="str">
        <f>IF(DH7="","",IF(DH7="-","【-】","【"&amp;SUBSTITUTE(TEXT(DH7,"#,##0.00"),"-","△")&amp;"】"))</f>
        <v>【87.54】</v>
      </c>
      <c r="DI6" s="21" t="str">
        <f>IF(DI7="",NA(),DI7)</f>
        <v>-</v>
      </c>
      <c r="DJ6" s="21">
        <f t="shared" ref="DJ6:DR6" si="12">IF(DJ7="",NA(),DJ7)</f>
        <v>3.24</v>
      </c>
      <c r="DK6" s="21">
        <f t="shared" si="12"/>
        <v>5.84</v>
      </c>
      <c r="DL6" s="21">
        <f t="shared" si="12"/>
        <v>8.89</v>
      </c>
      <c r="DM6" s="21">
        <f t="shared" si="12"/>
        <v>12.19</v>
      </c>
      <c r="DN6" s="21" t="str">
        <f t="shared" si="12"/>
        <v>-</v>
      </c>
      <c r="DO6" s="21">
        <f t="shared" si="12"/>
        <v>20.34</v>
      </c>
      <c r="DP6" s="21">
        <f t="shared" si="12"/>
        <v>21.85</v>
      </c>
      <c r="DQ6" s="21">
        <f t="shared" si="12"/>
        <v>25.19</v>
      </c>
      <c r="DR6" s="21">
        <f t="shared" si="12"/>
        <v>25.46</v>
      </c>
      <c r="DS6" s="20" t="str">
        <f>IF(DS7="","",IF(DS7="-","【-】","【"&amp;SUBSTITUTE(TEXT(DS7,"#,##0.00"),"-","△")&amp;"】"))</f>
        <v>【28.42】</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1">
        <f t="shared" si="13"/>
        <v>0.19</v>
      </c>
      <c r="ED6" s="20" t="str">
        <f>IF(ED7="","",IF(ED7="-","【-】","【"&amp;SUBSTITUTE(TEXT(ED7,"#,##0.00"),"-","△")&amp;"】"))</f>
        <v>【0.08】</v>
      </c>
      <c r="EE6" s="21" t="str">
        <f>IF(EE7="",NA(),EE7)</f>
        <v>-</v>
      </c>
      <c r="EF6" s="20">
        <f t="shared" ref="EF6:EN6" si="14">IF(EF7="",NA(),EF7)</f>
        <v>0</v>
      </c>
      <c r="EG6" s="20">
        <f t="shared" si="14"/>
        <v>0</v>
      </c>
      <c r="EH6" s="20">
        <f t="shared" si="14"/>
        <v>0</v>
      </c>
      <c r="EI6" s="20">
        <f t="shared" si="14"/>
        <v>0</v>
      </c>
      <c r="EJ6" s="21" t="str">
        <f t="shared" si="14"/>
        <v>-</v>
      </c>
      <c r="EK6" s="21">
        <f t="shared" si="14"/>
        <v>0.25</v>
      </c>
      <c r="EL6" s="21">
        <f t="shared" si="14"/>
        <v>0.05</v>
      </c>
      <c r="EM6" s="21">
        <f t="shared" si="14"/>
        <v>0.03</v>
      </c>
      <c r="EN6" s="21">
        <f t="shared" si="14"/>
        <v>0.03</v>
      </c>
      <c r="EO6" s="20" t="str">
        <f>IF(EO7="","",IF(EO7="-","【-】","【"&amp;SUBSTITUTE(TEXT(EO7,"#,##0.00"),"-","△")&amp;"】"))</f>
        <v>【0.02】</v>
      </c>
    </row>
    <row r="7" spans="1:148" s="22" customFormat="1" x14ac:dyDescent="0.15">
      <c r="A7" s="14"/>
      <c r="B7" s="23">
        <v>2023</v>
      </c>
      <c r="C7" s="23">
        <v>62090</v>
      </c>
      <c r="D7" s="23">
        <v>46</v>
      </c>
      <c r="E7" s="23">
        <v>17</v>
      </c>
      <c r="F7" s="23">
        <v>5</v>
      </c>
      <c r="G7" s="23">
        <v>0</v>
      </c>
      <c r="H7" s="23" t="s">
        <v>96</v>
      </c>
      <c r="I7" s="23" t="s">
        <v>97</v>
      </c>
      <c r="J7" s="23" t="s">
        <v>98</v>
      </c>
      <c r="K7" s="23" t="s">
        <v>99</v>
      </c>
      <c r="L7" s="23" t="s">
        <v>100</v>
      </c>
      <c r="M7" s="23" t="s">
        <v>101</v>
      </c>
      <c r="N7" s="24" t="s">
        <v>102</v>
      </c>
      <c r="O7" s="24">
        <v>82.13</v>
      </c>
      <c r="P7" s="24">
        <v>8.2799999999999994</v>
      </c>
      <c r="Q7" s="24">
        <v>81.040000000000006</v>
      </c>
      <c r="R7" s="24">
        <v>4015</v>
      </c>
      <c r="S7" s="24">
        <v>24851</v>
      </c>
      <c r="T7" s="24">
        <v>214.67</v>
      </c>
      <c r="U7" s="24">
        <v>115.76</v>
      </c>
      <c r="V7" s="24">
        <v>2040</v>
      </c>
      <c r="W7" s="24">
        <v>1.48</v>
      </c>
      <c r="X7" s="24">
        <v>1378.38</v>
      </c>
      <c r="Y7" s="24" t="s">
        <v>102</v>
      </c>
      <c r="Z7" s="24">
        <v>101.89</v>
      </c>
      <c r="AA7" s="24">
        <v>100.85</v>
      </c>
      <c r="AB7" s="24">
        <v>100.78</v>
      </c>
      <c r="AC7" s="24">
        <v>102</v>
      </c>
      <c r="AD7" s="24" t="s">
        <v>102</v>
      </c>
      <c r="AE7" s="24">
        <v>106.37</v>
      </c>
      <c r="AF7" s="24">
        <v>106.07</v>
      </c>
      <c r="AG7" s="24">
        <v>105.5</v>
      </c>
      <c r="AH7" s="24">
        <v>106.35</v>
      </c>
      <c r="AI7" s="24">
        <v>104.44</v>
      </c>
      <c r="AJ7" s="24" t="s">
        <v>102</v>
      </c>
      <c r="AK7" s="24">
        <v>0</v>
      </c>
      <c r="AL7" s="24">
        <v>0</v>
      </c>
      <c r="AM7" s="24">
        <v>0</v>
      </c>
      <c r="AN7" s="24">
        <v>0</v>
      </c>
      <c r="AO7" s="24" t="s">
        <v>102</v>
      </c>
      <c r="AP7" s="24">
        <v>139.02000000000001</v>
      </c>
      <c r="AQ7" s="24">
        <v>132.04</v>
      </c>
      <c r="AR7" s="24">
        <v>145.43</v>
      </c>
      <c r="AS7" s="24">
        <v>129.88999999999999</v>
      </c>
      <c r="AT7" s="24">
        <v>124.06</v>
      </c>
      <c r="AU7" s="24" t="s">
        <v>102</v>
      </c>
      <c r="AV7" s="24">
        <v>56.12</v>
      </c>
      <c r="AW7" s="24">
        <v>51.81</v>
      </c>
      <c r="AX7" s="24">
        <v>60.94</v>
      </c>
      <c r="AY7" s="24">
        <v>41.35</v>
      </c>
      <c r="AZ7" s="24" t="s">
        <v>102</v>
      </c>
      <c r="BA7" s="24">
        <v>29.13</v>
      </c>
      <c r="BB7" s="24">
        <v>35.69</v>
      </c>
      <c r="BC7" s="24">
        <v>38.4</v>
      </c>
      <c r="BD7" s="24">
        <v>44.04</v>
      </c>
      <c r="BE7" s="24">
        <v>42.02</v>
      </c>
      <c r="BF7" s="24" t="s">
        <v>102</v>
      </c>
      <c r="BG7" s="24">
        <v>218.35</v>
      </c>
      <c r="BH7" s="24">
        <v>173.04</v>
      </c>
      <c r="BI7" s="24">
        <v>565.34</v>
      </c>
      <c r="BJ7" s="24">
        <v>625.32000000000005</v>
      </c>
      <c r="BK7" s="24" t="s">
        <v>102</v>
      </c>
      <c r="BL7" s="24">
        <v>867.83</v>
      </c>
      <c r="BM7" s="24">
        <v>791.76</v>
      </c>
      <c r="BN7" s="24">
        <v>900.82</v>
      </c>
      <c r="BO7" s="24">
        <v>839.21</v>
      </c>
      <c r="BP7" s="24">
        <v>785.1</v>
      </c>
      <c r="BQ7" s="24" t="s">
        <v>102</v>
      </c>
      <c r="BR7" s="24">
        <v>100</v>
      </c>
      <c r="BS7" s="24">
        <v>100</v>
      </c>
      <c r="BT7" s="24">
        <v>100</v>
      </c>
      <c r="BU7" s="24">
        <v>100</v>
      </c>
      <c r="BV7" s="24" t="s">
        <v>102</v>
      </c>
      <c r="BW7" s="24">
        <v>57.08</v>
      </c>
      <c r="BX7" s="24">
        <v>56.26</v>
      </c>
      <c r="BY7" s="24">
        <v>52.94</v>
      </c>
      <c r="BZ7" s="24">
        <v>52.05</v>
      </c>
      <c r="CA7" s="24">
        <v>56.93</v>
      </c>
      <c r="CB7" s="24" t="s">
        <v>102</v>
      </c>
      <c r="CC7" s="24">
        <v>195.7</v>
      </c>
      <c r="CD7" s="24">
        <v>196.99</v>
      </c>
      <c r="CE7" s="24">
        <v>197.07</v>
      </c>
      <c r="CF7" s="24">
        <v>197.71</v>
      </c>
      <c r="CG7" s="24" t="s">
        <v>102</v>
      </c>
      <c r="CH7" s="24">
        <v>274.99</v>
      </c>
      <c r="CI7" s="24">
        <v>282.08999999999997</v>
      </c>
      <c r="CJ7" s="24">
        <v>303.27999999999997</v>
      </c>
      <c r="CK7" s="24">
        <v>301.86</v>
      </c>
      <c r="CL7" s="24">
        <v>271.14999999999998</v>
      </c>
      <c r="CM7" s="24" t="s">
        <v>102</v>
      </c>
      <c r="CN7" s="24">
        <v>42.9</v>
      </c>
      <c r="CO7" s="24">
        <v>64.03</v>
      </c>
      <c r="CP7" s="24">
        <v>59.57</v>
      </c>
      <c r="CQ7" s="24">
        <v>56.85</v>
      </c>
      <c r="CR7" s="24" t="s">
        <v>102</v>
      </c>
      <c r="CS7" s="24">
        <v>54.83</v>
      </c>
      <c r="CT7" s="24">
        <v>66.53</v>
      </c>
      <c r="CU7" s="24">
        <v>52.35</v>
      </c>
      <c r="CV7" s="24">
        <v>46.25</v>
      </c>
      <c r="CW7" s="24">
        <v>49.87</v>
      </c>
      <c r="CX7" s="24" t="s">
        <v>102</v>
      </c>
      <c r="CY7" s="24">
        <v>93.37</v>
      </c>
      <c r="CZ7" s="24">
        <v>94.43</v>
      </c>
      <c r="DA7" s="24">
        <v>93.84</v>
      </c>
      <c r="DB7" s="24">
        <v>94.12</v>
      </c>
      <c r="DC7" s="24" t="s">
        <v>102</v>
      </c>
      <c r="DD7" s="24">
        <v>84.7</v>
      </c>
      <c r="DE7" s="24">
        <v>84.67</v>
      </c>
      <c r="DF7" s="24">
        <v>84.39</v>
      </c>
      <c r="DG7" s="24">
        <v>83.96</v>
      </c>
      <c r="DH7" s="24">
        <v>87.54</v>
      </c>
      <c r="DI7" s="24" t="s">
        <v>102</v>
      </c>
      <c r="DJ7" s="24">
        <v>3.24</v>
      </c>
      <c r="DK7" s="24">
        <v>5.84</v>
      </c>
      <c r="DL7" s="24">
        <v>8.89</v>
      </c>
      <c r="DM7" s="24">
        <v>12.19</v>
      </c>
      <c r="DN7" s="24" t="s">
        <v>102</v>
      </c>
      <c r="DO7" s="24">
        <v>20.34</v>
      </c>
      <c r="DP7" s="24">
        <v>21.85</v>
      </c>
      <c r="DQ7" s="24">
        <v>25.19</v>
      </c>
      <c r="DR7" s="24">
        <v>25.46</v>
      </c>
      <c r="DS7" s="24">
        <v>28.42</v>
      </c>
      <c r="DT7" s="24" t="s">
        <v>102</v>
      </c>
      <c r="DU7" s="24">
        <v>0</v>
      </c>
      <c r="DV7" s="24">
        <v>0</v>
      </c>
      <c r="DW7" s="24">
        <v>0</v>
      </c>
      <c r="DX7" s="24">
        <v>0</v>
      </c>
      <c r="DY7" s="24" t="s">
        <v>102</v>
      </c>
      <c r="DZ7" s="24">
        <v>0</v>
      </c>
      <c r="EA7" s="24">
        <v>0</v>
      </c>
      <c r="EB7" s="24">
        <v>0</v>
      </c>
      <c r="EC7" s="24">
        <v>0.19</v>
      </c>
      <c r="ED7" s="24">
        <v>0.08</v>
      </c>
      <c r="EE7" s="24" t="s">
        <v>102</v>
      </c>
      <c r="EF7" s="24">
        <v>0</v>
      </c>
      <c r="EG7" s="24">
        <v>0</v>
      </c>
      <c r="EH7" s="24">
        <v>0</v>
      </c>
      <c r="EI7" s="24">
        <v>0</v>
      </c>
      <c r="EJ7" s="24" t="s">
        <v>102</v>
      </c>
      <c r="EK7" s="24">
        <v>0.25</v>
      </c>
      <c r="EL7" s="24">
        <v>0.05</v>
      </c>
      <c r="EM7" s="24">
        <v>0.03</v>
      </c>
      <c r="EN7" s="24">
        <v>0.03</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111</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dcterms:created xsi:type="dcterms:W3CDTF">2025-01-24T07:15:48Z</dcterms:created>
  <dcterms:modified xsi:type="dcterms:W3CDTF">2025-03-04T01:40:55Z</dcterms:modified>
  <cp:category/>
</cp:coreProperties>
</file>