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35gesui\"/>
    </mc:Choice>
  </mc:AlternateContent>
  <workbookProtection workbookAlgorithmName="SHA-512" workbookHashValue="tNYJVG6Q8RLK1+Xncno46XZu285IXh9HpQAVWqINwHMD/aMf9esZKwVY+oouUheXrgZOOZNEaXHETTBLtuHUuA==" workbookSaltValue="80oJJk1R5WTr/5wWPJZaiw==" workbookSpinCount="100000" lockStructure="1"/>
  <bookViews>
    <workbookView xWindow="0" yWindow="0" windowWidth="28800" windowHeight="1221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I10" i="4"/>
  <c r="AL8" i="4"/>
  <c r="P8" i="4"/>
  <c r="I8" i="4"/>
</calcChain>
</file>

<file path=xl/sharedStrings.xml><?xml version="1.0" encoding="utf-8"?>
<sst xmlns="http://schemas.openxmlformats.org/spreadsheetml/2006/main" count="236" uniqueCount="121">
  <si>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</si>
  <si>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</si>
  <si>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</si>
  <si>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</si>
  <si>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</si>
  <si>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</si>
  <si>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</si>
  <si>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</si>
  <si>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</si>
  <si>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</si>
  <si>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</si>
  <si>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</si>
  <si>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</si>
  <si>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</si>
  <si>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</si>
  <si>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</si>
  <si>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</si>
  <si>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</si>
  <si>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</si>
  <si>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</si>
  <si>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</si>
  <si>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</si>
  <si>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</si>
  <si>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</si>
  <si>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</si>
  <si>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</si>
  <si>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</si>
  <si>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</si>
  <si>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</si>
  <si>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</si>
  <si>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</si>
  <si>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</si>
  <si>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</si>
  <si>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</si>
  <si>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</si>
  <si>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</si>
  <si>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</si>
  <si>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</si>
  <si>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</si>
  <si>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</si>
  <si>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</si>
  <si>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</si>
  <si>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</si>
  <si>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</si>
  <si>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</si>
  <si>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</si>
  <si>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</si>
  <si>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</si>
  <si>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</si>
  <si>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</si>
  <si>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</si>
  <si>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</si>
  <si>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</si>
  <si>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</si>
  <si>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</si>
  <si>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</si>
  <si>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</si>
  <si>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</si>
  <si>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</si>
  <si>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</si>
  <si>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</si>
  <si>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</si>
  <si>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</si>
  <si>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</si>
  <si>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</si>
  <si>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</si>
  <si>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</si>
  <si>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</si>
  <si>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</si>
  <si>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</si>
  <si>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</si>
  <si>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</si>
  <si>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</si>
  <si>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</si>
  <si>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</si>
  <si>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</si>
  <si>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</si>
  <si>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</si>
  <si>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</si>
  <si>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</si>
  <si>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</si>
  <si>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</si>
  <si>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</si>
  <si>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</si>
  <si>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</si>
  <si>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</si>
  <si>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</si>
  <si>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</si>
  <si>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</si>
  <si>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</si>
  <si>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</si>
  <si>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</si>
  <si>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</si>
  <si>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</si>
  <si>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</si>
  <si>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</si>
  <si>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</si>
  <si>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</si>
  <si>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遊佐町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</si>
  <si>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</si>
  <si>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</si>
  <si>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</si>
  <si>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</si>
  <si>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</si>
  <si>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</si>
  <si>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</si>
  <si>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</si>
  <si>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</si>
  <si>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</si>
  <si>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</si>
  <si>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</si>
  <si>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</si>
  <si>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</si>
  <si>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</si>
  <si>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</si>
  <si>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</si>
  <si>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"R"dd</t>
    <phoneticPr fontId="4"/>
  </si>
  <si>
    <t>←書式設定</t>
    <rPh sb="1" eb="3">
      <t>ショシキ</t>
    </rPh>
    <rPh sb="3" eb="5">
      <t>セッテイ</t>
    </rPh>
    <phoneticPr fontId="4"/>
  </si>
  <si>
    <t>　令和元年度に機能診断を実施し、令和２年度に最適整備構想を策定した。老朽化による改修、修繕が必要な機器等については、財政状況を見ながら計画的に実施していく。</t>
    <phoneticPr fontId="4"/>
  </si>
  <si>
    <t>　水洗化率は上昇しているが、水洗化人口が減少しているため、使用料収入も減少傾向である。経費回収率も100％を下回っており、一般会計繰入金に頼らざるを得ない状況が続いている。将来的には4つある処理場の一部を公共下水道に接続していくことも検討しながら、維持管理にかかる経費削減を図り、使用料収入確保のための対策が必要である。</t>
    <phoneticPr fontId="4"/>
  </si>
  <si>
    <t>①収益的収支比率については、料金収入が昨年度より減少したが、不足する分を一般会計繰入金で補填しているため、100％以上を維持している。
④企業債残高対事業規模比率については、地方債現在高が減少したことにより比率が下がったが、類似団体と比較すると依然高い数値となっている。
⑤経費回収率については、打切決算のため、下水道使用料・汚水処理費ともに減少し、比率としては上がった。類似団体と比較して高い数値となっている。
⑥汚水処理原価については、汚水処理費が減少したことにより比率が下がり、類似団体と比較して低い数値となっている。
⑦施設利用率については、昨年度とほぼ同じ比率となり、類似団体と比較して低い数値となっている。
⑧水洗化率については、水洗便所設置済人口、処理区域内人口ともに減少したが、比率としては昨年度より増加した。類似団体と比較しても高い数値となっている。</t>
    <rPh sb="1" eb="8">
      <t>シュウエキテキシュウシヒリツ</t>
    </rPh>
    <rPh sb="30" eb="32">
      <t>フソク</t>
    </rPh>
    <rPh sb="34" eb="35">
      <t>ブン</t>
    </rPh>
    <rPh sb="44" eb="46">
      <t>ホテン</t>
    </rPh>
    <rPh sb="69" eb="81">
      <t>キギョウサイザンダカタイジギョウキボヒリツ</t>
    </rPh>
    <rPh sb="137" eb="142">
      <t>ケイヒカイシュウリツ</t>
    </rPh>
    <rPh sb="208" eb="212">
      <t>オスイショリ</t>
    </rPh>
    <rPh sb="212" eb="214">
      <t>ゲンカ</t>
    </rPh>
    <rPh sb="264" eb="269">
      <t>シセツリヨウリツ</t>
    </rPh>
    <rPh sb="311" eb="315">
      <t>スイセンカリツ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</si>
</sst>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FD6-4AEC-8495-1BAD2548B184}"/>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0.25</c:v>
                </c:pt>
                <c:pt idx="2">
                  <c:v>0.05</c:v>
                </c:pt>
                <c:pt idx="3">
                  <c:v>0.03</c:v>
                </c:pt>
                <c:pt idx="4">
                  <c:v>0.03</c:v>
                </c:pt>
              </c:numCache>
            </c:numRef>
          </c:val>
          <c:smooth val="0"/>
          <c:extLst>
            <c:ext xmlns:c16="http://schemas.microsoft.com/office/drawing/2014/chart" uri="{C3380CC4-5D6E-409C-BE32-E72D297353CC}">
              <c16:uniqueId val="{00000001-FFD6-4AEC-8495-1BAD2548B184}"/>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41.35</c:v>
                </c:pt>
                <c:pt idx="1">
                  <c:v>43.76</c:v>
                </c:pt>
                <c:pt idx="2">
                  <c:v>46.17</c:v>
                </c:pt>
                <c:pt idx="3">
                  <c:v>46.02</c:v>
                </c:pt>
                <c:pt idx="4">
                  <c:v>44.51</c:v>
                </c:pt>
              </c:numCache>
            </c:numRef>
          </c:val>
          <c:extLst>
            <c:ext xmlns:c16="http://schemas.microsoft.com/office/drawing/2014/chart" uri="{C3380CC4-5D6E-409C-BE32-E72D297353CC}">
              <c16:uniqueId val="{00000000-32A2-41D8-A714-52E0B68E8F5B}"/>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50.14</c:v>
                </c:pt>
                <c:pt idx="1">
                  <c:v>54.83</c:v>
                </c:pt>
                <c:pt idx="2">
                  <c:v>66.53</c:v>
                </c:pt>
                <c:pt idx="3">
                  <c:v>52.35</c:v>
                </c:pt>
                <c:pt idx="4">
                  <c:v>46.25</c:v>
                </c:pt>
              </c:numCache>
            </c:numRef>
          </c:val>
          <c:smooth val="0"/>
          <c:extLst>
            <c:ext xmlns:c16="http://schemas.microsoft.com/office/drawing/2014/chart" uri="{C3380CC4-5D6E-409C-BE32-E72D297353CC}">
              <c16:uniqueId val="{00000001-32A2-41D8-A714-52E0B68E8F5B}"/>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86.83</c:v>
                </c:pt>
                <c:pt idx="1">
                  <c:v>87.14</c:v>
                </c:pt>
                <c:pt idx="2">
                  <c:v>88.24</c:v>
                </c:pt>
                <c:pt idx="3">
                  <c:v>89.02</c:v>
                </c:pt>
                <c:pt idx="4">
                  <c:v>89.13</c:v>
                </c:pt>
              </c:numCache>
            </c:numRef>
          </c:val>
          <c:extLst>
            <c:ext xmlns:c16="http://schemas.microsoft.com/office/drawing/2014/chart" uri="{C3380CC4-5D6E-409C-BE32-E72D297353CC}">
              <c16:uniqueId val="{00000000-5B8F-4919-AF0D-DD50AA83A5C8}"/>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84.98</c:v>
                </c:pt>
                <c:pt idx="1">
                  <c:v>84.7</c:v>
                </c:pt>
                <c:pt idx="2">
                  <c:v>84.67</c:v>
                </c:pt>
                <c:pt idx="3">
                  <c:v>84.39</c:v>
                </c:pt>
                <c:pt idx="4">
                  <c:v>83.96</c:v>
                </c:pt>
              </c:numCache>
            </c:numRef>
          </c:val>
          <c:smooth val="0"/>
          <c:extLst>
            <c:ext xmlns:c16="http://schemas.microsoft.com/office/drawing/2014/chart" uri="{C3380CC4-5D6E-409C-BE32-E72D297353CC}">
              <c16:uniqueId val="{00000001-5B8F-4919-AF0D-DD50AA83A5C8}"/>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95.81</c:v>
                </c:pt>
                <c:pt idx="1">
                  <c:v>101.11</c:v>
                </c:pt>
                <c:pt idx="2">
                  <c:v>106.02</c:v>
                </c:pt>
                <c:pt idx="3">
                  <c:v>100.09</c:v>
                </c:pt>
                <c:pt idx="4">
                  <c:v>118.88</c:v>
                </c:pt>
              </c:numCache>
            </c:numRef>
          </c:val>
          <c:extLst>
            <c:ext xmlns:c16="http://schemas.microsoft.com/office/drawing/2014/chart" uri="{C3380CC4-5D6E-409C-BE32-E72D297353CC}">
              <c16:uniqueId val="{00000000-9943-4073-82CA-EBBAC49BBA4A}"/>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943-4073-82CA-EBBAC49BBA4A}"/>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0BB-4F2E-9A4F-6171CE095EC4}"/>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0BB-4F2E-9A4F-6171CE095EC4}"/>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F96-4872-A621-7F5362AC5140}"/>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F96-4872-A621-7F5362AC5140}"/>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DE4-47A3-90A1-6E4DFF9D9736}"/>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DE4-47A3-90A1-6E4DFF9D9736}"/>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4F7-4EED-9285-1EEF159942E6}"/>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4F7-4EED-9285-1EEF159942E6}"/>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2046.76</c:v>
                </c:pt>
                <c:pt idx="1">
                  <c:v>1709.06</c:v>
                </c:pt>
                <c:pt idx="2">
                  <c:v>1512.78</c:v>
                </c:pt>
                <c:pt idx="3">
                  <c:v>1284.32</c:v>
                </c:pt>
                <c:pt idx="4">
                  <c:v>1190.49</c:v>
                </c:pt>
              </c:numCache>
            </c:numRef>
          </c:val>
          <c:extLst>
            <c:ext xmlns:c16="http://schemas.microsoft.com/office/drawing/2014/chart" uri="{C3380CC4-5D6E-409C-BE32-E72D297353CC}">
              <c16:uniqueId val="{00000000-709B-456F-A8F0-A2289B11B21F}"/>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826.83</c:v>
                </c:pt>
                <c:pt idx="1">
                  <c:v>867.83</c:v>
                </c:pt>
                <c:pt idx="2">
                  <c:v>791.76</c:v>
                </c:pt>
                <c:pt idx="3">
                  <c:v>900.82</c:v>
                </c:pt>
                <c:pt idx="4">
                  <c:v>839.21</c:v>
                </c:pt>
              </c:numCache>
            </c:numRef>
          </c:val>
          <c:smooth val="0"/>
          <c:extLst>
            <c:ext xmlns:c16="http://schemas.microsoft.com/office/drawing/2014/chart" uri="{C3380CC4-5D6E-409C-BE32-E72D297353CC}">
              <c16:uniqueId val="{00000001-709B-456F-A8F0-A2289B11B21F}"/>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73.069999999999993</c:v>
                </c:pt>
                <c:pt idx="1">
                  <c:v>74.58</c:v>
                </c:pt>
                <c:pt idx="2">
                  <c:v>70.22</c:v>
                </c:pt>
                <c:pt idx="3">
                  <c:v>61.88</c:v>
                </c:pt>
                <c:pt idx="4">
                  <c:v>79.75</c:v>
                </c:pt>
              </c:numCache>
            </c:numRef>
          </c:val>
          <c:extLst>
            <c:ext xmlns:c16="http://schemas.microsoft.com/office/drawing/2014/chart" uri="{C3380CC4-5D6E-409C-BE32-E72D297353CC}">
              <c16:uniqueId val="{00000000-3B4A-47D6-9F2F-2194228A5740}"/>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57.31</c:v>
                </c:pt>
                <c:pt idx="1">
                  <c:v>57.08</c:v>
                </c:pt>
                <c:pt idx="2">
                  <c:v>56.26</c:v>
                </c:pt>
                <c:pt idx="3">
                  <c:v>52.94</c:v>
                </c:pt>
                <c:pt idx="4">
                  <c:v>52.05</c:v>
                </c:pt>
              </c:numCache>
            </c:numRef>
          </c:val>
          <c:smooth val="0"/>
          <c:extLst>
            <c:ext xmlns:c16="http://schemas.microsoft.com/office/drawing/2014/chart" uri="{C3380CC4-5D6E-409C-BE32-E72D297353CC}">
              <c16:uniqueId val="{00000001-3B4A-47D6-9F2F-2194228A5740}"/>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264.20999999999998</c:v>
                </c:pt>
                <c:pt idx="1">
                  <c:v>265.26</c:v>
                </c:pt>
                <c:pt idx="2">
                  <c:v>280</c:v>
                </c:pt>
                <c:pt idx="3">
                  <c:v>316.98</c:v>
                </c:pt>
                <c:pt idx="4">
                  <c:v>228.24</c:v>
                </c:pt>
              </c:numCache>
            </c:numRef>
          </c:val>
          <c:extLst>
            <c:ext xmlns:c16="http://schemas.microsoft.com/office/drawing/2014/chart" uri="{C3380CC4-5D6E-409C-BE32-E72D297353CC}">
              <c16:uniqueId val="{00000000-A66A-460F-A494-51DBF9271A2B}"/>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273.52</c:v>
                </c:pt>
                <c:pt idx="1">
                  <c:v>274.99</c:v>
                </c:pt>
                <c:pt idx="2">
                  <c:v>282.08999999999997</c:v>
                </c:pt>
                <c:pt idx="3">
                  <c:v>303.27999999999997</c:v>
                </c:pt>
                <c:pt idx="4">
                  <c:v>301.86</c:v>
                </c:pt>
              </c:numCache>
            </c:numRef>
          </c:val>
          <c:smooth val="0"/>
          <c:extLst>
            <c:ext xmlns:c16="http://schemas.microsoft.com/office/drawing/2014/chart" uri="{C3380CC4-5D6E-409C-BE32-E72D297353CC}">
              <c16:uniqueId val="{00000001-A66A-460F-A494-51DBF9271A2B}"/>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遊佐町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法非適用</v>
      </c>
      <c r="C8" s="34"/>
      <c r="D8" s="34"/>
      <c r="E8" s="34"/>
      <c r="F8" s="34"/>
      <c r="G8" s="34"/>
      <c r="H8" s="34"/>
      <c r="I8" s="34" t="str">
        <f>データ!J6</f>
        <v>下水道事業</v>
      </c>
      <c r="J8" s="34"/>
      <c r="K8" s="34"/>
      <c r="L8" s="34"/>
      <c r="M8" s="34"/>
      <c r="N8" s="34"/>
      <c r="O8" s="34"/>
      <c r="P8" s="34" t="str">
        <f>データ!K6</f>
        <v>農業集落排水</v>
      </c>
      <c r="Q8" s="34"/>
      <c r="R8" s="34"/>
      <c r="S8" s="34"/>
      <c r="T8" s="34"/>
      <c r="U8" s="34"/>
      <c r="V8" s="34"/>
      <c r="W8" s="34" t="str">
        <f>データ!L6</f>
        <v>F2</v>
      </c>
      <c r="X8" s="34"/>
      <c r="Y8" s="34"/>
      <c r="Z8" s="34"/>
      <c r="AA8" s="34"/>
      <c r="AB8" s="34"/>
      <c r="AC8" s="34"/>
      <c r="AD8" s="35" t="str">
        <f>データ!$M$6</f>
        <v>非設置</v>
      </c>
      <c r="AE8" s="35"/>
      <c r="AF8" s="35"/>
      <c r="AG8" s="35"/>
      <c r="AH8" s="35"/>
      <c r="AI8" s="35"/>
      <c r="AJ8" s="35"/>
      <c r="AK8" s="3"/>
      <c r="AL8" s="36">
        <f>データ!S6</f>
        <v>12467</v>
      </c>
      <c r="AM8" s="36"/>
      <c r="AN8" s="36"/>
      <c r="AO8" s="36"/>
      <c r="AP8" s="36"/>
      <c r="AQ8" s="36"/>
      <c r="AR8" s="36"/>
      <c r="AS8" s="36"/>
      <c r="AT8" s="37">
        <f>データ!T6</f>
        <v>208.39</v>
      </c>
      <c r="AU8" s="37"/>
      <c r="AV8" s="37"/>
      <c r="AW8" s="37"/>
      <c r="AX8" s="37"/>
      <c r="AY8" s="37"/>
      <c r="AZ8" s="37"/>
      <c r="BA8" s="37"/>
      <c r="BB8" s="37">
        <f>データ!U6</f>
        <v>59.83</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t="str">
        <f>データ!O6</f>
        <v>該当数値なし</v>
      </c>
      <c r="J10" s="37"/>
      <c r="K10" s="37"/>
      <c r="L10" s="37"/>
      <c r="M10" s="37"/>
      <c r="N10" s="37"/>
      <c r="O10" s="37"/>
      <c r="P10" s="37">
        <f>データ!P6</f>
        <v>10.64</v>
      </c>
      <c r="Q10" s="37"/>
      <c r="R10" s="37"/>
      <c r="S10" s="37"/>
      <c r="T10" s="37"/>
      <c r="U10" s="37"/>
      <c r="V10" s="37"/>
      <c r="W10" s="37">
        <f>データ!Q6</f>
        <v>88.52</v>
      </c>
      <c r="X10" s="37"/>
      <c r="Y10" s="37"/>
      <c r="Z10" s="37"/>
      <c r="AA10" s="37"/>
      <c r="AB10" s="37"/>
      <c r="AC10" s="37"/>
      <c r="AD10" s="36">
        <f>データ!R6</f>
        <v>3740</v>
      </c>
      <c r="AE10" s="36"/>
      <c r="AF10" s="36"/>
      <c r="AG10" s="36"/>
      <c r="AH10" s="36"/>
      <c r="AI10" s="36"/>
      <c r="AJ10" s="36"/>
      <c r="AK10" s="2"/>
      <c r="AL10" s="36">
        <f>データ!V6</f>
        <v>1316</v>
      </c>
      <c r="AM10" s="36"/>
      <c r="AN10" s="36"/>
      <c r="AO10" s="36"/>
      <c r="AP10" s="36"/>
      <c r="AQ10" s="36"/>
      <c r="AR10" s="36"/>
      <c r="AS10" s="36"/>
      <c r="AT10" s="37">
        <f>データ!W6</f>
        <v>1.1499999999999999</v>
      </c>
      <c r="AU10" s="37"/>
      <c r="AV10" s="37"/>
      <c r="AW10" s="37"/>
      <c r="AX10" s="37"/>
      <c r="AY10" s="37"/>
      <c r="AZ10" s="37"/>
      <c r="BA10" s="37"/>
      <c r="BB10" s="37">
        <f>データ!X6</f>
        <v>1144.3499999999999</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120</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118</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119</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【785.10】</v>
      </c>
      <c r="I86" s="12" t="str">
        <f>データ!CA6</f>
        <v>【56.93】</v>
      </c>
      <c r="J86" s="12" t="str">
        <f>データ!CL6</f>
        <v>【271.15】</v>
      </c>
      <c r="K86" s="12" t="str">
        <f>データ!CW6</f>
        <v>【49.87】</v>
      </c>
      <c r="L86" s="12" t="str">
        <f>データ!DH6</f>
        <v>【87.54】</v>
      </c>
      <c r="M86" s="12" t="s">
        <v>44</v>
      </c>
      <c r="N86" s="12" t="s">
        <v>44</v>
      </c>
      <c r="O86" s="12" t="str">
        <f>データ!EO6</f>
        <v>【0.02】</v>
      </c>
    </row>
  </sheetData>
  <sheetProtection algorithmName="SHA-512" hashValue="ATgtdDXVZ5ClCJfhgQdOVPzK/VTo+oHeQ+pUda2DF3MMZRpNraz72jR7EBZE1na1Y6a5hIYhgg7Rpyu+91/Ecg==" saltValue="ajrN4gi+xCERHLYwyjssfw=="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2" t="s">
        <v>54</v>
      </c>
      <c r="I3" s="73"/>
      <c r="J3" s="73"/>
      <c r="K3" s="73"/>
      <c r="L3" s="73"/>
      <c r="M3" s="73"/>
      <c r="N3" s="73"/>
      <c r="O3" s="73"/>
      <c r="P3" s="73"/>
      <c r="Q3" s="73"/>
      <c r="R3" s="73"/>
      <c r="S3" s="73"/>
      <c r="T3" s="73"/>
      <c r="U3" s="73"/>
      <c r="V3" s="73"/>
      <c r="W3" s="73"/>
      <c r="X3" s="74"/>
      <c r="Y3" s="78" t="s">
        <v>55</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56</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57</v>
      </c>
      <c r="B4" s="16"/>
      <c r="C4" s="16"/>
      <c r="D4" s="16"/>
      <c r="E4" s="16"/>
      <c r="F4" s="16"/>
      <c r="G4" s="16"/>
      <c r="H4" s="75"/>
      <c r="I4" s="76"/>
      <c r="J4" s="76"/>
      <c r="K4" s="76"/>
      <c r="L4" s="76"/>
      <c r="M4" s="76"/>
      <c r="N4" s="76"/>
      <c r="O4" s="76"/>
      <c r="P4" s="76"/>
      <c r="Q4" s="76"/>
      <c r="R4" s="76"/>
      <c r="S4" s="76"/>
      <c r="T4" s="76"/>
      <c r="U4" s="76"/>
      <c r="V4" s="76"/>
      <c r="W4" s="76"/>
      <c r="X4" s="77"/>
      <c r="Y4" s="71" t="s">
        <v>58</v>
      </c>
      <c r="Z4" s="71"/>
      <c r="AA4" s="71"/>
      <c r="AB4" s="71"/>
      <c r="AC4" s="71"/>
      <c r="AD4" s="71"/>
      <c r="AE4" s="71"/>
      <c r="AF4" s="71"/>
      <c r="AG4" s="71"/>
      <c r="AH4" s="71"/>
      <c r="AI4" s="71"/>
      <c r="AJ4" s="71" t="s">
        <v>59</v>
      </c>
      <c r="AK4" s="71"/>
      <c r="AL4" s="71"/>
      <c r="AM4" s="71"/>
      <c r="AN4" s="71"/>
      <c r="AO4" s="71"/>
      <c r="AP4" s="71"/>
      <c r="AQ4" s="71"/>
      <c r="AR4" s="71"/>
      <c r="AS4" s="71"/>
      <c r="AT4" s="71"/>
      <c r="AU4" s="71" t="s">
        <v>60</v>
      </c>
      <c r="AV4" s="71"/>
      <c r="AW4" s="71"/>
      <c r="AX4" s="71"/>
      <c r="AY4" s="71"/>
      <c r="AZ4" s="71"/>
      <c r="BA4" s="71"/>
      <c r="BB4" s="71"/>
      <c r="BC4" s="71"/>
      <c r="BD4" s="71"/>
      <c r="BE4" s="71"/>
      <c r="BF4" s="71" t="s">
        <v>61</v>
      </c>
      <c r="BG4" s="71"/>
      <c r="BH4" s="71"/>
      <c r="BI4" s="71"/>
      <c r="BJ4" s="71"/>
      <c r="BK4" s="71"/>
      <c r="BL4" s="71"/>
      <c r="BM4" s="71"/>
      <c r="BN4" s="71"/>
      <c r="BO4" s="71"/>
      <c r="BP4" s="71"/>
      <c r="BQ4" s="71" t="s">
        <v>62</v>
      </c>
      <c r="BR4" s="71"/>
      <c r="BS4" s="71"/>
      <c r="BT4" s="71"/>
      <c r="BU4" s="71"/>
      <c r="BV4" s="71"/>
      <c r="BW4" s="71"/>
      <c r="BX4" s="71"/>
      <c r="BY4" s="71"/>
      <c r="BZ4" s="71"/>
      <c r="CA4" s="71"/>
      <c r="CB4" s="71" t="s">
        <v>63</v>
      </c>
      <c r="CC4" s="71"/>
      <c r="CD4" s="71"/>
      <c r="CE4" s="71"/>
      <c r="CF4" s="71"/>
      <c r="CG4" s="71"/>
      <c r="CH4" s="71"/>
      <c r="CI4" s="71"/>
      <c r="CJ4" s="71"/>
      <c r="CK4" s="71"/>
      <c r="CL4" s="71"/>
      <c r="CM4" s="71" t="s">
        <v>64</v>
      </c>
      <c r="CN4" s="71"/>
      <c r="CO4" s="71"/>
      <c r="CP4" s="71"/>
      <c r="CQ4" s="71"/>
      <c r="CR4" s="71"/>
      <c r="CS4" s="71"/>
      <c r="CT4" s="71"/>
      <c r="CU4" s="71"/>
      <c r="CV4" s="71"/>
      <c r="CW4" s="71"/>
      <c r="CX4" s="71" t="s">
        <v>65</v>
      </c>
      <c r="CY4" s="71"/>
      <c r="CZ4" s="71"/>
      <c r="DA4" s="71"/>
      <c r="DB4" s="71"/>
      <c r="DC4" s="71"/>
      <c r="DD4" s="71"/>
      <c r="DE4" s="71"/>
      <c r="DF4" s="71"/>
      <c r="DG4" s="71"/>
      <c r="DH4" s="71"/>
      <c r="DI4" s="71" t="s">
        <v>66</v>
      </c>
      <c r="DJ4" s="71"/>
      <c r="DK4" s="71"/>
      <c r="DL4" s="71"/>
      <c r="DM4" s="71"/>
      <c r="DN4" s="71"/>
      <c r="DO4" s="71"/>
      <c r="DP4" s="71"/>
      <c r="DQ4" s="71"/>
      <c r="DR4" s="71"/>
      <c r="DS4" s="71"/>
      <c r="DT4" s="71" t="s">
        <v>67</v>
      </c>
      <c r="DU4" s="71"/>
      <c r="DV4" s="71"/>
      <c r="DW4" s="71"/>
      <c r="DX4" s="71"/>
      <c r="DY4" s="71"/>
      <c r="DZ4" s="71"/>
      <c r="EA4" s="71"/>
      <c r="EB4" s="71"/>
      <c r="EC4" s="71"/>
      <c r="ED4" s="71"/>
      <c r="EE4" s="71" t="s">
        <v>68</v>
      </c>
      <c r="EF4" s="71"/>
      <c r="EG4" s="71"/>
      <c r="EH4" s="71"/>
      <c r="EI4" s="71"/>
      <c r="EJ4" s="71"/>
      <c r="EK4" s="71"/>
      <c r="EL4" s="71"/>
      <c r="EM4" s="71"/>
      <c r="EN4" s="71"/>
      <c r="EO4" s="71"/>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2023</v>
      </c>
      <c r="C6" s="19">
        <f t="shared" ref="C6:X6" si="3">C7</f>
        <v>64611</v>
      </c>
      <c r="D6" s="19">
        <f t="shared" si="3"/>
        <v>47</v>
      </c>
      <c r="E6" s="19">
        <f t="shared" si="3"/>
        <v>17</v>
      </c>
      <c r="F6" s="19">
        <f t="shared" si="3"/>
        <v>5</v>
      </c>
      <c r="G6" s="19">
        <f t="shared" si="3"/>
        <v>0</v>
      </c>
      <c r="H6" s="19" t="str">
        <f t="shared" si="3"/>
        <v>山形県　遊佐町</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10.64</v>
      </c>
      <c r="Q6" s="20">
        <f t="shared" si="3"/>
        <v>88.52</v>
      </c>
      <c r="R6" s="20">
        <f t="shared" si="3"/>
        <v>3740</v>
      </c>
      <c r="S6" s="20">
        <f t="shared" si="3"/>
        <v>12467</v>
      </c>
      <c r="T6" s="20">
        <f t="shared" si="3"/>
        <v>208.39</v>
      </c>
      <c r="U6" s="20">
        <f t="shared" si="3"/>
        <v>59.83</v>
      </c>
      <c r="V6" s="20">
        <f t="shared" si="3"/>
        <v>1316</v>
      </c>
      <c r="W6" s="20">
        <f t="shared" si="3"/>
        <v>1.1499999999999999</v>
      </c>
      <c r="X6" s="20">
        <f t="shared" si="3"/>
        <v>1144.3499999999999</v>
      </c>
      <c r="Y6" s="21">
        <f>IF(Y7="",NA(),Y7)</f>
        <v>95.81</v>
      </c>
      <c r="Z6" s="21">
        <f t="shared" ref="Z6:AH6" si="4">IF(Z7="",NA(),Z7)</f>
        <v>101.11</v>
      </c>
      <c r="AA6" s="21">
        <f t="shared" si="4"/>
        <v>106.02</v>
      </c>
      <c r="AB6" s="21">
        <f t="shared" si="4"/>
        <v>100.09</v>
      </c>
      <c r="AC6" s="21">
        <f t="shared" si="4"/>
        <v>118.88</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2046.76</v>
      </c>
      <c r="BG6" s="21">
        <f t="shared" ref="BG6:BO6" si="7">IF(BG7="",NA(),BG7)</f>
        <v>1709.06</v>
      </c>
      <c r="BH6" s="21">
        <f t="shared" si="7"/>
        <v>1512.78</v>
      </c>
      <c r="BI6" s="21">
        <f t="shared" si="7"/>
        <v>1284.32</v>
      </c>
      <c r="BJ6" s="21">
        <f t="shared" si="7"/>
        <v>1190.49</v>
      </c>
      <c r="BK6" s="21">
        <f t="shared" si="7"/>
        <v>826.83</v>
      </c>
      <c r="BL6" s="21">
        <f t="shared" si="7"/>
        <v>867.83</v>
      </c>
      <c r="BM6" s="21">
        <f t="shared" si="7"/>
        <v>791.76</v>
      </c>
      <c r="BN6" s="21">
        <f t="shared" si="7"/>
        <v>900.82</v>
      </c>
      <c r="BO6" s="21">
        <f t="shared" si="7"/>
        <v>839.21</v>
      </c>
      <c r="BP6" s="20" t="str">
        <f>IF(BP7="","",IF(BP7="-","【-】","【"&amp;SUBSTITUTE(TEXT(BP7,"#,##0.00"),"-","△")&amp;"】"))</f>
        <v>【785.10】</v>
      </c>
      <c r="BQ6" s="21">
        <f>IF(BQ7="",NA(),BQ7)</f>
        <v>73.069999999999993</v>
      </c>
      <c r="BR6" s="21">
        <f t="shared" ref="BR6:BZ6" si="8">IF(BR7="",NA(),BR7)</f>
        <v>74.58</v>
      </c>
      <c r="BS6" s="21">
        <f t="shared" si="8"/>
        <v>70.22</v>
      </c>
      <c r="BT6" s="21">
        <f t="shared" si="8"/>
        <v>61.88</v>
      </c>
      <c r="BU6" s="21">
        <f t="shared" si="8"/>
        <v>79.75</v>
      </c>
      <c r="BV6" s="21">
        <f t="shared" si="8"/>
        <v>57.31</v>
      </c>
      <c r="BW6" s="21">
        <f t="shared" si="8"/>
        <v>57.08</v>
      </c>
      <c r="BX6" s="21">
        <f t="shared" si="8"/>
        <v>56.26</v>
      </c>
      <c r="BY6" s="21">
        <f t="shared" si="8"/>
        <v>52.94</v>
      </c>
      <c r="BZ6" s="21">
        <f t="shared" si="8"/>
        <v>52.05</v>
      </c>
      <c r="CA6" s="20" t="str">
        <f>IF(CA7="","",IF(CA7="-","【-】","【"&amp;SUBSTITUTE(TEXT(CA7,"#,##0.00"),"-","△")&amp;"】"))</f>
        <v>【56.93】</v>
      </c>
      <c r="CB6" s="21">
        <f>IF(CB7="",NA(),CB7)</f>
        <v>264.20999999999998</v>
      </c>
      <c r="CC6" s="21">
        <f t="shared" ref="CC6:CK6" si="9">IF(CC7="",NA(),CC7)</f>
        <v>265.26</v>
      </c>
      <c r="CD6" s="21">
        <f t="shared" si="9"/>
        <v>280</v>
      </c>
      <c r="CE6" s="21">
        <f t="shared" si="9"/>
        <v>316.98</v>
      </c>
      <c r="CF6" s="21">
        <f t="shared" si="9"/>
        <v>228.24</v>
      </c>
      <c r="CG6" s="21">
        <f t="shared" si="9"/>
        <v>273.52</v>
      </c>
      <c r="CH6" s="21">
        <f t="shared" si="9"/>
        <v>274.99</v>
      </c>
      <c r="CI6" s="21">
        <f t="shared" si="9"/>
        <v>282.08999999999997</v>
      </c>
      <c r="CJ6" s="21">
        <f t="shared" si="9"/>
        <v>303.27999999999997</v>
      </c>
      <c r="CK6" s="21">
        <f t="shared" si="9"/>
        <v>301.86</v>
      </c>
      <c r="CL6" s="20" t="str">
        <f>IF(CL7="","",IF(CL7="-","【-】","【"&amp;SUBSTITUTE(TEXT(CL7,"#,##0.00"),"-","△")&amp;"】"))</f>
        <v>【271.15】</v>
      </c>
      <c r="CM6" s="21">
        <f>IF(CM7="",NA(),CM7)</f>
        <v>41.35</v>
      </c>
      <c r="CN6" s="21">
        <f t="shared" ref="CN6:CV6" si="10">IF(CN7="",NA(),CN7)</f>
        <v>43.76</v>
      </c>
      <c r="CO6" s="21">
        <f t="shared" si="10"/>
        <v>46.17</v>
      </c>
      <c r="CP6" s="21">
        <f t="shared" si="10"/>
        <v>46.02</v>
      </c>
      <c r="CQ6" s="21">
        <f t="shared" si="10"/>
        <v>44.51</v>
      </c>
      <c r="CR6" s="21">
        <f t="shared" si="10"/>
        <v>50.14</v>
      </c>
      <c r="CS6" s="21">
        <f t="shared" si="10"/>
        <v>54.83</v>
      </c>
      <c r="CT6" s="21">
        <f t="shared" si="10"/>
        <v>66.53</v>
      </c>
      <c r="CU6" s="21">
        <f t="shared" si="10"/>
        <v>52.35</v>
      </c>
      <c r="CV6" s="21">
        <f t="shared" si="10"/>
        <v>46.25</v>
      </c>
      <c r="CW6" s="20" t="str">
        <f>IF(CW7="","",IF(CW7="-","【-】","【"&amp;SUBSTITUTE(TEXT(CW7,"#,##0.00"),"-","△")&amp;"】"))</f>
        <v>【49.87】</v>
      </c>
      <c r="CX6" s="21">
        <f>IF(CX7="",NA(),CX7)</f>
        <v>86.83</v>
      </c>
      <c r="CY6" s="21">
        <f t="shared" ref="CY6:DG6" si="11">IF(CY7="",NA(),CY7)</f>
        <v>87.14</v>
      </c>
      <c r="CZ6" s="21">
        <f t="shared" si="11"/>
        <v>88.24</v>
      </c>
      <c r="DA6" s="21">
        <f t="shared" si="11"/>
        <v>89.02</v>
      </c>
      <c r="DB6" s="21">
        <f t="shared" si="11"/>
        <v>89.13</v>
      </c>
      <c r="DC6" s="21">
        <f t="shared" si="11"/>
        <v>84.98</v>
      </c>
      <c r="DD6" s="21">
        <f t="shared" si="11"/>
        <v>84.7</v>
      </c>
      <c r="DE6" s="21">
        <f t="shared" si="11"/>
        <v>84.67</v>
      </c>
      <c r="DF6" s="21">
        <f t="shared" si="11"/>
        <v>84.39</v>
      </c>
      <c r="DG6" s="21">
        <f t="shared" si="11"/>
        <v>83.96</v>
      </c>
      <c r="DH6" s="20" t="str">
        <f>IF(DH7="","",IF(DH7="-","【-】","【"&amp;SUBSTITUTE(TEXT(DH7,"#,##0.00"),"-","△")&amp;"】"))</f>
        <v>【87.54】</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0.02</v>
      </c>
      <c r="EK6" s="21">
        <f t="shared" si="14"/>
        <v>0.25</v>
      </c>
      <c r="EL6" s="21">
        <f t="shared" si="14"/>
        <v>0.05</v>
      </c>
      <c r="EM6" s="21">
        <f t="shared" si="14"/>
        <v>0.03</v>
      </c>
      <c r="EN6" s="21">
        <f t="shared" si="14"/>
        <v>0.03</v>
      </c>
      <c r="EO6" s="20" t="str">
        <f>IF(EO7="","",IF(EO7="-","【-】","【"&amp;SUBSTITUTE(TEXT(EO7,"#,##0.00"),"-","△")&amp;"】"))</f>
        <v>【0.02】</v>
      </c>
    </row>
    <row r="7" spans="1:145" s="22" customFormat="1" x14ac:dyDescent="0.15">
      <c r="A7" s="14"/>
      <c r="B7" s="23">
        <v>2023</v>
      </c>
      <c r="C7" s="23">
        <v>64611</v>
      </c>
      <c r="D7" s="23">
        <v>47</v>
      </c>
      <c r="E7" s="23">
        <v>17</v>
      </c>
      <c r="F7" s="23">
        <v>5</v>
      </c>
      <c r="G7" s="23">
        <v>0</v>
      </c>
      <c r="H7" s="23" t="s">
        <v>98</v>
      </c>
      <c r="I7" s="23" t="s">
        <v>99</v>
      </c>
      <c r="J7" s="23" t="s">
        <v>100</v>
      </c>
      <c r="K7" s="23" t="s">
        <v>101</v>
      </c>
      <c r="L7" s="23" t="s">
        <v>102</v>
      </c>
      <c r="M7" s="23" t="s">
        <v>103</v>
      </c>
      <c r="N7" s="24" t="s">
        <v>104</v>
      </c>
      <c r="O7" s="24" t="s">
        <v>105</v>
      </c>
      <c r="P7" s="24">
        <v>10.64</v>
      </c>
      <c r="Q7" s="24">
        <v>88.52</v>
      </c>
      <c r="R7" s="24">
        <v>3740</v>
      </c>
      <c r="S7" s="24">
        <v>12467</v>
      </c>
      <c r="T7" s="24">
        <v>208.39</v>
      </c>
      <c r="U7" s="24">
        <v>59.83</v>
      </c>
      <c r="V7" s="24">
        <v>1316</v>
      </c>
      <c r="W7" s="24">
        <v>1.1499999999999999</v>
      </c>
      <c r="X7" s="24">
        <v>1144.3499999999999</v>
      </c>
      <c r="Y7" s="24">
        <v>95.81</v>
      </c>
      <c r="Z7" s="24">
        <v>101.11</v>
      </c>
      <c r="AA7" s="24">
        <v>106.02</v>
      </c>
      <c r="AB7" s="24">
        <v>100.09</v>
      </c>
      <c r="AC7" s="24">
        <v>118.88</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2046.76</v>
      </c>
      <c r="BG7" s="24">
        <v>1709.06</v>
      </c>
      <c r="BH7" s="24">
        <v>1512.78</v>
      </c>
      <c r="BI7" s="24">
        <v>1284.32</v>
      </c>
      <c r="BJ7" s="24">
        <v>1190.49</v>
      </c>
      <c r="BK7" s="24">
        <v>826.83</v>
      </c>
      <c r="BL7" s="24">
        <v>867.83</v>
      </c>
      <c r="BM7" s="24">
        <v>791.76</v>
      </c>
      <c r="BN7" s="24">
        <v>900.82</v>
      </c>
      <c r="BO7" s="24">
        <v>839.21</v>
      </c>
      <c r="BP7" s="24">
        <v>785.1</v>
      </c>
      <c r="BQ7" s="24">
        <v>73.069999999999993</v>
      </c>
      <c r="BR7" s="24">
        <v>74.58</v>
      </c>
      <c r="BS7" s="24">
        <v>70.22</v>
      </c>
      <c r="BT7" s="24">
        <v>61.88</v>
      </c>
      <c r="BU7" s="24">
        <v>79.75</v>
      </c>
      <c r="BV7" s="24">
        <v>57.31</v>
      </c>
      <c r="BW7" s="24">
        <v>57.08</v>
      </c>
      <c r="BX7" s="24">
        <v>56.26</v>
      </c>
      <c r="BY7" s="24">
        <v>52.94</v>
      </c>
      <c r="BZ7" s="24">
        <v>52.05</v>
      </c>
      <c r="CA7" s="24">
        <v>56.93</v>
      </c>
      <c r="CB7" s="24">
        <v>264.20999999999998</v>
      </c>
      <c r="CC7" s="24">
        <v>265.26</v>
      </c>
      <c r="CD7" s="24">
        <v>280</v>
      </c>
      <c r="CE7" s="24">
        <v>316.98</v>
      </c>
      <c r="CF7" s="24">
        <v>228.24</v>
      </c>
      <c r="CG7" s="24">
        <v>273.52</v>
      </c>
      <c r="CH7" s="24">
        <v>274.99</v>
      </c>
      <c r="CI7" s="24">
        <v>282.08999999999997</v>
      </c>
      <c r="CJ7" s="24">
        <v>303.27999999999997</v>
      </c>
      <c r="CK7" s="24">
        <v>301.86</v>
      </c>
      <c r="CL7" s="24">
        <v>271.14999999999998</v>
      </c>
      <c r="CM7" s="24">
        <v>41.35</v>
      </c>
      <c r="CN7" s="24">
        <v>43.76</v>
      </c>
      <c r="CO7" s="24">
        <v>46.17</v>
      </c>
      <c r="CP7" s="24">
        <v>46.02</v>
      </c>
      <c r="CQ7" s="24">
        <v>44.51</v>
      </c>
      <c r="CR7" s="24">
        <v>50.14</v>
      </c>
      <c r="CS7" s="24">
        <v>54.83</v>
      </c>
      <c r="CT7" s="24">
        <v>66.53</v>
      </c>
      <c r="CU7" s="24">
        <v>52.35</v>
      </c>
      <c r="CV7" s="24">
        <v>46.25</v>
      </c>
      <c r="CW7" s="24">
        <v>49.87</v>
      </c>
      <c r="CX7" s="24">
        <v>86.83</v>
      </c>
      <c r="CY7" s="24">
        <v>87.14</v>
      </c>
      <c r="CZ7" s="24">
        <v>88.24</v>
      </c>
      <c r="DA7" s="24">
        <v>89.02</v>
      </c>
      <c r="DB7" s="24">
        <v>89.13</v>
      </c>
      <c r="DC7" s="24">
        <v>84.98</v>
      </c>
      <c r="DD7" s="24">
        <v>84.7</v>
      </c>
      <c r="DE7" s="24">
        <v>84.67</v>
      </c>
      <c r="DF7" s="24">
        <v>84.39</v>
      </c>
      <c r="DG7" s="24">
        <v>83.96</v>
      </c>
      <c r="DH7" s="24">
        <v>87.54</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0.02</v>
      </c>
      <c r="EK7" s="24">
        <v>0.25</v>
      </c>
      <c r="EL7" s="24">
        <v>0.05</v>
      </c>
      <c r="EM7" s="24">
        <v>0.03</v>
      </c>
      <c r="EN7" s="24">
        <v>0.03</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111</v>
      </c>
    </row>
    <row r="12" spans="1:145" x14ac:dyDescent="0.15">
      <c r="B12">
        <v>1</v>
      </c>
      <c r="C12">
        <v>1</v>
      </c>
      <c r="D12">
        <v>2</v>
      </c>
      <c r="E12">
        <v>3</v>
      </c>
      <c r="F12">
        <v>4</v>
      </c>
      <c r="G12" t="s">
        <v>112</v>
      </c>
    </row>
    <row r="13" spans="1:145" x14ac:dyDescent="0.15">
      <c r="B13" t="s">
        <v>113</v>
      </c>
      <c r="C13" t="s">
        <v>114</v>
      </c>
      <c r="D13" t="s">
        <v>115</v>
      </c>
      <c r="E13" t="s">
        <v>116</v>
      </c>
      <c r="F13" t="s">
        <v>115</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dcterms:created xsi:type="dcterms:W3CDTF">2024-12-19T01:42:30Z</dcterms:created>
  <dcterms:modified xsi:type="dcterms:W3CDTF">2025-03-04T02:21:07Z</dcterms:modified>
  <cp:category/>
</cp:coreProperties>
</file>