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d23-77\Desktop\【経営比較分析表】2023_064289_46_1718\"/>
    </mc:Choice>
  </mc:AlternateContent>
  <workbookProtection workbookAlgorithmName="SHA-512" workbookHashValue="60flCnIPE43HIZLVUMb+BMY7O0Ph9nUS41Om4rSsNae0O86e2Dp96LjgWWU3PkKmSzLFHRTMYdztVld8QtCfCQ==" workbookSaltValue="Eq/zspJOrPiTjWyH8Ic6Qg==" workbookSpinCount="100000" lockStructure="1"/>
  <bookViews>
    <workbookView xWindow="0" yWindow="0" windowWidth="23040" windowHeight="921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<sst xmlns="http://schemas.openxmlformats.org/spreadsheetml/2006/main" count="236" uniqueCount="116">
  <si>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</si>
  <si>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</si>
  <si>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</si>
  <si>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</si>
  <si>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</si>
  <si>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</si>
  <si>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</si>
  <si>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</si>
  <si>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</si>
  <si>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</si>
  <si>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</si>
  <si>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</si>
  <si>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</si>
  <si>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</si>
  <si>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</si>
  <si>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</si>
  <si>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</si>
  <si>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</si>
  <si>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</si>
  <si>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</si>
  <si>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</si>
  <si>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</si>
  <si>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</si>
  <si>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</si>
  <si>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</si>
  <si>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</si>
  <si>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</si>
  <si>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</si>
  <si>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</si>
  <si>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</si>
  <si>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</si>
  <si>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</si>
  <si>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</si>
  <si>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</si>
  <si>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</si>
  <si>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</si>
  <si>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</si>
  <si>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</si>
  <si>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</si>
  <si>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</si>
  <si>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</si>
  <si>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</si>
  <si>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</si>
  <si>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</si>
  <si>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</si>
  <si>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</si>
  <si>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</si>
  <si>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</si>
  <si>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</si>
  <si>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</si>
  <si>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</si>
  <si>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</si>
  <si>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</si>
  <si>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</si>
  <si>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</si>
  <si>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</si>
  <si>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</si>
  <si>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</si>
  <si>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</si>
  <si>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</si>
  <si>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</si>
  <si>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</si>
  <si>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</si>
  <si>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</si>
  <si>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</si>
  <si>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</si>
  <si>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</si>
  <si>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</si>
  <si>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</si>
  <si>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</si>
  <si>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</si>
  <si>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</si>
  <si>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</si>
  <si>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</si>
  <si>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</si>
  <si>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</si>
  <si>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</si>
  <si>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</si>
  <si>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</si>
  <si>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</si>
  <si>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</si>
  <si>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</si>
  <si>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</si>
  <si>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</si>
  <si>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</si>
  <si>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</si>
  <si>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</si>
  <si>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</si>
  <si>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</si>
  <si>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</si>
  <si>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</si>
  <si>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</si>
  <si>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</si>
  <si>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</si>
  <si>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</si>
  <si>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</si>
  <si>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</si>
  <si>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</si>
  <si>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</si>
  <si>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</si>
  <si>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</si>
  <si>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</si>
  <si>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</si>
  <si>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</si>
  <si>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</si>
  <si>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</si>
  <si>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</si>
  <si>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</si>
  <si>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</si>
  <si>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</si>
  <si>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</si>
  <si>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</si>
  <si>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</si>
  <si>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汚水処理減価については、類似団体平均より低い結果となったが、流域関連公共下水道のため処理施設は無く、流域下水道管理運営負担金に大きく左右される。
　水洗化率については、類似団体平均より髙い結果となり、毎年微増となっている。</t>
    <phoneticPr fontId="4"/>
  </si>
  <si>
    <t>　施設は管渠のみであり、平成6年から整備が開始されている。管渠については小口径の塩ビ管を使用しているため、標準耐用年数（50年）を超えるものはない。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</si>
  <si>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使用料の見直しについては、農業集落排水使用料との画一的な見直しが求められることから慎重な判断が必要となるが、適正な使用料収入確保のため検討を行っていく必要がある。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</si>
</sst>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15-4B5E-B007-991F26EAA61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5815-4B5E-B007-991F26EAA61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75-4363-8CF6-5EBD13397B0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1B75-4363-8CF6-5EBD13397B0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90.52</c:v>
                </c:pt>
                <c:pt idx="1">
                  <c:v>91.19</c:v>
                </c:pt>
                <c:pt idx="2">
                  <c:v>91.82</c:v>
                </c:pt>
                <c:pt idx="3">
                  <c:v>92.17</c:v>
                </c:pt>
                <c:pt idx="4">
                  <c:v>92.28</c:v>
                </c:pt>
              </c:numCache>
            </c:numRef>
          </c:val>
          <c:extLst>
            <c:ext xmlns:c16="http://schemas.microsoft.com/office/drawing/2014/chart" uri="{C3380CC4-5D6E-409C-BE32-E72D297353CC}">
              <c16:uniqueId val="{00000000-3B9E-451E-AA8B-5371D88B35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3B9E-451E-AA8B-5371D88B35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103.72</c:v>
                </c:pt>
                <c:pt idx="1">
                  <c:v>106.28</c:v>
                </c:pt>
                <c:pt idx="2">
                  <c:v>105.6</c:v>
                </c:pt>
                <c:pt idx="3">
                  <c:v>103.88</c:v>
                </c:pt>
                <c:pt idx="4">
                  <c:v>100.99</c:v>
                </c:pt>
              </c:numCache>
            </c:numRef>
          </c:val>
          <c:extLst>
            <c:ext xmlns:c16="http://schemas.microsoft.com/office/drawing/2014/chart" uri="{C3380CC4-5D6E-409C-BE32-E72D297353CC}">
              <c16:uniqueId val="{00000000-2296-4B9D-BA6F-8AB29DA1F9C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109.21</c:v>
                </c:pt>
                <c:pt idx="1">
                  <c:v>107.81</c:v>
                </c:pt>
                <c:pt idx="2">
                  <c:v>107.54</c:v>
                </c:pt>
                <c:pt idx="3">
                  <c:v>107.19</c:v>
                </c:pt>
                <c:pt idx="4">
                  <c:v>107.04</c:v>
                </c:pt>
              </c:numCache>
            </c:numRef>
          </c:val>
          <c:smooth val="0"/>
          <c:extLst>
            <c:ext xmlns:c16="http://schemas.microsoft.com/office/drawing/2014/chart" uri="{C3380CC4-5D6E-409C-BE32-E72D297353CC}">
              <c16:uniqueId val="{00000001-2296-4B9D-BA6F-8AB29DA1F9C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3.09</c:v>
                </c:pt>
                <c:pt idx="1">
                  <c:v>6.12</c:v>
                </c:pt>
                <c:pt idx="2">
                  <c:v>9.09</c:v>
                </c:pt>
                <c:pt idx="3">
                  <c:v>12.06</c:v>
                </c:pt>
                <c:pt idx="4">
                  <c:v>14.91</c:v>
                </c:pt>
              </c:numCache>
            </c:numRef>
          </c:val>
          <c:extLst>
            <c:ext xmlns:c16="http://schemas.microsoft.com/office/drawing/2014/chart" uri="{C3380CC4-5D6E-409C-BE32-E72D297353CC}">
              <c16:uniqueId val="{00000000-1125-4E2B-8EAE-497D30900A5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c:v>
                </c:pt>
                <c:pt idx="1">
                  <c:v>19.93</c:v>
                </c:pt>
                <c:pt idx="2">
                  <c:v>21.94</c:v>
                </c:pt>
                <c:pt idx="3">
                  <c:v>22.89</c:v>
                </c:pt>
                <c:pt idx="4">
                  <c:v>23.37</c:v>
                </c:pt>
              </c:numCache>
            </c:numRef>
          </c:val>
          <c:smooth val="0"/>
          <c:extLst>
            <c:ext xmlns:c16="http://schemas.microsoft.com/office/drawing/2014/chart" uri="{C3380CC4-5D6E-409C-BE32-E72D297353CC}">
              <c16:uniqueId val="{00000001-1125-4E2B-8EAE-497D30900A5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3B-40EC-8190-13D54E94507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A3B-40EC-8190-13D54E94507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7D-4467-86C7-78786690846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15.73</c:v>
                </c:pt>
                <c:pt idx="1">
                  <c:v>18.2</c:v>
                </c:pt>
                <c:pt idx="2">
                  <c:v>19.059999999999999</c:v>
                </c:pt>
                <c:pt idx="3">
                  <c:v>31.07</c:v>
                </c:pt>
                <c:pt idx="4">
                  <c:v>37.43</c:v>
                </c:pt>
              </c:numCache>
            </c:numRef>
          </c:val>
          <c:smooth val="0"/>
          <c:extLst>
            <c:ext xmlns:c16="http://schemas.microsoft.com/office/drawing/2014/chart" uri="{C3380CC4-5D6E-409C-BE32-E72D297353CC}">
              <c16:uniqueId val="{00000001-E67D-4467-86C7-78786690846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10.44</c:v>
                </c:pt>
                <c:pt idx="1">
                  <c:v>15.93</c:v>
                </c:pt>
                <c:pt idx="2">
                  <c:v>20.010000000000002</c:v>
                </c:pt>
                <c:pt idx="3">
                  <c:v>16.100000000000001</c:v>
                </c:pt>
                <c:pt idx="4">
                  <c:v>20.83</c:v>
                </c:pt>
              </c:numCache>
            </c:numRef>
          </c:val>
          <c:extLst>
            <c:ext xmlns:c16="http://schemas.microsoft.com/office/drawing/2014/chart" uri="{C3380CC4-5D6E-409C-BE32-E72D297353CC}">
              <c16:uniqueId val="{00000000-0AE2-4C1F-9BFD-A019CDF3437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57.26</c:v>
                </c:pt>
                <c:pt idx="1">
                  <c:v>48.56</c:v>
                </c:pt>
                <c:pt idx="2">
                  <c:v>47.58</c:v>
                </c:pt>
                <c:pt idx="3">
                  <c:v>51.09</c:v>
                </c:pt>
                <c:pt idx="4">
                  <c:v>57.42</c:v>
                </c:pt>
              </c:numCache>
            </c:numRef>
          </c:val>
          <c:smooth val="0"/>
          <c:extLst>
            <c:ext xmlns:c16="http://schemas.microsoft.com/office/drawing/2014/chart" uri="{C3380CC4-5D6E-409C-BE32-E72D297353CC}">
              <c16:uniqueId val="{00000001-0AE2-4C1F-9BFD-A019CDF3437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FC-49E7-A1FB-921A39D353F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7CFC-49E7-A1FB-921A39D353F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97.27</c:v>
                </c:pt>
                <c:pt idx="1">
                  <c:v>97.43</c:v>
                </c:pt>
                <c:pt idx="2">
                  <c:v>97.53</c:v>
                </c:pt>
                <c:pt idx="3">
                  <c:v>97.06</c:v>
                </c:pt>
                <c:pt idx="4">
                  <c:v>97.68</c:v>
                </c:pt>
              </c:numCache>
            </c:numRef>
          </c:val>
          <c:extLst>
            <c:ext xmlns:c16="http://schemas.microsoft.com/office/drawing/2014/chart" uri="{C3380CC4-5D6E-409C-BE32-E72D297353CC}">
              <c16:uniqueId val="{00000000-49C3-444C-97B2-2F7882302CC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49C3-444C-97B2-2F7882302CC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c:v>
                </c:pt>
                <c:pt idx="1">
                  <c:v>150</c:v>
                </c:pt>
                <c:pt idx="2">
                  <c:v>150</c:v>
                </c:pt>
                <c:pt idx="3">
                  <c:v>150</c:v>
                </c:pt>
                <c:pt idx="4">
                  <c:v>150</c:v>
                </c:pt>
              </c:numCache>
            </c:numRef>
          </c:val>
          <c:extLst>
            <c:ext xmlns:c16="http://schemas.microsoft.com/office/drawing/2014/chart" uri="{C3380CC4-5D6E-409C-BE32-E72D297353CC}">
              <c16:uniqueId val="{00000000-1B97-4886-B384-AB4746B0F69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1B97-4886-B384-AB4746B0F69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庄内町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Cd2</v>
      </c>
      <c r="X8" s="34"/>
      <c r="Y8" s="34"/>
      <c r="Z8" s="34"/>
      <c r="AA8" s="34"/>
      <c r="AB8" s="34"/>
      <c r="AC8" s="34"/>
      <c r="AD8" s="35" t="str">
        <f>データ!$M$6</f>
        <v>非設置</v>
      </c>
      <c r="AE8" s="35"/>
      <c r="AF8" s="35"/>
      <c r="AG8" s="35"/>
      <c r="AH8" s="35"/>
      <c r="AI8" s="35"/>
      <c r="AJ8" s="35"/>
      <c r="AK8" s="3"/>
      <c r="AL8" s="36">
        <f>データ!S6</f>
        <v>19453</v>
      </c>
      <c r="AM8" s="36"/>
      <c r="AN8" s="36"/>
      <c r="AO8" s="36"/>
      <c r="AP8" s="36"/>
      <c r="AQ8" s="36"/>
      <c r="AR8" s="36"/>
      <c r="AS8" s="36"/>
      <c r="AT8" s="37">
        <f>データ!T6</f>
        <v>249.17</v>
      </c>
      <c r="AU8" s="37"/>
      <c r="AV8" s="37"/>
      <c r="AW8" s="37"/>
      <c r="AX8" s="37"/>
      <c r="AY8" s="37"/>
      <c r="AZ8" s="37"/>
      <c r="BA8" s="37"/>
      <c r="BB8" s="37">
        <f>データ!U6</f>
        <v>78.069999999999993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69.510000000000005</v>
      </c>
      <c r="J10" s="37"/>
      <c r="K10" s="37"/>
      <c r="L10" s="37"/>
      <c r="M10" s="37"/>
      <c r="N10" s="37"/>
      <c r="O10" s="37"/>
      <c r="P10" s="37">
        <f>データ!P6</f>
        <v>52.59</v>
      </c>
      <c r="Q10" s="37"/>
      <c r="R10" s="37"/>
      <c r="S10" s="37"/>
      <c r="T10" s="37"/>
      <c r="U10" s="37"/>
      <c r="V10" s="37"/>
      <c r="W10" s="37">
        <f>データ!Q6</f>
        <v>91.24</v>
      </c>
      <c r="X10" s="37"/>
      <c r="Y10" s="37"/>
      <c r="Z10" s="37"/>
      <c r="AA10" s="37"/>
      <c r="AB10" s="37"/>
      <c r="AC10" s="37"/>
      <c r="AD10" s="36">
        <f>データ!R6</f>
        <v>3146</v>
      </c>
      <c r="AE10" s="36"/>
      <c r="AF10" s="36"/>
      <c r="AG10" s="36"/>
      <c r="AH10" s="36"/>
      <c r="AI10" s="36"/>
      <c r="AJ10" s="36"/>
      <c r="AK10" s="2"/>
      <c r="AL10" s="36">
        <f>データ!V6</f>
        <v>10155</v>
      </c>
      <c r="AM10" s="36"/>
      <c r="AN10" s="36"/>
      <c r="AO10" s="36"/>
      <c r="AP10" s="36"/>
      <c r="AQ10" s="36"/>
      <c r="AR10" s="36"/>
      <c r="AS10" s="36"/>
      <c r="AT10" s="37">
        <f>データ!W6</f>
        <v>4.4000000000000004</v>
      </c>
      <c r="AU10" s="37"/>
      <c r="AV10" s="37"/>
      <c r="AW10" s="37"/>
      <c r="AX10" s="37"/>
      <c r="AY10" s="37"/>
      <c r="AZ10" s="37"/>
      <c r="BA10" s="37"/>
      <c r="BB10" s="37">
        <f>データ!X6</f>
        <v>2307.9499999999998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JKf0cl9wJa60yfwuK33ITVKqFTMCgtMx3vyQqZYmlGfedmvBIuUKWWmOgWfT9IlPyQymD7Ue8ecHY1IYGtx/Qg==" saltValue="7udc8hzBeybOdQN0tXYGJ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64289</v>
      </c>
      <c r="D6" s="19">
        <f t="shared" si="3"/>
        <v>46</v>
      </c>
      <c r="E6" s="19">
        <f t="shared" si="3"/>
        <v>17</v>
      </c>
      <c r="F6" s="19">
        <f t="shared" si="3"/>
        <v>1</v>
      </c>
      <c r="G6" s="19">
        <f t="shared" si="3"/>
        <v>0</v>
      </c>
      <c r="H6" s="19" t="str">
        <f t="shared" si="3"/>
        <v>山形県　庄内町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69.510000000000005</v>
      </c>
      <c r="P6" s="20">
        <f t="shared" si="3"/>
        <v>52.59</v>
      </c>
      <c r="Q6" s="20">
        <f t="shared" si="3"/>
        <v>91.24</v>
      </c>
      <c r="R6" s="20">
        <f t="shared" si="3"/>
        <v>3146</v>
      </c>
      <c r="S6" s="20">
        <f t="shared" si="3"/>
        <v>19453</v>
      </c>
      <c r="T6" s="20">
        <f t="shared" si="3"/>
        <v>249.17</v>
      </c>
      <c r="U6" s="20">
        <f t="shared" si="3"/>
        <v>78.069999999999993</v>
      </c>
      <c r="V6" s="20">
        <f t="shared" si="3"/>
        <v>10155</v>
      </c>
      <c r="W6" s="20">
        <f t="shared" si="3"/>
        <v>4.4000000000000004</v>
      </c>
      <c r="X6" s="20">
        <f t="shared" si="3"/>
        <v>2307.9499999999998</v>
      </c>
      <c r="Y6" s="21">
        <f>IF(Y7="",NA(),Y7)</f>
        <v>103.72</v>
      </c>
      <c r="Z6" s="21">
        <f t="shared" ref="Z6:AH6" si="4">IF(Z7="",NA(),Z7)</f>
        <v>106.28</v>
      </c>
      <c r="AA6" s="21">
        <f t="shared" si="4"/>
        <v>105.6</v>
      </c>
      <c r="AB6" s="21">
        <f t="shared" si="4"/>
        <v>103.88</v>
      </c>
      <c r="AC6" s="21">
        <f t="shared" si="4"/>
        <v>100.99</v>
      </c>
      <c r="AD6" s="21">
        <f t="shared" si="4"/>
        <v>109.21</v>
      </c>
      <c r="AE6" s="21">
        <f t="shared" si="4"/>
        <v>107.81</v>
      </c>
      <c r="AF6" s="21">
        <f t="shared" si="4"/>
        <v>107.54</v>
      </c>
      <c r="AG6" s="21">
        <f t="shared" si="4"/>
        <v>107.19</v>
      </c>
      <c r="AH6" s="21">
        <f t="shared" si="4"/>
        <v>107.04</v>
      </c>
      <c r="AI6" s="20" t="str">
        <f>IF(AI7="","",IF(AI7="-","【-】","【"&amp;SUBSTITUTE(TEXT(AI7,"#,##0.00"),"-","△")&amp;"】"))</f>
        <v>【105.91】</v>
      </c>
      <c r="AJ6" s="20">
        <f>IF(AJ7="",NA(),AJ7)</f>
        <v>0</v>
      </c>
      <c r="AK6" s="20">
        <f t="shared" ref="AK6:AS6" si="5">IF(AK7="",NA(),AK7)</f>
        <v>0</v>
      </c>
      <c r="AL6" s="20">
        <f t="shared" si="5"/>
        <v>0</v>
      </c>
      <c r="AM6" s="20">
        <f t="shared" si="5"/>
        <v>0</v>
      </c>
      <c r="AN6" s="20">
        <f t="shared" si="5"/>
        <v>0</v>
      </c>
      <c r="AO6" s="21">
        <f t="shared" si="5"/>
        <v>15.73</v>
      </c>
      <c r="AP6" s="21">
        <f t="shared" si="5"/>
        <v>18.2</v>
      </c>
      <c r="AQ6" s="21">
        <f t="shared" si="5"/>
        <v>19.059999999999999</v>
      </c>
      <c r="AR6" s="21">
        <f t="shared" si="5"/>
        <v>31.07</v>
      </c>
      <c r="AS6" s="21">
        <f t="shared" si="5"/>
        <v>37.43</v>
      </c>
      <c r="AT6" s="20" t="str">
        <f>IF(AT7="","",IF(AT7="-","【-】","【"&amp;SUBSTITUTE(TEXT(AT7,"#,##0.00"),"-","△")&amp;"】"))</f>
        <v>【3.03】</v>
      </c>
      <c r="AU6" s="21">
        <f>IF(AU7="",NA(),AU7)</f>
        <v>10.44</v>
      </c>
      <c r="AV6" s="21">
        <f t="shared" ref="AV6:BD6" si="6">IF(AV7="",NA(),AV7)</f>
        <v>15.93</v>
      </c>
      <c r="AW6" s="21">
        <f t="shared" si="6"/>
        <v>20.010000000000002</v>
      </c>
      <c r="AX6" s="21">
        <f t="shared" si="6"/>
        <v>16.100000000000001</v>
      </c>
      <c r="AY6" s="21">
        <f t="shared" si="6"/>
        <v>20.83</v>
      </c>
      <c r="AZ6" s="21">
        <f t="shared" si="6"/>
        <v>57.26</v>
      </c>
      <c r="BA6" s="21">
        <f t="shared" si="6"/>
        <v>48.56</v>
      </c>
      <c r="BB6" s="21">
        <f t="shared" si="6"/>
        <v>47.58</v>
      </c>
      <c r="BC6" s="21">
        <f t="shared" si="6"/>
        <v>51.09</v>
      </c>
      <c r="BD6" s="21">
        <f t="shared" si="6"/>
        <v>57.42</v>
      </c>
      <c r="BE6" s="20" t="str">
        <f>IF(BE7="","",IF(BE7="-","【-】","【"&amp;SUBSTITUTE(TEXT(BE7,"#,##0.00"),"-","△")&amp;"】"))</f>
        <v>【78.43】</v>
      </c>
      <c r="BF6" s="20">
        <f>IF(BF7="",NA(),BF7)</f>
        <v>0</v>
      </c>
      <c r="BG6" s="20">
        <f t="shared" ref="BG6:BO6" si="7">IF(BG7="",NA(),BG7)</f>
        <v>0</v>
      </c>
      <c r="BH6" s="20">
        <f t="shared" si="7"/>
        <v>0</v>
      </c>
      <c r="BI6" s="20">
        <f t="shared" si="7"/>
        <v>0</v>
      </c>
      <c r="BJ6" s="20">
        <f t="shared" si="7"/>
        <v>0</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97.27</v>
      </c>
      <c r="BR6" s="21">
        <f t="shared" ref="BR6:BZ6" si="8">IF(BR7="",NA(),BR7)</f>
        <v>97.43</v>
      </c>
      <c r="BS6" s="21">
        <f t="shared" si="8"/>
        <v>97.53</v>
      </c>
      <c r="BT6" s="21">
        <f t="shared" si="8"/>
        <v>97.06</v>
      </c>
      <c r="BU6" s="21">
        <f t="shared" si="8"/>
        <v>97.68</v>
      </c>
      <c r="BV6" s="21">
        <f t="shared" si="8"/>
        <v>74.17</v>
      </c>
      <c r="BW6" s="21">
        <f t="shared" si="8"/>
        <v>79.77</v>
      </c>
      <c r="BX6" s="21">
        <f t="shared" si="8"/>
        <v>79.63</v>
      </c>
      <c r="BY6" s="21">
        <f t="shared" si="8"/>
        <v>76.78</v>
      </c>
      <c r="BZ6" s="21">
        <f t="shared" si="8"/>
        <v>75.41</v>
      </c>
      <c r="CA6" s="20" t="str">
        <f>IF(CA7="","",IF(CA7="-","【-】","【"&amp;SUBSTITUTE(TEXT(CA7,"#,##0.00"),"-","△")&amp;"】"))</f>
        <v>【97.81】</v>
      </c>
      <c r="CB6" s="21">
        <f>IF(CB7="",NA(),CB7)</f>
        <v>150</v>
      </c>
      <c r="CC6" s="21">
        <f t="shared" ref="CC6:CK6" si="9">IF(CC7="",NA(),CC7)</f>
        <v>150</v>
      </c>
      <c r="CD6" s="21">
        <f t="shared" si="9"/>
        <v>150</v>
      </c>
      <c r="CE6" s="21">
        <f t="shared" si="9"/>
        <v>150</v>
      </c>
      <c r="CF6" s="21">
        <f t="shared" si="9"/>
        <v>150</v>
      </c>
      <c r="CG6" s="21">
        <f t="shared" si="9"/>
        <v>230.95</v>
      </c>
      <c r="CH6" s="21">
        <f t="shared" si="9"/>
        <v>214.56</v>
      </c>
      <c r="CI6" s="21">
        <f t="shared" si="9"/>
        <v>213.66</v>
      </c>
      <c r="CJ6" s="21">
        <f t="shared" si="9"/>
        <v>224.31</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49.27</v>
      </c>
      <c r="CS6" s="21">
        <f t="shared" si="10"/>
        <v>49.47</v>
      </c>
      <c r="CT6" s="21">
        <f t="shared" si="10"/>
        <v>48.19</v>
      </c>
      <c r="CU6" s="21">
        <f t="shared" si="10"/>
        <v>47.32</v>
      </c>
      <c r="CV6" s="21">
        <f t="shared" si="10"/>
        <v>48.03</v>
      </c>
      <c r="CW6" s="20" t="str">
        <f>IF(CW7="","",IF(CW7="-","【-】","【"&amp;SUBSTITUTE(TEXT(CW7,"#,##0.00"),"-","△")&amp;"】"))</f>
        <v>【58.94】</v>
      </c>
      <c r="CX6" s="21">
        <f>IF(CX7="",NA(),CX7)</f>
        <v>90.52</v>
      </c>
      <c r="CY6" s="21">
        <f t="shared" ref="CY6:DG6" si="11">IF(CY7="",NA(),CY7)</f>
        <v>91.19</v>
      </c>
      <c r="CZ6" s="21">
        <f t="shared" si="11"/>
        <v>91.82</v>
      </c>
      <c r="DA6" s="21">
        <f t="shared" si="11"/>
        <v>92.17</v>
      </c>
      <c r="DB6" s="21">
        <f t="shared" si="11"/>
        <v>92.28</v>
      </c>
      <c r="DC6" s="21">
        <f t="shared" si="11"/>
        <v>83.16</v>
      </c>
      <c r="DD6" s="21">
        <f t="shared" si="11"/>
        <v>82.06</v>
      </c>
      <c r="DE6" s="21">
        <f t="shared" si="11"/>
        <v>82.26</v>
      </c>
      <c r="DF6" s="21">
        <f t="shared" si="11"/>
        <v>81.33</v>
      </c>
      <c r="DG6" s="21">
        <f t="shared" si="11"/>
        <v>80.95</v>
      </c>
      <c r="DH6" s="20" t="str">
        <f>IF(DH7="","",IF(DH7="-","【-】","【"&amp;SUBSTITUTE(TEXT(DH7,"#,##0.00"),"-","△")&amp;"】"))</f>
        <v>【95.91】</v>
      </c>
      <c r="DI6" s="21">
        <f>IF(DI7="",NA(),DI7)</f>
        <v>3.09</v>
      </c>
      <c r="DJ6" s="21">
        <f t="shared" ref="DJ6:DR6" si="12">IF(DJ7="",NA(),DJ7)</f>
        <v>6.12</v>
      </c>
      <c r="DK6" s="21">
        <f t="shared" si="12"/>
        <v>9.09</v>
      </c>
      <c r="DL6" s="21">
        <f t="shared" si="12"/>
        <v>12.06</v>
      </c>
      <c r="DM6" s="21">
        <f t="shared" si="12"/>
        <v>14.91</v>
      </c>
      <c r="DN6" s="21">
        <f t="shared" si="12"/>
        <v>24.1</v>
      </c>
      <c r="DO6" s="21">
        <f t="shared" si="12"/>
        <v>19.93</v>
      </c>
      <c r="DP6" s="21">
        <f t="shared" si="12"/>
        <v>21.94</v>
      </c>
      <c r="DQ6" s="21">
        <f t="shared" si="12"/>
        <v>22.89</v>
      </c>
      <c r="DR6" s="21">
        <f t="shared" si="12"/>
        <v>23.37</v>
      </c>
      <c r="DS6" s="20" t="str">
        <f>IF(DS7="","",IF(DS7="-","【-】","【"&amp;SUBSTITUTE(TEXT(DS7,"#,##0.00"),"-","△")&amp;"】"))</f>
        <v>【41.09】</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【8.68】</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8" s="22" customFormat="1" x14ac:dyDescent="0.2">
      <c r="A7" s="14"/>
      <c r="B7" s="23">
        <v>2023</v>
      </c>
      <c r="C7" s="23">
        <v>64289</v>
      </c>
      <c r="D7" s="23">
        <v>46</v>
      </c>
      <c r="E7" s="23">
        <v>17</v>
      </c>
      <c r="F7" s="23">
        <v>1</v>
      </c>
      <c r="G7" s="23">
        <v>0</v>
      </c>
      <c r="H7" s="23" t="s">
        <v>96</v>
      </c>
      <c r="I7" s="23" t="s">
        <v>97</v>
      </c>
      <c r="J7" s="23" t="s">
        <v>98</v>
      </c>
      <c r="K7" s="23" t="s">
        <v>99</v>
      </c>
      <c r="L7" s="23" t="s">
        <v>100</v>
      </c>
      <c r="M7" s="23" t="s">
        <v>101</v>
      </c>
      <c r="N7" s="24" t="s">
        <v>102</v>
      </c>
      <c r="O7" s="24">
        <v>69.510000000000005</v>
      </c>
      <c r="P7" s="24">
        <v>52.59</v>
      </c>
      <c r="Q7" s="24">
        <v>91.24</v>
      </c>
      <c r="R7" s="24">
        <v>3146</v>
      </c>
      <c r="S7" s="24">
        <v>19453</v>
      </c>
      <c r="T7" s="24">
        <v>249.17</v>
      </c>
      <c r="U7" s="24">
        <v>78.069999999999993</v>
      </c>
      <c r="V7" s="24">
        <v>10155</v>
      </c>
      <c r="W7" s="24">
        <v>4.4000000000000004</v>
      </c>
      <c r="X7" s="24">
        <v>2307.9499999999998</v>
      </c>
      <c r="Y7" s="24">
        <v>103.72</v>
      </c>
      <c r="Z7" s="24">
        <v>106.28</v>
      </c>
      <c r="AA7" s="24">
        <v>105.6</v>
      </c>
      <c r="AB7" s="24">
        <v>103.88</v>
      </c>
      <c r="AC7" s="24">
        <v>100.99</v>
      </c>
      <c r="AD7" s="24">
        <v>109.21</v>
      </c>
      <c r="AE7" s="24">
        <v>107.81</v>
      </c>
      <c r="AF7" s="24">
        <v>107.54</v>
      </c>
      <c r="AG7" s="24">
        <v>107.19</v>
      </c>
      <c r="AH7" s="24">
        <v>107.04</v>
      </c>
      <c r="AI7" s="24">
        <v>105.91</v>
      </c>
      <c r="AJ7" s="24">
        <v>0</v>
      </c>
      <c r="AK7" s="24">
        <v>0</v>
      </c>
      <c r="AL7" s="24">
        <v>0</v>
      </c>
      <c r="AM7" s="24">
        <v>0</v>
      </c>
      <c r="AN7" s="24">
        <v>0</v>
      </c>
      <c r="AO7" s="24">
        <v>15.73</v>
      </c>
      <c r="AP7" s="24">
        <v>18.2</v>
      </c>
      <c r="AQ7" s="24">
        <v>19.059999999999999</v>
      </c>
      <c r="AR7" s="24">
        <v>31.07</v>
      </c>
      <c r="AS7" s="24">
        <v>37.43</v>
      </c>
      <c r="AT7" s="24">
        <v>3.03</v>
      </c>
      <c r="AU7" s="24">
        <v>10.44</v>
      </c>
      <c r="AV7" s="24">
        <v>15.93</v>
      </c>
      <c r="AW7" s="24">
        <v>20.010000000000002</v>
      </c>
      <c r="AX7" s="24">
        <v>16.100000000000001</v>
      </c>
      <c r="AY7" s="24">
        <v>20.83</v>
      </c>
      <c r="AZ7" s="24">
        <v>57.26</v>
      </c>
      <c r="BA7" s="24">
        <v>48.56</v>
      </c>
      <c r="BB7" s="24">
        <v>47.58</v>
      </c>
      <c r="BC7" s="24">
        <v>51.09</v>
      </c>
      <c r="BD7" s="24">
        <v>57.42</v>
      </c>
      <c r="BE7" s="24">
        <v>78.430000000000007</v>
      </c>
      <c r="BF7" s="24">
        <v>0</v>
      </c>
      <c r="BG7" s="24">
        <v>0</v>
      </c>
      <c r="BH7" s="24">
        <v>0</v>
      </c>
      <c r="BI7" s="24">
        <v>0</v>
      </c>
      <c r="BJ7" s="24">
        <v>0</v>
      </c>
      <c r="BK7" s="24">
        <v>1130.42</v>
      </c>
      <c r="BL7" s="24">
        <v>1245.0999999999999</v>
      </c>
      <c r="BM7" s="24">
        <v>1108.8</v>
      </c>
      <c r="BN7" s="24">
        <v>1194.56</v>
      </c>
      <c r="BO7" s="24">
        <v>1174.6099999999999</v>
      </c>
      <c r="BP7" s="24">
        <v>630.82000000000005</v>
      </c>
      <c r="BQ7" s="24">
        <v>97.27</v>
      </c>
      <c r="BR7" s="24">
        <v>97.43</v>
      </c>
      <c r="BS7" s="24">
        <v>97.53</v>
      </c>
      <c r="BT7" s="24">
        <v>97.06</v>
      </c>
      <c r="BU7" s="24">
        <v>97.68</v>
      </c>
      <c r="BV7" s="24">
        <v>74.17</v>
      </c>
      <c r="BW7" s="24">
        <v>79.77</v>
      </c>
      <c r="BX7" s="24">
        <v>79.63</v>
      </c>
      <c r="BY7" s="24">
        <v>76.78</v>
      </c>
      <c r="BZ7" s="24">
        <v>75.41</v>
      </c>
      <c r="CA7" s="24">
        <v>97.81</v>
      </c>
      <c r="CB7" s="24">
        <v>150</v>
      </c>
      <c r="CC7" s="24">
        <v>150</v>
      </c>
      <c r="CD7" s="24">
        <v>150</v>
      </c>
      <c r="CE7" s="24">
        <v>150</v>
      </c>
      <c r="CF7" s="24">
        <v>150</v>
      </c>
      <c r="CG7" s="24">
        <v>230.95</v>
      </c>
      <c r="CH7" s="24">
        <v>214.56</v>
      </c>
      <c r="CI7" s="24">
        <v>213.66</v>
      </c>
      <c r="CJ7" s="24">
        <v>224.31</v>
      </c>
      <c r="CK7" s="24">
        <v>223.48</v>
      </c>
      <c r="CL7" s="24">
        <v>138.75</v>
      </c>
      <c r="CM7" s="24" t="s">
        <v>102</v>
      </c>
      <c r="CN7" s="24" t="s">
        <v>102</v>
      </c>
      <c r="CO7" s="24" t="s">
        <v>102</v>
      </c>
      <c r="CP7" s="24" t="s">
        <v>102</v>
      </c>
      <c r="CQ7" s="24" t="s">
        <v>102</v>
      </c>
      <c r="CR7" s="24">
        <v>49.27</v>
      </c>
      <c r="CS7" s="24">
        <v>49.47</v>
      </c>
      <c r="CT7" s="24">
        <v>48.19</v>
      </c>
      <c r="CU7" s="24">
        <v>47.32</v>
      </c>
      <c r="CV7" s="24">
        <v>48.03</v>
      </c>
      <c r="CW7" s="24">
        <v>58.94</v>
      </c>
      <c r="CX7" s="24">
        <v>90.52</v>
      </c>
      <c r="CY7" s="24">
        <v>91.19</v>
      </c>
      <c r="CZ7" s="24">
        <v>91.82</v>
      </c>
      <c r="DA7" s="24">
        <v>92.17</v>
      </c>
      <c r="DB7" s="24">
        <v>92.28</v>
      </c>
      <c r="DC7" s="24">
        <v>83.16</v>
      </c>
      <c r="DD7" s="24">
        <v>82.06</v>
      </c>
      <c r="DE7" s="24">
        <v>82.26</v>
      </c>
      <c r="DF7" s="24">
        <v>81.33</v>
      </c>
      <c r="DG7" s="24">
        <v>80.95</v>
      </c>
      <c r="DH7" s="24">
        <v>95.91</v>
      </c>
      <c r="DI7" s="24">
        <v>3.09</v>
      </c>
      <c r="DJ7" s="24">
        <v>6.12</v>
      </c>
      <c r="DK7" s="24">
        <v>9.09</v>
      </c>
      <c r="DL7" s="24">
        <v>12.06</v>
      </c>
      <c r="DM7" s="24">
        <v>14.91</v>
      </c>
      <c r="DN7" s="24">
        <v>24.1</v>
      </c>
      <c r="DO7" s="24">
        <v>19.93</v>
      </c>
      <c r="DP7" s="24">
        <v>21.94</v>
      </c>
      <c r="DQ7" s="24">
        <v>22.89</v>
      </c>
      <c r="DR7" s="24">
        <v>23.37</v>
      </c>
      <c r="DS7" s="24">
        <v>41.09</v>
      </c>
      <c r="DT7" s="24">
        <v>0</v>
      </c>
      <c r="DU7" s="24">
        <v>0</v>
      </c>
      <c r="DV7" s="24">
        <v>0</v>
      </c>
      <c r="DW7" s="24">
        <v>0</v>
      </c>
      <c r="DX7" s="24">
        <v>0</v>
      </c>
      <c r="DY7" s="24">
        <v>0</v>
      </c>
      <c r="DZ7" s="24">
        <v>0</v>
      </c>
      <c r="EA7" s="24">
        <v>0</v>
      </c>
      <c r="EB7" s="24">
        <v>0</v>
      </c>
      <c r="EC7" s="24">
        <v>0</v>
      </c>
      <c r="ED7" s="24">
        <v>8.68</v>
      </c>
      <c r="EE7" s="24">
        <v>0</v>
      </c>
      <c r="EF7" s="24">
        <v>0</v>
      </c>
      <c r="EG7" s="24">
        <v>0</v>
      </c>
      <c r="EH7" s="24">
        <v>0</v>
      </c>
      <c r="EI7" s="24">
        <v>0</v>
      </c>
      <c r="EJ7" s="24">
        <v>0.1</v>
      </c>
      <c r="EK7" s="24">
        <v>0.32</v>
      </c>
      <c r="EL7" s="24">
        <v>0.1</v>
      </c>
      <c r="EM7" s="24">
        <v>0.09</v>
      </c>
      <c r="EN7" s="24">
        <v>0.1</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