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d23-77\Desktop\【経営比較分析表】2023_064289_46_1718\"/>
    </mc:Choice>
  </mc:AlternateContent>
  <workbookProtection workbookAlgorithmName="SHA-512" workbookHashValue="AgGFmyP8+uci0/faS44mc5beMpaxHVYgFJQHWQyiNdNRwjudILlSXt7GdGwMN97mvyv8ZP7bWCENhfo3Yo9zIA==" workbookSaltValue="I+MrwvAitWTsbOuTSYqHag==" workbookSpinCount="100000" lockStructure="1"/>
  <bookViews>
    <workbookView xWindow="0" yWindow="0" windowWidth="23040" windowHeight="837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<sst xmlns="http://schemas.openxmlformats.org/spreadsheetml/2006/main" count="236" uniqueCount="116">
  <si>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</si>
  <si>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</si>
  <si>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</si>
  <si>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</si>
  <si>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</si>
  <si>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</si>
  <si>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</si>
  <si>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</si>
  <si>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</si>
  <si>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</si>
  <si>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</si>
  <si>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</si>
  <si>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</si>
  <si>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</si>
  <si>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</si>
  <si>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</si>
  <si>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</si>
  <si>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</si>
  <si>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</si>
  <si>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</si>
  <si>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</si>
  <si>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</si>
  <si>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</si>
  <si>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</si>
  <si>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</si>
  <si>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</si>
  <si>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</si>
  <si>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</si>
  <si>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</si>
  <si>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</si>
  <si>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</si>
  <si>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</si>
  <si>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</si>
  <si>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</si>
  <si>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</si>
  <si>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</si>
  <si>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</si>
  <si>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</si>
  <si>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</si>
  <si>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</si>
  <si>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</si>
  <si>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</si>
  <si>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</si>
  <si>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</si>
  <si>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</si>
  <si>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</si>
  <si>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</si>
  <si>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</si>
  <si>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</si>
  <si>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</si>
  <si>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</si>
  <si>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</si>
  <si>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</si>
  <si>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</si>
  <si>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</si>
  <si>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</si>
  <si>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</si>
  <si>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</si>
  <si>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</si>
  <si>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</si>
  <si>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</si>
  <si>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</si>
  <si>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</si>
  <si>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</si>
  <si>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</si>
  <si>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</si>
  <si>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</si>
  <si>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</si>
  <si>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</si>
  <si>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</si>
  <si>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</si>
  <si>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</si>
  <si>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</si>
  <si>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</si>
  <si>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</si>
  <si>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</si>
  <si>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</si>
  <si>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</si>
  <si>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</si>
  <si>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</si>
  <si>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</si>
  <si>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</si>
  <si>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</si>
  <si>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</si>
  <si>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</si>
  <si>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</si>
  <si>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</si>
  <si>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</si>
  <si>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</si>
  <si>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</si>
  <si>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</si>
  <si>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</si>
  <si>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</si>
  <si>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</si>
  <si>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</si>
  <si>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</si>
  <si>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</si>
  <si>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</si>
  <si>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</si>
  <si>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</si>
  <si>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</si>
  <si>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</si>
  <si>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</si>
  <si>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</si>
  <si>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</si>
  <si>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</si>
  <si>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</si>
  <si>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</si>
  <si>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</si>
  <si>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</si>
  <si>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</si>
  <si>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</si>
  <si>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</si>
  <si>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経常収支比率については、初めて100%を下回り赤字収支となったが、累積欠損金は生じていない。健全経営を続けていくために、更なる費用の削減等に取り組む必要がある。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水洗化率については、類似団体平均より髙い結果となり、毎年微増となっている。</t>
    <phoneticPr fontId="4"/>
  </si>
  <si>
    <t>　施設は管渠のみであり、平成4年から整備が開始されている。管渠については小口径の塩ビ管を使用しているため、標準耐用年数（50年）を超えるものはない。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</si>
  <si>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使用料の見直しについては、農業集落排水使用料との画一的な見直しが求められることから慎重な判断が必要となるが、適正な使用料収入確保のため検討を行っていく必要がある。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</si>
</sst>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AE-4675-A14C-D48234450DF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B7AE-4675-A14C-D48234450DF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13-471C-B2EE-69ECD603FFB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6013-471C-B2EE-69ECD603FFB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82.55</c:v>
                </c:pt>
                <c:pt idx="1">
                  <c:v>83.53</c:v>
                </c:pt>
                <c:pt idx="2">
                  <c:v>84.55</c:v>
                </c:pt>
                <c:pt idx="3">
                  <c:v>85.17</c:v>
                </c:pt>
                <c:pt idx="4">
                  <c:v>85.6</c:v>
                </c:pt>
              </c:numCache>
            </c:numRef>
          </c:val>
          <c:extLst>
            <c:ext xmlns:c16="http://schemas.microsoft.com/office/drawing/2014/chart" uri="{C3380CC4-5D6E-409C-BE32-E72D297353CC}">
              <c16:uniqueId val="{00000000-27CE-4515-A535-4248D1A66D1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27CE-4515-A535-4248D1A66D1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102.57</c:v>
                </c:pt>
                <c:pt idx="1">
                  <c:v>102.72</c:v>
                </c:pt>
                <c:pt idx="2">
                  <c:v>102.66</c:v>
                </c:pt>
                <c:pt idx="3">
                  <c:v>101.31</c:v>
                </c:pt>
                <c:pt idx="4">
                  <c:v>99.04</c:v>
                </c:pt>
              </c:numCache>
            </c:numRef>
          </c:val>
          <c:extLst>
            <c:ext xmlns:c16="http://schemas.microsoft.com/office/drawing/2014/chart" uri="{C3380CC4-5D6E-409C-BE32-E72D297353CC}">
              <c16:uniqueId val="{00000000-3563-4426-8DA5-BBCAC26A0E2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3563-4426-8DA5-BBCAC26A0E2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3.01</c:v>
                </c:pt>
                <c:pt idx="1">
                  <c:v>6.01</c:v>
                </c:pt>
                <c:pt idx="2">
                  <c:v>8.89</c:v>
                </c:pt>
                <c:pt idx="3">
                  <c:v>11.74</c:v>
                </c:pt>
                <c:pt idx="4">
                  <c:v>14.54</c:v>
                </c:pt>
              </c:numCache>
            </c:numRef>
          </c:val>
          <c:extLst>
            <c:ext xmlns:c16="http://schemas.microsoft.com/office/drawing/2014/chart" uri="{C3380CC4-5D6E-409C-BE32-E72D297353CC}">
              <c16:uniqueId val="{00000000-A6BD-45C9-8092-C31D11D965A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A6BD-45C9-8092-C31D11D965A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E86-4183-9A0D-4ED9B4CF724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6E86-4183-9A0D-4ED9B4CF724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BF-48FF-A2B4-37200443711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E9BF-48FF-A2B4-37200443711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12.91</c:v>
                </c:pt>
                <c:pt idx="1">
                  <c:v>11.86</c:v>
                </c:pt>
                <c:pt idx="2">
                  <c:v>22.57</c:v>
                </c:pt>
                <c:pt idx="3">
                  <c:v>10.86</c:v>
                </c:pt>
                <c:pt idx="4">
                  <c:v>6.55</c:v>
                </c:pt>
              </c:numCache>
            </c:numRef>
          </c:val>
          <c:extLst>
            <c:ext xmlns:c16="http://schemas.microsoft.com/office/drawing/2014/chart" uri="{C3380CC4-5D6E-409C-BE32-E72D297353CC}">
              <c16:uniqueId val="{00000000-30E8-42EC-9968-15B5E82C42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30E8-42EC-9968-15B5E82C42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36-41DD-B665-8AC4D370F46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9636-41DD-B665-8AC4D370F46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97.49</c:v>
                </c:pt>
                <c:pt idx="1">
                  <c:v>97.38</c:v>
                </c:pt>
                <c:pt idx="2">
                  <c:v>97.43</c:v>
                </c:pt>
                <c:pt idx="3">
                  <c:v>97.85</c:v>
                </c:pt>
                <c:pt idx="4">
                  <c:v>95.51</c:v>
                </c:pt>
              </c:numCache>
            </c:numRef>
          </c:val>
          <c:extLst>
            <c:ext xmlns:c16="http://schemas.microsoft.com/office/drawing/2014/chart" uri="{C3380CC4-5D6E-409C-BE32-E72D297353CC}">
              <c16:uniqueId val="{00000000-C8CB-494B-96D8-239ABAD195E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C8CB-494B-96D8-239ABAD195E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c:v>
                </c:pt>
                <c:pt idx="1">
                  <c:v>150</c:v>
                </c:pt>
                <c:pt idx="2">
                  <c:v>150.01</c:v>
                </c:pt>
                <c:pt idx="3">
                  <c:v>150</c:v>
                </c:pt>
                <c:pt idx="4">
                  <c:v>153.4</c:v>
                </c:pt>
              </c:numCache>
            </c:numRef>
          </c:val>
          <c:extLst>
            <c:ext xmlns:c16="http://schemas.microsoft.com/office/drawing/2014/chart" uri="{C3380CC4-5D6E-409C-BE32-E72D297353CC}">
              <c16:uniqueId val="{00000000-45E8-4D62-A8B1-73D8B2B11A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45E8-4D62-A8B1-73D8B2B11A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庄内町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19453</v>
      </c>
      <c r="AM8" s="36"/>
      <c r="AN8" s="36"/>
      <c r="AO8" s="36"/>
      <c r="AP8" s="36"/>
      <c r="AQ8" s="36"/>
      <c r="AR8" s="36"/>
      <c r="AS8" s="36"/>
      <c r="AT8" s="37">
        <f>データ!T6</f>
        <v>249.17</v>
      </c>
      <c r="AU8" s="37"/>
      <c r="AV8" s="37"/>
      <c r="AW8" s="37"/>
      <c r="AX8" s="37"/>
      <c r="AY8" s="37"/>
      <c r="AZ8" s="37"/>
      <c r="BA8" s="37"/>
      <c r="BB8" s="37">
        <f>データ!U6</f>
        <v>78.069999999999993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72.319999999999993</v>
      </c>
      <c r="J10" s="37"/>
      <c r="K10" s="37"/>
      <c r="L10" s="37"/>
      <c r="M10" s="37"/>
      <c r="N10" s="37"/>
      <c r="O10" s="37"/>
      <c r="P10" s="37">
        <f>データ!P6</f>
        <v>26.48</v>
      </c>
      <c r="Q10" s="37"/>
      <c r="R10" s="37"/>
      <c r="S10" s="37"/>
      <c r="T10" s="37"/>
      <c r="U10" s="37"/>
      <c r="V10" s="37"/>
      <c r="W10" s="37">
        <f>データ!Q6</f>
        <v>91.24</v>
      </c>
      <c r="X10" s="37"/>
      <c r="Y10" s="37"/>
      <c r="Z10" s="37"/>
      <c r="AA10" s="37"/>
      <c r="AB10" s="37"/>
      <c r="AC10" s="37"/>
      <c r="AD10" s="36">
        <f>データ!R6</f>
        <v>3146</v>
      </c>
      <c r="AE10" s="36"/>
      <c r="AF10" s="36"/>
      <c r="AG10" s="36"/>
      <c r="AH10" s="36"/>
      <c r="AI10" s="36"/>
      <c r="AJ10" s="36"/>
      <c r="AK10" s="2"/>
      <c r="AL10" s="36">
        <f>データ!V6</f>
        <v>5112</v>
      </c>
      <c r="AM10" s="36"/>
      <c r="AN10" s="36"/>
      <c r="AO10" s="36"/>
      <c r="AP10" s="36"/>
      <c r="AQ10" s="36"/>
      <c r="AR10" s="36"/>
      <c r="AS10" s="36"/>
      <c r="AT10" s="37">
        <f>データ!W6</f>
        <v>2.7</v>
      </c>
      <c r="AU10" s="37"/>
      <c r="AV10" s="37"/>
      <c r="AW10" s="37"/>
      <c r="AX10" s="37"/>
      <c r="AY10" s="37"/>
      <c r="AZ10" s="37"/>
      <c r="BA10" s="37"/>
      <c r="BB10" s="37">
        <f>データ!X6</f>
        <v>1893.33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xm6Fz5agVp5YHgBFW4G7eFMepK/eJU5H7rWR4nDzWn2/g/z+WE8jaRYs4pZSjrhPa50jvdw7MKE9RPF0jbzo4A==" saltValue="xP5k/R59Zw2edpJxipfzB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64289</v>
      </c>
      <c r="D6" s="19">
        <f t="shared" si="3"/>
        <v>46</v>
      </c>
      <c r="E6" s="19">
        <f t="shared" si="3"/>
        <v>17</v>
      </c>
      <c r="F6" s="19">
        <f t="shared" si="3"/>
        <v>4</v>
      </c>
      <c r="G6" s="19">
        <f t="shared" si="3"/>
        <v>0</v>
      </c>
      <c r="H6" s="19" t="str">
        <f t="shared" si="3"/>
        <v>山形県　庄内町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72.319999999999993</v>
      </c>
      <c r="P6" s="20">
        <f t="shared" si="3"/>
        <v>26.48</v>
      </c>
      <c r="Q6" s="20">
        <f t="shared" si="3"/>
        <v>91.24</v>
      </c>
      <c r="R6" s="20">
        <f t="shared" si="3"/>
        <v>3146</v>
      </c>
      <c r="S6" s="20">
        <f t="shared" si="3"/>
        <v>19453</v>
      </c>
      <c r="T6" s="20">
        <f t="shared" si="3"/>
        <v>249.17</v>
      </c>
      <c r="U6" s="20">
        <f t="shared" si="3"/>
        <v>78.069999999999993</v>
      </c>
      <c r="V6" s="20">
        <f t="shared" si="3"/>
        <v>5112</v>
      </c>
      <c r="W6" s="20">
        <f t="shared" si="3"/>
        <v>2.7</v>
      </c>
      <c r="X6" s="20">
        <f t="shared" si="3"/>
        <v>1893.33</v>
      </c>
      <c r="Y6" s="21">
        <f>IF(Y7="",NA(),Y7)</f>
        <v>102.57</v>
      </c>
      <c r="Z6" s="21">
        <f t="shared" ref="Z6:AH6" si="4">IF(Z7="",NA(),Z7)</f>
        <v>102.72</v>
      </c>
      <c r="AA6" s="21">
        <f t="shared" si="4"/>
        <v>102.66</v>
      </c>
      <c r="AB6" s="21">
        <f t="shared" si="4"/>
        <v>101.31</v>
      </c>
      <c r="AC6" s="21">
        <f t="shared" si="4"/>
        <v>99.04</v>
      </c>
      <c r="AD6" s="21">
        <f t="shared" si="4"/>
        <v>102.73</v>
      </c>
      <c r="AE6" s="21">
        <f t="shared" si="4"/>
        <v>105.78</v>
      </c>
      <c r="AF6" s="21">
        <f t="shared" si="4"/>
        <v>106.09</v>
      </c>
      <c r="AG6" s="21">
        <f t="shared" si="4"/>
        <v>106.44</v>
      </c>
      <c r="AH6" s="21">
        <f t="shared" si="4"/>
        <v>107.11</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69.42</v>
      </c>
      <c r="AR6" s="21">
        <f t="shared" si="5"/>
        <v>72.86</v>
      </c>
      <c r="AS6" s="21">
        <f t="shared" si="5"/>
        <v>69.540000000000006</v>
      </c>
      <c r="AT6" s="20" t="str">
        <f>IF(AT7="","",IF(AT7="-","【-】","【"&amp;SUBSTITUTE(TEXT(AT7,"#,##0.00"),"-","△")&amp;"】"))</f>
        <v>【65.73】</v>
      </c>
      <c r="AU6" s="21">
        <f>IF(AU7="",NA(),AU7)</f>
        <v>12.91</v>
      </c>
      <c r="AV6" s="21">
        <f t="shared" ref="AV6:BD6" si="6">IF(AV7="",NA(),AV7)</f>
        <v>11.86</v>
      </c>
      <c r="AW6" s="21">
        <f t="shared" si="6"/>
        <v>22.57</v>
      </c>
      <c r="AX6" s="21">
        <f t="shared" si="6"/>
        <v>10.86</v>
      </c>
      <c r="AY6" s="21">
        <f t="shared" si="6"/>
        <v>6.55</v>
      </c>
      <c r="AZ6" s="21">
        <f t="shared" si="6"/>
        <v>47.72</v>
      </c>
      <c r="BA6" s="21">
        <f t="shared" si="6"/>
        <v>44.24</v>
      </c>
      <c r="BB6" s="21">
        <f t="shared" si="6"/>
        <v>43.07</v>
      </c>
      <c r="BC6" s="21">
        <f t="shared" si="6"/>
        <v>45.42</v>
      </c>
      <c r="BD6" s="21">
        <f t="shared" si="6"/>
        <v>50.63</v>
      </c>
      <c r="BE6" s="20" t="str">
        <f>IF(BE7="","",IF(BE7="-","【-】","【"&amp;SUBSTITUTE(TEXT(BE7,"#,##0.00"),"-","△")&amp;"】"))</f>
        <v>【48.91】</v>
      </c>
      <c r="BF6" s="20">
        <f>IF(BF7="",NA(),BF7)</f>
        <v>0</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1195.47</v>
      </c>
      <c r="BO6" s="21">
        <f t="shared" si="7"/>
        <v>1168.69</v>
      </c>
      <c r="BP6" s="20" t="str">
        <f>IF(BP7="","",IF(BP7="-","【-】","【"&amp;SUBSTITUTE(TEXT(BP7,"#,##0.00"),"-","△")&amp;"】"))</f>
        <v>【1,156.82】</v>
      </c>
      <c r="BQ6" s="21">
        <f>IF(BQ7="",NA(),BQ7)</f>
        <v>97.49</v>
      </c>
      <c r="BR6" s="21">
        <f t="shared" ref="BR6:BZ6" si="8">IF(BR7="",NA(),BR7)</f>
        <v>97.38</v>
      </c>
      <c r="BS6" s="21">
        <f t="shared" si="8"/>
        <v>97.43</v>
      </c>
      <c r="BT6" s="21">
        <f t="shared" si="8"/>
        <v>97.85</v>
      </c>
      <c r="BU6" s="21">
        <f t="shared" si="8"/>
        <v>95.51</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150</v>
      </c>
      <c r="CC6" s="21">
        <f t="shared" ref="CC6:CK6" si="9">IF(CC7="",NA(),CC7)</f>
        <v>150</v>
      </c>
      <c r="CD6" s="21">
        <f t="shared" si="9"/>
        <v>150.01</v>
      </c>
      <c r="CE6" s="21">
        <f t="shared" si="9"/>
        <v>150</v>
      </c>
      <c r="CF6" s="21">
        <f t="shared" si="9"/>
        <v>153.4</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82.55</v>
      </c>
      <c r="CY6" s="21">
        <f t="shared" ref="CY6:DG6" si="11">IF(CY7="",NA(),CY7)</f>
        <v>83.53</v>
      </c>
      <c r="CZ6" s="21">
        <f t="shared" si="11"/>
        <v>84.55</v>
      </c>
      <c r="DA6" s="21">
        <f t="shared" si="11"/>
        <v>85.17</v>
      </c>
      <c r="DB6" s="21">
        <f t="shared" si="11"/>
        <v>85.6</v>
      </c>
      <c r="DC6" s="21">
        <f t="shared" si="11"/>
        <v>83.75</v>
      </c>
      <c r="DD6" s="21">
        <f t="shared" si="11"/>
        <v>84.19</v>
      </c>
      <c r="DE6" s="21">
        <f t="shared" si="11"/>
        <v>84.34</v>
      </c>
      <c r="DF6" s="21">
        <f t="shared" si="11"/>
        <v>84.34</v>
      </c>
      <c r="DG6" s="21">
        <f t="shared" si="11"/>
        <v>84.73</v>
      </c>
      <c r="DH6" s="20" t="str">
        <f>IF(DH7="","",IF(DH7="-","【-】","【"&amp;SUBSTITUTE(TEXT(DH7,"#,##0.00"),"-","△")&amp;"】"))</f>
        <v>【86.21】</v>
      </c>
      <c r="DI6" s="21">
        <f>IF(DI7="",NA(),DI7)</f>
        <v>3.01</v>
      </c>
      <c r="DJ6" s="21">
        <f t="shared" ref="DJ6:DR6" si="12">IF(DJ7="",NA(),DJ7)</f>
        <v>6.01</v>
      </c>
      <c r="DK6" s="21">
        <f t="shared" si="12"/>
        <v>8.89</v>
      </c>
      <c r="DL6" s="21">
        <f t="shared" si="12"/>
        <v>11.74</v>
      </c>
      <c r="DM6" s="21">
        <f t="shared" si="12"/>
        <v>14.54</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2">
      <c r="A7" s="14"/>
      <c r="B7" s="23">
        <v>2023</v>
      </c>
      <c r="C7" s="23">
        <v>64289</v>
      </c>
      <c r="D7" s="23">
        <v>46</v>
      </c>
      <c r="E7" s="23">
        <v>17</v>
      </c>
      <c r="F7" s="23">
        <v>4</v>
      </c>
      <c r="G7" s="23">
        <v>0</v>
      </c>
      <c r="H7" s="23" t="s">
        <v>96</v>
      </c>
      <c r="I7" s="23" t="s">
        <v>97</v>
      </c>
      <c r="J7" s="23" t="s">
        <v>98</v>
      </c>
      <c r="K7" s="23" t="s">
        <v>99</v>
      </c>
      <c r="L7" s="23" t="s">
        <v>100</v>
      </c>
      <c r="M7" s="23" t="s">
        <v>101</v>
      </c>
      <c r="N7" s="24" t="s">
        <v>102</v>
      </c>
      <c r="O7" s="24">
        <v>72.319999999999993</v>
      </c>
      <c r="P7" s="24">
        <v>26.48</v>
      </c>
      <c r="Q7" s="24">
        <v>91.24</v>
      </c>
      <c r="R7" s="24">
        <v>3146</v>
      </c>
      <c r="S7" s="24">
        <v>19453</v>
      </c>
      <c r="T7" s="24">
        <v>249.17</v>
      </c>
      <c r="U7" s="24">
        <v>78.069999999999993</v>
      </c>
      <c r="V7" s="24">
        <v>5112</v>
      </c>
      <c r="W7" s="24">
        <v>2.7</v>
      </c>
      <c r="X7" s="24">
        <v>1893.33</v>
      </c>
      <c r="Y7" s="24">
        <v>102.57</v>
      </c>
      <c r="Z7" s="24">
        <v>102.72</v>
      </c>
      <c r="AA7" s="24">
        <v>102.66</v>
      </c>
      <c r="AB7" s="24">
        <v>101.31</v>
      </c>
      <c r="AC7" s="24">
        <v>99.04</v>
      </c>
      <c r="AD7" s="24">
        <v>102.73</v>
      </c>
      <c r="AE7" s="24">
        <v>105.78</v>
      </c>
      <c r="AF7" s="24">
        <v>106.09</v>
      </c>
      <c r="AG7" s="24">
        <v>106.44</v>
      </c>
      <c r="AH7" s="24">
        <v>107.11</v>
      </c>
      <c r="AI7" s="24">
        <v>105.09</v>
      </c>
      <c r="AJ7" s="24">
        <v>0</v>
      </c>
      <c r="AK7" s="24">
        <v>0</v>
      </c>
      <c r="AL7" s="24">
        <v>0</v>
      </c>
      <c r="AM7" s="24">
        <v>0</v>
      </c>
      <c r="AN7" s="24">
        <v>0</v>
      </c>
      <c r="AO7" s="24">
        <v>94.97</v>
      </c>
      <c r="AP7" s="24">
        <v>63.96</v>
      </c>
      <c r="AQ7" s="24">
        <v>69.42</v>
      </c>
      <c r="AR7" s="24">
        <v>72.86</v>
      </c>
      <c r="AS7" s="24">
        <v>69.540000000000006</v>
      </c>
      <c r="AT7" s="24">
        <v>65.73</v>
      </c>
      <c r="AU7" s="24">
        <v>12.91</v>
      </c>
      <c r="AV7" s="24">
        <v>11.86</v>
      </c>
      <c r="AW7" s="24">
        <v>22.57</v>
      </c>
      <c r="AX7" s="24">
        <v>10.86</v>
      </c>
      <c r="AY7" s="24">
        <v>6.55</v>
      </c>
      <c r="AZ7" s="24">
        <v>47.72</v>
      </c>
      <c r="BA7" s="24">
        <v>44.24</v>
      </c>
      <c r="BB7" s="24">
        <v>43.07</v>
      </c>
      <c r="BC7" s="24">
        <v>45.42</v>
      </c>
      <c r="BD7" s="24">
        <v>50.63</v>
      </c>
      <c r="BE7" s="24">
        <v>48.91</v>
      </c>
      <c r="BF7" s="24">
        <v>0</v>
      </c>
      <c r="BG7" s="24">
        <v>0</v>
      </c>
      <c r="BH7" s="24">
        <v>0</v>
      </c>
      <c r="BI7" s="24">
        <v>0</v>
      </c>
      <c r="BJ7" s="24">
        <v>0</v>
      </c>
      <c r="BK7" s="24">
        <v>1206.79</v>
      </c>
      <c r="BL7" s="24">
        <v>1258.43</v>
      </c>
      <c r="BM7" s="24">
        <v>1163.75</v>
      </c>
      <c r="BN7" s="24">
        <v>1195.47</v>
      </c>
      <c r="BO7" s="24">
        <v>1168.69</v>
      </c>
      <c r="BP7" s="24">
        <v>1156.82</v>
      </c>
      <c r="BQ7" s="24">
        <v>97.49</v>
      </c>
      <c r="BR7" s="24">
        <v>97.38</v>
      </c>
      <c r="BS7" s="24">
        <v>97.43</v>
      </c>
      <c r="BT7" s="24">
        <v>97.85</v>
      </c>
      <c r="BU7" s="24">
        <v>95.51</v>
      </c>
      <c r="BV7" s="24">
        <v>71.84</v>
      </c>
      <c r="BW7" s="24">
        <v>73.36</v>
      </c>
      <c r="BX7" s="24">
        <v>72.599999999999994</v>
      </c>
      <c r="BY7" s="24">
        <v>69.430000000000007</v>
      </c>
      <c r="BZ7" s="24">
        <v>70.709999999999994</v>
      </c>
      <c r="CA7" s="24">
        <v>75.33</v>
      </c>
      <c r="CB7" s="24">
        <v>150</v>
      </c>
      <c r="CC7" s="24">
        <v>150</v>
      </c>
      <c r="CD7" s="24">
        <v>150.01</v>
      </c>
      <c r="CE7" s="24">
        <v>150</v>
      </c>
      <c r="CF7" s="24">
        <v>153.4</v>
      </c>
      <c r="CG7" s="24">
        <v>228.47</v>
      </c>
      <c r="CH7" s="24">
        <v>224.88</v>
      </c>
      <c r="CI7" s="24">
        <v>228.64</v>
      </c>
      <c r="CJ7" s="24">
        <v>239.46</v>
      </c>
      <c r="CK7" s="24">
        <v>233.15</v>
      </c>
      <c r="CL7" s="24">
        <v>215.73</v>
      </c>
      <c r="CM7" s="24" t="s">
        <v>102</v>
      </c>
      <c r="CN7" s="24" t="s">
        <v>102</v>
      </c>
      <c r="CO7" s="24" t="s">
        <v>102</v>
      </c>
      <c r="CP7" s="24" t="s">
        <v>102</v>
      </c>
      <c r="CQ7" s="24" t="s">
        <v>102</v>
      </c>
      <c r="CR7" s="24">
        <v>42.47</v>
      </c>
      <c r="CS7" s="24">
        <v>42.4</v>
      </c>
      <c r="CT7" s="24">
        <v>42.28</v>
      </c>
      <c r="CU7" s="24">
        <v>41.06</v>
      </c>
      <c r="CV7" s="24">
        <v>42.09</v>
      </c>
      <c r="CW7" s="24">
        <v>43.28</v>
      </c>
      <c r="CX7" s="24">
        <v>82.55</v>
      </c>
      <c r="CY7" s="24">
        <v>83.53</v>
      </c>
      <c r="CZ7" s="24">
        <v>84.55</v>
      </c>
      <c r="DA7" s="24">
        <v>85.17</v>
      </c>
      <c r="DB7" s="24">
        <v>85.6</v>
      </c>
      <c r="DC7" s="24">
        <v>83.75</v>
      </c>
      <c r="DD7" s="24">
        <v>84.19</v>
      </c>
      <c r="DE7" s="24">
        <v>84.34</v>
      </c>
      <c r="DF7" s="24">
        <v>84.34</v>
      </c>
      <c r="DG7" s="24">
        <v>84.73</v>
      </c>
      <c r="DH7" s="24">
        <v>86.21</v>
      </c>
      <c r="DI7" s="24">
        <v>3.01</v>
      </c>
      <c r="DJ7" s="24">
        <v>6.01</v>
      </c>
      <c r="DK7" s="24">
        <v>8.89</v>
      </c>
      <c r="DL7" s="24">
        <v>11.74</v>
      </c>
      <c r="DM7" s="24">
        <v>14.54</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