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gesui\"/>
    </mc:Choice>
  </mc:AlternateContent>
  <workbookProtection workbookAlgorithmName="SHA-512" workbookHashValue="kaQstnLMuxvBn8weHkaNYkcHPbeOAK3WYGnK1gYB5P0KFfj6uSHww76Fk2tSXNQiwiQGexlxKn8QOVLGOD4dNQ==" workbookSaltValue="/Dutwl/YIN8lBgKXLaPhX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AT8" i="4" s="1"/>
  <c r="S6" i="5"/>
  <c r="AL8" i="4" s="1"/>
  <c r="R6" i="5"/>
  <c r="Q6" i="5"/>
  <c r="W10" i="4" s="1"/>
  <c r="P6" i="5"/>
  <c r="P10" i="4" s="1"/>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H85" i="4"/>
  <c r="G85" i="4"/>
  <c r="F85" i="4"/>
  <c r="BB10" i="4"/>
  <c r="AL10" i="4"/>
  <c r="AD10" i="4"/>
  <c r="AD8" i="4"/>
  <c r="W8" i="4"/>
  <c r="B8" i="4"/>
  <c r="B6"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<sst xmlns="http://schemas.openxmlformats.org/spreadsheetml/2006/main" count="231" uniqueCount="115">
  <si>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</si>
  <si>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</si>
  <si>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</si>
  <si>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</si>
  <si>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</si>
  <si>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</si>
  <si>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</si>
  <si>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</si>
  <si>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</si>
  <si>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</si>
  <si>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</si>
  <si>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</si>
  <si>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</si>
  <si>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</si>
  <si>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</si>
  <si>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</si>
  <si>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</si>
  <si>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</si>
  <si>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</si>
  <si>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</si>
  <si>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</si>
  <si>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</si>
  <si>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</si>
  <si>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</si>
  <si>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</si>
  <si>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</si>
  <si>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</si>
  <si>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</si>
  <si>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</si>
  <si>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</si>
  <si>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</si>
  <si>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</si>
  <si>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</si>
  <si>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</si>
  <si>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</si>
  <si>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</si>
  <si>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</si>
  <si>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</si>
  <si>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</si>
  <si>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</si>
  <si>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</si>
  <si>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</si>
  <si>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</si>
  <si>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</si>
  <si>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</si>
  <si>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</si>
  <si>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</si>
  <si>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</si>
  <si>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</si>
  <si>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</si>
  <si>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</si>
  <si>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</si>
  <si>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</si>
  <si>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</si>
  <si>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</si>
  <si>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</si>
  <si>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</si>
  <si>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</si>
  <si>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</si>
  <si>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</si>
  <si>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</si>
  <si>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</si>
  <si>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</si>
  <si>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</si>
  <si>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</si>
  <si>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</si>
  <si>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</si>
  <si>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</si>
  <si>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</si>
  <si>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</si>
  <si>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</si>
  <si>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</si>
  <si>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</si>
  <si>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</si>
  <si>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</si>
  <si>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</si>
  <si>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</si>
  <si>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</si>
  <si>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</si>
  <si>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</si>
  <si>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</si>
  <si>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</si>
  <si>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</si>
  <si>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</si>
  <si>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</si>
  <si>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</si>
  <si>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</si>
  <si>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</si>
  <si>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</si>
  <si>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</si>
  <si>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</si>
  <si>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</si>
  <si>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</si>
  <si>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</si>
  <si>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</si>
  <si>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</si>
  <si>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</si>
  <si>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</si>
  <si>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</si>
  <si>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</si>
  <si>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</si>
  <si>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</si>
  <si>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</si>
  <si>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</si>
  <si>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</si>
  <si>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</si>
  <si>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</si>
  <si>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</si>
  <si>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</si>
  <si>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</si>
  <si>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</si>
  <si>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</si>
  <si>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「①経常収支比率」は単年度黒字となった。これは会計処理において、令和５年度から元金償還への一般会計繰入金の収益化を行ったことに加え、維持管理費の減によるもの。
「③流動比率」は、類似団体平均値を大きく下回っており、前年度比減となった。これは、企業債償還額の増によるもの。
「④企業債残高対事業規模比率」は、企業債残高が大きいことから類似団体平均値を大きく上回っており、投資規模が過大な状態である。
「⑥汚水処理原価」は、類似団体より下回っているものの、「⑤経費回収率」からみても、汚水処理費を使用料で賄えず、繰入金により補填している状況にある。適正な使用料収入の確保及び投資の効率化や経費削減が必要である。
なお、⑤⑥において、前年度比が増減となったのは、一般会計繰入金の精算によるものであり、令和５年度については、例年並の水準となっている。
「⑦施設利用率」は、類似団体平均値を上回っているものの、人口減少等により施設規模が過大となっており、適正な規模にしていく必要がある。
「⑧水洗化率」は、類似団体平均値を上回ったものの、安定した収入を確保するためにも、今後より一層の接続促進に努める。</t>
    <phoneticPr fontId="4"/>
  </si>
  <si>
    <t>「①有形固定資産減価償却率」は、地方公営企業法適用前の減価償却累計額を控除した額を地方公営企業法適用開始時点の資産として計上しているため、減価償却累計額が小さく、類似団体平均値を大きく下回った。
「②管渠老朽化率」「③管渠改善率」は、当該年度時点で法定耐用年数を超えている管渠が無い。今後、管渠の更新費用の財源確保を含め、ストックマネジメントを作成し適切な管理が必要である。</t>
    <phoneticPr fontId="4"/>
  </si>
  <si>
    <t>汚水処理費のほとんどを一般会計繰入金に依存しているため、適正な使用料設定の見直しを行い営業収益の増加に努めなければならない。しかしながら、施設更新費用はますます増大していくことが予想される。公共下水道事業との統合検討を含め、農業集落排水事業単位だけではなく下水道事業全体で計画的な施設更新と財源の確保を図っ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</si>
</sst>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772-43F1-A54E-C48F8ACB123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9772-43F1-A54E-C48F8ACB123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32.619999999999997</c:v>
                </c:pt>
                <c:pt idx="1">
                  <c:v>31.54</c:v>
                </c:pt>
                <c:pt idx="2">
                  <c:v>30.82</c:v>
                </c:pt>
                <c:pt idx="3">
                  <c:v>58.33</c:v>
                </c:pt>
                <c:pt idx="4">
                  <c:v>56.94</c:v>
                </c:pt>
              </c:numCache>
            </c:numRef>
          </c:val>
          <c:extLst>
            <c:ext xmlns:c16="http://schemas.microsoft.com/office/drawing/2014/chart" uri="{C3380CC4-5D6E-409C-BE32-E72D297353CC}">
              <c16:uniqueId val="{00000000-4332-4497-9CD9-296B520C45D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4332-4497-9CD9-296B520C45D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87.8</c:v>
                </c:pt>
                <c:pt idx="1">
                  <c:v>87.81</c:v>
                </c:pt>
                <c:pt idx="2">
                  <c:v>87.88</c:v>
                </c:pt>
                <c:pt idx="3">
                  <c:v>87.69</c:v>
                </c:pt>
                <c:pt idx="4">
                  <c:v>87.73</c:v>
                </c:pt>
              </c:numCache>
            </c:numRef>
          </c:val>
          <c:extLst>
            <c:ext xmlns:c16="http://schemas.microsoft.com/office/drawing/2014/chart" uri="{C3380CC4-5D6E-409C-BE32-E72D297353CC}">
              <c16:uniqueId val="{00000000-8076-45FD-8487-E77B6346856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8076-45FD-8487-E77B6346856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103.56</c:v>
                </c:pt>
                <c:pt idx="1">
                  <c:v>99.64</c:v>
                </c:pt>
                <c:pt idx="2">
                  <c:v>114.67</c:v>
                </c:pt>
                <c:pt idx="3">
                  <c:v>84.63</c:v>
                </c:pt>
                <c:pt idx="4">
                  <c:v>107.81</c:v>
                </c:pt>
              </c:numCache>
            </c:numRef>
          </c:val>
          <c:extLst>
            <c:ext xmlns:c16="http://schemas.microsoft.com/office/drawing/2014/chart" uri="{C3380CC4-5D6E-409C-BE32-E72D297353CC}">
              <c16:uniqueId val="{00000000-C1D3-4A6C-9B5C-4D6D2FB5299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105.5</c:v>
                </c:pt>
                <c:pt idx="4">
                  <c:v>106.35</c:v>
                </c:pt>
              </c:numCache>
            </c:numRef>
          </c:val>
          <c:smooth val="0"/>
          <c:extLst>
            <c:ext xmlns:c16="http://schemas.microsoft.com/office/drawing/2014/chart" uri="{C3380CC4-5D6E-409C-BE32-E72D297353CC}">
              <c16:uniqueId val="{00000001-C1D3-4A6C-9B5C-4D6D2FB5299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3.57</c:v>
                </c:pt>
                <c:pt idx="1">
                  <c:v>7.14</c:v>
                </c:pt>
                <c:pt idx="2">
                  <c:v>9.92</c:v>
                </c:pt>
                <c:pt idx="3">
                  <c:v>9.4700000000000006</c:v>
                </c:pt>
                <c:pt idx="4">
                  <c:v>12.85</c:v>
                </c:pt>
              </c:numCache>
            </c:numRef>
          </c:val>
          <c:extLst>
            <c:ext xmlns:c16="http://schemas.microsoft.com/office/drawing/2014/chart" uri="{C3380CC4-5D6E-409C-BE32-E72D297353CC}">
              <c16:uniqueId val="{00000000-D3D0-4074-A3B3-5D517B5754C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25.19</c:v>
                </c:pt>
                <c:pt idx="4">
                  <c:v>25.46</c:v>
                </c:pt>
              </c:numCache>
            </c:numRef>
          </c:val>
          <c:smooth val="0"/>
          <c:extLst>
            <c:ext xmlns:c16="http://schemas.microsoft.com/office/drawing/2014/chart" uri="{C3380CC4-5D6E-409C-BE32-E72D297353CC}">
              <c16:uniqueId val="{00000001-D3D0-4074-A3B3-5D517B5754C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44-4DF2-960E-1754349164B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EF44-4DF2-960E-1754349164B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formatCode="#,##0.00;&quot;△&quot;#,##0.00;&quot;-&quot;">
                  <c:v>21.46</c:v>
                </c:pt>
                <c:pt idx="4">
                  <c:v>0</c:v>
                </c:pt>
              </c:numCache>
            </c:numRef>
          </c:val>
          <c:extLst>
            <c:ext xmlns:c16="http://schemas.microsoft.com/office/drawing/2014/chart" uri="{C3380CC4-5D6E-409C-BE32-E72D297353CC}">
              <c16:uniqueId val="{00000000-54FC-42B7-9A28-363C37AD7DD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54FC-42B7-9A28-363C37AD7DD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34.01</c:v>
                </c:pt>
                <c:pt idx="1">
                  <c:v>35.39</c:v>
                </c:pt>
                <c:pt idx="2">
                  <c:v>-5.52</c:v>
                </c:pt>
                <c:pt idx="3">
                  <c:v>33.979999999999997</c:v>
                </c:pt>
                <c:pt idx="4">
                  <c:v>18.05</c:v>
                </c:pt>
              </c:numCache>
            </c:numRef>
          </c:val>
          <c:extLst>
            <c:ext xmlns:c16="http://schemas.microsoft.com/office/drawing/2014/chart" uri="{C3380CC4-5D6E-409C-BE32-E72D297353CC}">
              <c16:uniqueId val="{00000000-BBDB-48D4-8BE6-8ADE0B49CC2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38.4</c:v>
                </c:pt>
                <c:pt idx="4">
                  <c:v>44.04</c:v>
                </c:pt>
              </c:numCache>
            </c:numRef>
          </c:val>
          <c:smooth val="0"/>
          <c:extLst>
            <c:ext xmlns:c16="http://schemas.microsoft.com/office/drawing/2014/chart" uri="{C3380CC4-5D6E-409C-BE32-E72D297353CC}">
              <c16:uniqueId val="{00000001-BBDB-48D4-8BE6-8ADE0B49CC2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3161.27</c:v>
                </c:pt>
                <c:pt idx="1">
                  <c:v>2853.12</c:v>
                </c:pt>
                <c:pt idx="2">
                  <c:v>2498.5700000000002</c:v>
                </c:pt>
                <c:pt idx="3">
                  <c:v>3438.34</c:v>
                </c:pt>
                <c:pt idx="4">
                  <c:v>3008.9</c:v>
                </c:pt>
              </c:numCache>
            </c:numRef>
          </c:val>
          <c:extLst>
            <c:ext xmlns:c16="http://schemas.microsoft.com/office/drawing/2014/chart" uri="{C3380CC4-5D6E-409C-BE32-E72D297353CC}">
              <c16:uniqueId val="{00000000-587A-48C6-BDF1-55B66231433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587A-48C6-BDF1-55B66231433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66.84</c:v>
                </c:pt>
                <c:pt idx="1">
                  <c:v>84.76</c:v>
                </c:pt>
                <c:pt idx="2">
                  <c:v>84.57</c:v>
                </c:pt>
                <c:pt idx="3">
                  <c:v>25.55</c:v>
                </c:pt>
                <c:pt idx="4">
                  <c:v>80.64</c:v>
                </c:pt>
              </c:numCache>
            </c:numRef>
          </c:val>
          <c:extLst>
            <c:ext xmlns:c16="http://schemas.microsoft.com/office/drawing/2014/chart" uri="{C3380CC4-5D6E-409C-BE32-E72D297353CC}">
              <c16:uniqueId val="{00000000-ACA3-4B3A-AD5C-90F60C550BA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ACA3-4B3A-AD5C-90F60C550BA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250.62</c:v>
                </c:pt>
                <c:pt idx="1">
                  <c:v>196.51</c:v>
                </c:pt>
                <c:pt idx="2">
                  <c:v>197.83</c:v>
                </c:pt>
                <c:pt idx="3">
                  <c:v>653.11</c:v>
                </c:pt>
                <c:pt idx="4">
                  <c:v>209.02</c:v>
                </c:pt>
              </c:numCache>
            </c:numRef>
          </c:val>
          <c:extLst>
            <c:ext xmlns:c16="http://schemas.microsoft.com/office/drawing/2014/chart" uri="{C3380CC4-5D6E-409C-BE32-E72D297353CC}">
              <c16:uniqueId val="{00000000-0B9C-4141-805A-937E8B6FDC3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0B9C-4141-805A-937E8B6FDC3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D69" sqref="CD6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米沢市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75838</v>
      </c>
      <c r="AM8" s="36"/>
      <c r="AN8" s="36"/>
      <c r="AO8" s="36"/>
      <c r="AP8" s="36"/>
      <c r="AQ8" s="36"/>
      <c r="AR8" s="36"/>
      <c r="AS8" s="36"/>
      <c r="AT8" s="37">
        <f>データ!T6</f>
        <v>548.51</v>
      </c>
      <c r="AU8" s="37"/>
      <c r="AV8" s="37"/>
      <c r="AW8" s="37"/>
      <c r="AX8" s="37"/>
      <c r="AY8" s="37"/>
      <c r="AZ8" s="37"/>
      <c r="BA8" s="37"/>
      <c r="BB8" s="37">
        <f>データ!U6</f>
        <v>138.26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77.11</v>
      </c>
      <c r="J10" s="37"/>
      <c r="K10" s="37"/>
      <c r="L10" s="37"/>
      <c r="M10" s="37"/>
      <c r="N10" s="37"/>
      <c r="O10" s="37"/>
      <c r="P10" s="37">
        <f>データ!P6</f>
        <v>0.51</v>
      </c>
      <c r="Q10" s="37"/>
      <c r="R10" s="37"/>
      <c r="S10" s="37"/>
      <c r="T10" s="37"/>
      <c r="U10" s="37"/>
      <c r="V10" s="37"/>
      <c r="W10" s="37">
        <f>データ!Q6</f>
        <v>106.35</v>
      </c>
      <c r="X10" s="37"/>
      <c r="Y10" s="37"/>
      <c r="Z10" s="37"/>
      <c r="AA10" s="37"/>
      <c r="AB10" s="37"/>
      <c r="AC10" s="37"/>
      <c r="AD10" s="36">
        <f>データ!R6</f>
        <v>3377</v>
      </c>
      <c r="AE10" s="36"/>
      <c r="AF10" s="36"/>
      <c r="AG10" s="36"/>
      <c r="AH10" s="36"/>
      <c r="AI10" s="36"/>
      <c r="AJ10" s="36"/>
      <c r="AK10" s="2"/>
      <c r="AL10" s="36">
        <f>データ!V6</f>
        <v>383</v>
      </c>
      <c r="AM10" s="36"/>
      <c r="AN10" s="36"/>
      <c r="AO10" s="36"/>
      <c r="AP10" s="36"/>
      <c r="AQ10" s="36"/>
      <c r="AR10" s="36"/>
      <c r="AS10" s="36"/>
      <c r="AT10" s="37">
        <f>データ!W6</f>
        <v>0.33</v>
      </c>
      <c r="AU10" s="37"/>
      <c r="AV10" s="37"/>
      <c r="AW10" s="37"/>
      <c r="AX10" s="37"/>
      <c r="AY10" s="37"/>
      <c r="AZ10" s="37"/>
      <c r="BA10" s="37"/>
      <c r="BB10" s="37">
        <f>データ!X6</f>
        <v>1160.6099999999999</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ZHiTBdIojf+iRCA69b4MwSUp3MkBD1yzsVhEoVv6j4LexTcRswzhXRzToEHb+CuVmRZltEiU3Na5wMZ9HAzGTg==" saltValue="kf4vhzBYtTcfUMnnR6G+I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62022</v>
      </c>
      <c r="D6" s="19">
        <f t="shared" si="3"/>
        <v>46</v>
      </c>
      <c r="E6" s="19">
        <f t="shared" si="3"/>
        <v>17</v>
      </c>
      <c r="F6" s="19">
        <f t="shared" si="3"/>
        <v>5</v>
      </c>
      <c r="G6" s="19">
        <f t="shared" si="3"/>
        <v>0</v>
      </c>
      <c r="H6" s="19" t="str">
        <f t="shared" si="3"/>
        <v>山形県　米沢市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77.11</v>
      </c>
      <c r="P6" s="20">
        <f t="shared" si="3"/>
        <v>0.51</v>
      </c>
      <c r="Q6" s="20">
        <f t="shared" si="3"/>
        <v>106.35</v>
      </c>
      <c r="R6" s="20">
        <f t="shared" si="3"/>
        <v>3377</v>
      </c>
      <c r="S6" s="20">
        <f t="shared" si="3"/>
        <v>75838</v>
      </c>
      <c r="T6" s="20">
        <f t="shared" si="3"/>
        <v>548.51</v>
      </c>
      <c r="U6" s="20">
        <f t="shared" si="3"/>
        <v>138.26</v>
      </c>
      <c r="V6" s="20">
        <f t="shared" si="3"/>
        <v>383</v>
      </c>
      <c r="W6" s="20">
        <f t="shared" si="3"/>
        <v>0.33</v>
      </c>
      <c r="X6" s="20">
        <f t="shared" si="3"/>
        <v>1160.6099999999999</v>
      </c>
      <c r="Y6" s="21">
        <f>IF(Y7="",NA(),Y7)</f>
        <v>103.56</v>
      </c>
      <c r="Z6" s="21">
        <f t="shared" ref="Z6:AH6" si="4">IF(Z7="",NA(),Z7)</f>
        <v>99.64</v>
      </c>
      <c r="AA6" s="21">
        <f t="shared" si="4"/>
        <v>114.67</v>
      </c>
      <c r="AB6" s="21">
        <f t="shared" si="4"/>
        <v>84.63</v>
      </c>
      <c r="AC6" s="21">
        <f t="shared" si="4"/>
        <v>107.81</v>
      </c>
      <c r="AD6" s="21">
        <f t="shared" si="4"/>
        <v>103.6</v>
      </c>
      <c r="AE6" s="21">
        <f t="shared" si="4"/>
        <v>106.37</v>
      </c>
      <c r="AF6" s="21">
        <f t="shared" si="4"/>
        <v>106.07</v>
      </c>
      <c r="AG6" s="21">
        <f t="shared" si="4"/>
        <v>105.5</v>
      </c>
      <c r="AH6" s="21">
        <f t="shared" si="4"/>
        <v>106.35</v>
      </c>
      <c r="AI6" s="20" t="str">
        <f>IF(AI7="","",IF(AI7="-","【-】","【"&amp;SUBSTITUTE(TEXT(AI7,"#,##0.00"),"-","△")&amp;"】"))</f>
        <v>【104.44】</v>
      </c>
      <c r="AJ6" s="20">
        <f>IF(AJ7="",NA(),AJ7)</f>
        <v>0</v>
      </c>
      <c r="AK6" s="20">
        <f t="shared" ref="AK6:AS6" si="5">IF(AK7="",NA(),AK7)</f>
        <v>0</v>
      </c>
      <c r="AL6" s="20">
        <f t="shared" si="5"/>
        <v>0</v>
      </c>
      <c r="AM6" s="21">
        <f t="shared" si="5"/>
        <v>21.46</v>
      </c>
      <c r="AN6" s="20">
        <f t="shared" si="5"/>
        <v>0</v>
      </c>
      <c r="AO6" s="21">
        <f t="shared" si="5"/>
        <v>193.99</v>
      </c>
      <c r="AP6" s="21">
        <f t="shared" si="5"/>
        <v>139.02000000000001</v>
      </c>
      <c r="AQ6" s="21">
        <f t="shared" si="5"/>
        <v>132.04</v>
      </c>
      <c r="AR6" s="21">
        <f t="shared" si="5"/>
        <v>145.43</v>
      </c>
      <c r="AS6" s="21">
        <f t="shared" si="5"/>
        <v>129.88999999999999</v>
      </c>
      <c r="AT6" s="20" t="str">
        <f>IF(AT7="","",IF(AT7="-","【-】","【"&amp;SUBSTITUTE(TEXT(AT7,"#,##0.00"),"-","△")&amp;"】"))</f>
        <v>【124.06】</v>
      </c>
      <c r="AU6" s="21">
        <f>IF(AU7="",NA(),AU7)</f>
        <v>34.01</v>
      </c>
      <c r="AV6" s="21">
        <f t="shared" ref="AV6:BD6" si="6">IF(AV7="",NA(),AV7)</f>
        <v>35.39</v>
      </c>
      <c r="AW6" s="21">
        <f t="shared" si="6"/>
        <v>-5.52</v>
      </c>
      <c r="AX6" s="21">
        <f t="shared" si="6"/>
        <v>33.979999999999997</v>
      </c>
      <c r="AY6" s="21">
        <f t="shared" si="6"/>
        <v>18.05</v>
      </c>
      <c r="AZ6" s="21">
        <f t="shared" si="6"/>
        <v>26.99</v>
      </c>
      <c r="BA6" s="21">
        <f t="shared" si="6"/>
        <v>29.13</v>
      </c>
      <c r="BB6" s="21">
        <f t="shared" si="6"/>
        <v>35.69</v>
      </c>
      <c r="BC6" s="21">
        <f t="shared" si="6"/>
        <v>38.4</v>
      </c>
      <c r="BD6" s="21">
        <f t="shared" si="6"/>
        <v>44.04</v>
      </c>
      <c r="BE6" s="20" t="str">
        <f>IF(BE7="","",IF(BE7="-","【-】","【"&amp;SUBSTITUTE(TEXT(BE7,"#,##0.00"),"-","△")&amp;"】"))</f>
        <v>【42.02】</v>
      </c>
      <c r="BF6" s="21">
        <f>IF(BF7="",NA(),BF7)</f>
        <v>3161.27</v>
      </c>
      <c r="BG6" s="21">
        <f t="shared" ref="BG6:BO6" si="7">IF(BG7="",NA(),BG7)</f>
        <v>2853.12</v>
      </c>
      <c r="BH6" s="21">
        <f t="shared" si="7"/>
        <v>2498.5700000000002</v>
      </c>
      <c r="BI6" s="21">
        <f t="shared" si="7"/>
        <v>3438.34</v>
      </c>
      <c r="BJ6" s="21">
        <f t="shared" si="7"/>
        <v>3008.9</v>
      </c>
      <c r="BK6" s="21">
        <f t="shared" si="7"/>
        <v>826.83</v>
      </c>
      <c r="BL6" s="21">
        <f t="shared" si="7"/>
        <v>867.83</v>
      </c>
      <c r="BM6" s="21">
        <f t="shared" si="7"/>
        <v>791.76</v>
      </c>
      <c r="BN6" s="21">
        <f t="shared" si="7"/>
        <v>900.82</v>
      </c>
      <c r="BO6" s="21">
        <f t="shared" si="7"/>
        <v>839.21</v>
      </c>
      <c r="BP6" s="20" t="str">
        <f>IF(BP7="","",IF(BP7="-","【-】","【"&amp;SUBSTITUTE(TEXT(BP7,"#,##0.00"),"-","△")&amp;"】"))</f>
        <v>【785.10】</v>
      </c>
      <c r="BQ6" s="21">
        <f>IF(BQ7="",NA(),BQ7)</f>
        <v>66.84</v>
      </c>
      <c r="BR6" s="21">
        <f t="shared" ref="BR6:BZ6" si="8">IF(BR7="",NA(),BR7)</f>
        <v>84.76</v>
      </c>
      <c r="BS6" s="21">
        <f t="shared" si="8"/>
        <v>84.57</v>
      </c>
      <c r="BT6" s="21">
        <f t="shared" si="8"/>
        <v>25.55</v>
      </c>
      <c r="BU6" s="21">
        <f t="shared" si="8"/>
        <v>80.64</v>
      </c>
      <c r="BV6" s="21">
        <f t="shared" si="8"/>
        <v>57.31</v>
      </c>
      <c r="BW6" s="21">
        <f t="shared" si="8"/>
        <v>57.08</v>
      </c>
      <c r="BX6" s="21">
        <f t="shared" si="8"/>
        <v>56.26</v>
      </c>
      <c r="BY6" s="21">
        <f t="shared" si="8"/>
        <v>52.94</v>
      </c>
      <c r="BZ6" s="21">
        <f t="shared" si="8"/>
        <v>52.05</v>
      </c>
      <c r="CA6" s="20" t="str">
        <f>IF(CA7="","",IF(CA7="-","【-】","【"&amp;SUBSTITUTE(TEXT(CA7,"#,##0.00"),"-","△")&amp;"】"))</f>
        <v>【56.93】</v>
      </c>
      <c r="CB6" s="21">
        <f>IF(CB7="",NA(),CB7)</f>
        <v>250.62</v>
      </c>
      <c r="CC6" s="21">
        <f t="shared" ref="CC6:CK6" si="9">IF(CC7="",NA(),CC7)</f>
        <v>196.51</v>
      </c>
      <c r="CD6" s="21">
        <f t="shared" si="9"/>
        <v>197.83</v>
      </c>
      <c r="CE6" s="21">
        <f t="shared" si="9"/>
        <v>653.11</v>
      </c>
      <c r="CF6" s="21">
        <f t="shared" si="9"/>
        <v>209.02</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32.619999999999997</v>
      </c>
      <c r="CN6" s="21">
        <f t="shared" ref="CN6:CV6" si="10">IF(CN7="",NA(),CN7)</f>
        <v>31.54</v>
      </c>
      <c r="CO6" s="21">
        <f t="shared" si="10"/>
        <v>30.82</v>
      </c>
      <c r="CP6" s="21">
        <f t="shared" si="10"/>
        <v>58.33</v>
      </c>
      <c r="CQ6" s="21">
        <f t="shared" si="10"/>
        <v>56.94</v>
      </c>
      <c r="CR6" s="21">
        <f t="shared" si="10"/>
        <v>50.14</v>
      </c>
      <c r="CS6" s="21">
        <f t="shared" si="10"/>
        <v>54.83</v>
      </c>
      <c r="CT6" s="21">
        <f t="shared" si="10"/>
        <v>66.53</v>
      </c>
      <c r="CU6" s="21">
        <f t="shared" si="10"/>
        <v>52.35</v>
      </c>
      <c r="CV6" s="21">
        <f t="shared" si="10"/>
        <v>46.25</v>
      </c>
      <c r="CW6" s="20" t="str">
        <f>IF(CW7="","",IF(CW7="-","【-】","【"&amp;SUBSTITUTE(TEXT(CW7,"#,##0.00"),"-","△")&amp;"】"))</f>
        <v>【49.87】</v>
      </c>
      <c r="CX6" s="21">
        <f>IF(CX7="",NA(),CX7)</f>
        <v>87.8</v>
      </c>
      <c r="CY6" s="21">
        <f t="shared" ref="CY6:DG6" si="11">IF(CY7="",NA(),CY7)</f>
        <v>87.81</v>
      </c>
      <c r="CZ6" s="21">
        <f t="shared" si="11"/>
        <v>87.88</v>
      </c>
      <c r="DA6" s="21">
        <f t="shared" si="11"/>
        <v>87.69</v>
      </c>
      <c r="DB6" s="21">
        <f t="shared" si="11"/>
        <v>87.73</v>
      </c>
      <c r="DC6" s="21">
        <f t="shared" si="11"/>
        <v>84.98</v>
      </c>
      <c r="DD6" s="21">
        <f t="shared" si="11"/>
        <v>84.7</v>
      </c>
      <c r="DE6" s="21">
        <f t="shared" si="11"/>
        <v>84.67</v>
      </c>
      <c r="DF6" s="21">
        <f t="shared" si="11"/>
        <v>84.39</v>
      </c>
      <c r="DG6" s="21">
        <f t="shared" si="11"/>
        <v>83.96</v>
      </c>
      <c r="DH6" s="20" t="str">
        <f>IF(DH7="","",IF(DH7="-","【-】","【"&amp;SUBSTITUTE(TEXT(DH7,"#,##0.00"),"-","△")&amp;"】"))</f>
        <v>【87.54】</v>
      </c>
      <c r="DI6" s="21">
        <f>IF(DI7="",NA(),DI7)</f>
        <v>3.57</v>
      </c>
      <c r="DJ6" s="21">
        <f t="shared" ref="DJ6:DR6" si="12">IF(DJ7="",NA(),DJ7)</f>
        <v>7.14</v>
      </c>
      <c r="DK6" s="21">
        <f t="shared" si="12"/>
        <v>9.92</v>
      </c>
      <c r="DL6" s="21">
        <f t="shared" si="12"/>
        <v>9.4700000000000006</v>
      </c>
      <c r="DM6" s="21">
        <f t="shared" si="12"/>
        <v>12.85</v>
      </c>
      <c r="DN6" s="21">
        <f t="shared" si="12"/>
        <v>23.06</v>
      </c>
      <c r="DO6" s="21">
        <f t="shared" si="12"/>
        <v>20.34</v>
      </c>
      <c r="DP6" s="21">
        <f t="shared" si="12"/>
        <v>21.85</v>
      </c>
      <c r="DQ6" s="21">
        <f t="shared" si="12"/>
        <v>25.19</v>
      </c>
      <c r="DR6" s="21">
        <f t="shared" si="12"/>
        <v>25.46</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0.19</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62022</v>
      </c>
      <c r="D7" s="23">
        <v>46</v>
      </c>
      <c r="E7" s="23">
        <v>17</v>
      </c>
      <c r="F7" s="23">
        <v>5</v>
      </c>
      <c r="G7" s="23">
        <v>0</v>
      </c>
      <c r="H7" s="23" t="s">
        <v>95</v>
      </c>
      <c r="I7" s="23" t="s">
        <v>96</v>
      </c>
      <c r="J7" s="23" t="s">
        <v>97</v>
      </c>
      <c r="K7" s="23" t="s">
        <v>98</v>
      </c>
      <c r="L7" s="23" t="s">
        <v>99</v>
      </c>
      <c r="M7" s="23" t="s">
        <v>100</v>
      </c>
      <c r="N7" s="24" t="s">
        <v>101</v>
      </c>
      <c r="O7" s="24">
        <v>77.11</v>
      </c>
      <c r="P7" s="24">
        <v>0.51</v>
      </c>
      <c r="Q7" s="24">
        <v>106.35</v>
      </c>
      <c r="R7" s="24">
        <v>3377</v>
      </c>
      <c r="S7" s="24">
        <v>75838</v>
      </c>
      <c r="T7" s="24">
        <v>548.51</v>
      </c>
      <c r="U7" s="24">
        <v>138.26</v>
      </c>
      <c r="V7" s="24">
        <v>383</v>
      </c>
      <c r="W7" s="24">
        <v>0.33</v>
      </c>
      <c r="X7" s="24">
        <v>1160.6099999999999</v>
      </c>
      <c r="Y7" s="24">
        <v>103.56</v>
      </c>
      <c r="Z7" s="24">
        <v>99.64</v>
      </c>
      <c r="AA7" s="24">
        <v>114.67</v>
      </c>
      <c r="AB7" s="24">
        <v>84.63</v>
      </c>
      <c r="AC7" s="24">
        <v>107.81</v>
      </c>
      <c r="AD7" s="24">
        <v>103.6</v>
      </c>
      <c r="AE7" s="24">
        <v>106.37</v>
      </c>
      <c r="AF7" s="24">
        <v>106.07</v>
      </c>
      <c r="AG7" s="24">
        <v>105.5</v>
      </c>
      <c r="AH7" s="24">
        <v>106.35</v>
      </c>
      <c r="AI7" s="24">
        <v>104.44</v>
      </c>
      <c r="AJ7" s="24">
        <v>0</v>
      </c>
      <c r="AK7" s="24">
        <v>0</v>
      </c>
      <c r="AL7" s="24">
        <v>0</v>
      </c>
      <c r="AM7" s="24">
        <v>21.46</v>
      </c>
      <c r="AN7" s="24">
        <v>0</v>
      </c>
      <c r="AO7" s="24">
        <v>193.99</v>
      </c>
      <c r="AP7" s="24">
        <v>139.02000000000001</v>
      </c>
      <c r="AQ7" s="24">
        <v>132.04</v>
      </c>
      <c r="AR7" s="24">
        <v>145.43</v>
      </c>
      <c r="AS7" s="24">
        <v>129.88999999999999</v>
      </c>
      <c r="AT7" s="24">
        <v>124.06</v>
      </c>
      <c r="AU7" s="24">
        <v>34.01</v>
      </c>
      <c r="AV7" s="24">
        <v>35.39</v>
      </c>
      <c r="AW7" s="24">
        <v>-5.52</v>
      </c>
      <c r="AX7" s="24">
        <v>33.979999999999997</v>
      </c>
      <c r="AY7" s="24">
        <v>18.05</v>
      </c>
      <c r="AZ7" s="24">
        <v>26.99</v>
      </c>
      <c r="BA7" s="24">
        <v>29.13</v>
      </c>
      <c r="BB7" s="24">
        <v>35.69</v>
      </c>
      <c r="BC7" s="24">
        <v>38.4</v>
      </c>
      <c r="BD7" s="24">
        <v>44.04</v>
      </c>
      <c r="BE7" s="24">
        <v>42.02</v>
      </c>
      <c r="BF7" s="24">
        <v>3161.27</v>
      </c>
      <c r="BG7" s="24">
        <v>2853.12</v>
      </c>
      <c r="BH7" s="24">
        <v>2498.5700000000002</v>
      </c>
      <c r="BI7" s="24">
        <v>3438.34</v>
      </c>
      <c r="BJ7" s="24">
        <v>3008.9</v>
      </c>
      <c r="BK7" s="24">
        <v>826.83</v>
      </c>
      <c r="BL7" s="24">
        <v>867.83</v>
      </c>
      <c r="BM7" s="24">
        <v>791.76</v>
      </c>
      <c r="BN7" s="24">
        <v>900.82</v>
      </c>
      <c r="BO7" s="24">
        <v>839.21</v>
      </c>
      <c r="BP7" s="24">
        <v>785.1</v>
      </c>
      <c r="BQ7" s="24">
        <v>66.84</v>
      </c>
      <c r="BR7" s="24">
        <v>84.76</v>
      </c>
      <c r="BS7" s="24">
        <v>84.57</v>
      </c>
      <c r="BT7" s="24">
        <v>25.55</v>
      </c>
      <c r="BU7" s="24">
        <v>80.64</v>
      </c>
      <c r="BV7" s="24">
        <v>57.31</v>
      </c>
      <c r="BW7" s="24">
        <v>57.08</v>
      </c>
      <c r="BX7" s="24">
        <v>56.26</v>
      </c>
      <c r="BY7" s="24">
        <v>52.94</v>
      </c>
      <c r="BZ7" s="24">
        <v>52.05</v>
      </c>
      <c r="CA7" s="24">
        <v>56.93</v>
      </c>
      <c r="CB7" s="24">
        <v>250.62</v>
      </c>
      <c r="CC7" s="24">
        <v>196.51</v>
      </c>
      <c r="CD7" s="24">
        <v>197.83</v>
      </c>
      <c r="CE7" s="24">
        <v>653.11</v>
      </c>
      <c r="CF7" s="24">
        <v>209.02</v>
      </c>
      <c r="CG7" s="24">
        <v>273.52</v>
      </c>
      <c r="CH7" s="24">
        <v>274.99</v>
      </c>
      <c r="CI7" s="24">
        <v>282.08999999999997</v>
      </c>
      <c r="CJ7" s="24">
        <v>303.27999999999997</v>
      </c>
      <c r="CK7" s="24">
        <v>301.86</v>
      </c>
      <c r="CL7" s="24">
        <v>271.14999999999998</v>
      </c>
      <c r="CM7" s="24">
        <v>32.619999999999997</v>
      </c>
      <c r="CN7" s="24">
        <v>31.54</v>
      </c>
      <c r="CO7" s="24">
        <v>30.82</v>
      </c>
      <c r="CP7" s="24">
        <v>58.33</v>
      </c>
      <c r="CQ7" s="24">
        <v>56.94</v>
      </c>
      <c r="CR7" s="24">
        <v>50.14</v>
      </c>
      <c r="CS7" s="24">
        <v>54.83</v>
      </c>
      <c r="CT7" s="24">
        <v>66.53</v>
      </c>
      <c r="CU7" s="24">
        <v>52.35</v>
      </c>
      <c r="CV7" s="24">
        <v>46.25</v>
      </c>
      <c r="CW7" s="24">
        <v>49.87</v>
      </c>
      <c r="CX7" s="24">
        <v>87.8</v>
      </c>
      <c r="CY7" s="24">
        <v>87.81</v>
      </c>
      <c r="CZ7" s="24">
        <v>87.88</v>
      </c>
      <c r="DA7" s="24">
        <v>87.69</v>
      </c>
      <c r="DB7" s="24">
        <v>87.73</v>
      </c>
      <c r="DC7" s="24">
        <v>84.98</v>
      </c>
      <c r="DD7" s="24">
        <v>84.7</v>
      </c>
      <c r="DE7" s="24">
        <v>84.67</v>
      </c>
      <c r="DF7" s="24">
        <v>84.39</v>
      </c>
      <c r="DG7" s="24">
        <v>83.96</v>
      </c>
      <c r="DH7" s="24">
        <v>87.54</v>
      </c>
      <c r="DI7" s="24">
        <v>3.57</v>
      </c>
      <c r="DJ7" s="24">
        <v>7.14</v>
      </c>
      <c r="DK7" s="24">
        <v>9.92</v>
      </c>
      <c r="DL7" s="24">
        <v>9.4700000000000006</v>
      </c>
      <c r="DM7" s="24">
        <v>12.85</v>
      </c>
      <c r="DN7" s="24">
        <v>23.06</v>
      </c>
      <c r="DO7" s="24">
        <v>20.34</v>
      </c>
      <c r="DP7" s="24">
        <v>21.85</v>
      </c>
      <c r="DQ7" s="24">
        <v>25.19</v>
      </c>
      <c r="DR7" s="24">
        <v>25.46</v>
      </c>
      <c r="DS7" s="24">
        <v>28.42</v>
      </c>
      <c r="DT7" s="24">
        <v>0</v>
      </c>
      <c r="DU7" s="24">
        <v>0</v>
      </c>
      <c r="DV7" s="24">
        <v>0</v>
      </c>
      <c r="DW7" s="24">
        <v>0</v>
      </c>
      <c r="DX7" s="24">
        <v>0</v>
      </c>
      <c r="DY7" s="24">
        <v>0</v>
      </c>
      <c r="DZ7" s="24">
        <v>0</v>
      </c>
      <c r="EA7" s="24">
        <v>0</v>
      </c>
      <c r="EB7" s="24">
        <v>0</v>
      </c>
      <c r="EC7" s="24">
        <v>0.19</v>
      </c>
      <c r="ED7" s="24">
        <v>0.08</v>
      </c>
      <c r="EE7" s="24">
        <v>0</v>
      </c>
      <c r="EF7" s="24">
        <v>0</v>
      </c>
      <c r="EG7" s="24">
        <v>0</v>
      </c>
      <c r="EH7" s="24">
        <v>0</v>
      </c>
      <c r="EI7" s="24">
        <v>0</v>
      </c>
      <c r="EJ7" s="24">
        <v>0.02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2025-01-28T01:57:58Z</cp:lastPrinted>
  <dcterms:created xsi:type="dcterms:W3CDTF">2025-01-24T07:15:44Z</dcterms:created>
  <dcterms:modified xsi:type="dcterms:W3CDTF">2025-03-04T01:28:23Z</dcterms:modified>
  <cp:category/>
</cp:coreProperties>
</file>