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9gesui\"/>
    </mc:Choice>
  </mc:AlternateContent>
  <workbookProtection workbookAlgorithmName="SHA-512" workbookHashValue="pFoI2/9YHUm59LuoAXPsfxILmiED3EHj2/rpWYbIkSj5g7u73gLldf7YvWCiPNdP5WXDL3uWTBrMDmItuCupHA==" workbookSaltValue="aBFSgU43y4FdwGkIMQDxkQ=="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H86" i="4"/>
  <c r="AT10" i="4"/>
  <c r="I10" i="4"/>
  <c r="AL8" i="4"/>
  <c r="P8" i="4"/>
</calcChain>
</file>

<file path=xl/sharedStrings.xml><?xml version="1.0" encoding="utf-8"?>
<sst xmlns="http://schemas.openxmlformats.org/spreadsheetml/2006/main" count="236" uniqueCount="121">
  <si>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</si>
  <si>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</si>
  <si>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</si>
  <si>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</si>
  <si>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</si>
  <si>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</si>
  <si>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</si>
  <si>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</si>
  <si>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</si>
  <si>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</si>
  <si>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</si>
  <si>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</si>
  <si>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</si>
  <si>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</si>
  <si>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</si>
  <si>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</si>
  <si>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</si>
  <si>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</si>
  <si>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</si>
  <si>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</si>
  <si>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</si>
  <si>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</si>
  <si>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</si>
  <si>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</si>
  <si>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</si>
  <si>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</si>
  <si>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</si>
  <si>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</si>
  <si>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</si>
  <si>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</si>
  <si>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</si>
  <si>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</si>
  <si>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</si>
  <si>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</si>
  <si>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</si>
  <si>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</si>
  <si>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</si>
  <si>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</si>
  <si>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</si>
  <si>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</si>
  <si>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</si>
  <si>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</si>
  <si>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</si>
  <si>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</si>
  <si>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</si>
  <si>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</si>
  <si>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</si>
  <si>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</si>
  <si>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</si>
  <si>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</si>
  <si>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</si>
  <si>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</si>
  <si>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</si>
  <si>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</si>
  <si>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</si>
  <si>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</si>
  <si>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</si>
  <si>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</si>
  <si>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</si>
  <si>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</si>
  <si>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</si>
  <si>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</si>
  <si>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</si>
  <si>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</si>
  <si>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</si>
  <si>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</si>
  <si>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</si>
  <si>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</si>
  <si>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</si>
  <si>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</si>
  <si>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</si>
  <si>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</si>
  <si>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</si>
  <si>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</si>
  <si>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</si>
  <si>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</si>
  <si>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</si>
  <si>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</si>
  <si>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</si>
  <si>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</si>
  <si>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</si>
  <si>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</si>
  <si>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</si>
  <si>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</si>
  <si>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</si>
  <si>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</si>
  <si>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</si>
  <si>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</si>
  <si>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</si>
  <si>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</si>
  <si>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</si>
  <si>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</si>
  <si>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</si>
  <si>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</si>
  <si>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</si>
  <si>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</si>
  <si>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</si>
  <si>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</si>
  <si>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</si>
  <si>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</si>
  <si>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</si>
  <si>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</si>
  <si>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</si>
  <si>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</si>
  <si>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</si>
  <si>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</si>
  <si>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</si>
  <si>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</si>
  <si>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</si>
  <si>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</si>
  <si>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</si>
  <si>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</si>
  <si>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</si>
  <si>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</si>
  <si>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</si>
  <si>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</si>
  <si>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</si>
  <si>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</si>
  <si>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年々人口が減少しているなか、接続率については頭打ちの状況である。
　農業集落排水使用料の未収金については、税務会計課と連携を密にし、滞納額の減少に努めている。
　平成２１年６月分より平均１２．９％の料金改定を行い、料金水準は平均値を上回っている。
　令和３年度をピークに、建設改良地方債の償還額が年々減少しているものの、料金収入や資本費平準化債だけでは費用を賄うことができず、一般会計に頼らざるを得ない状況である。</t>
    <rPh sb="1" eb="3">
      <t>ネンネン</t>
    </rPh>
    <rPh sb="3" eb="5">
      <t>ジンコウ</t>
    </rPh>
    <rPh sb="6" eb="8">
      <t>ゲンショウ</t>
    </rPh>
    <rPh sb="15" eb="17">
      <t>セツゾク</t>
    </rPh>
    <rPh sb="17" eb="18">
      <t>リツ</t>
    </rPh>
    <rPh sb="23" eb="25">
      <t>アタマウ</t>
    </rPh>
    <rPh sb="27" eb="29">
      <t>ジョウキョウ</t>
    </rPh>
    <rPh sb="35" eb="37">
      <t>ノウギョウ</t>
    </rPh>
    <rPh sb="37" eb="39">
      <t>シュウラク</t>
    </rPh>
    <rPh sb="39" eb="41">
      <t>ハイスイ</t>
    </rPh>
    <rPh sb="41" eb="43">
      <t>シヨウ</t>
    </rPh>
    <rPh sb="45" eb="48">
      <t>ミシュウキン</t>
    </rPh>
    <rPh sb="54" eb="56">
      <t>ゼイム</t>
    </rPh>
    <rPh sb="56" eb="58">
      <t>カイケイ</t>
    </rPh>
    <rPh sb="58" eb="59">
      <t>カ</t>
    </rPh>
    <rPh sb="60" eb="62">
      <t>レンケイ</t>
    </rPh>
    <rPh sb="63" eb="64">
      <t>ミツ</t>
    </rPh>
    <rPh sb="67" eb="70">
      <t>タイノウガク</t>
    </rPh>
    <rPh sb="71" eb="73">
      <t>ゲンショウ</t>
    </rPh>
    <rPh sb="74" eb="75">
      <t>ツト</t>
    </rPh>
    <rPh sb="82" eb="84">
      <t>ヘイセイ</t>
    </rPh>
    <rPh sb="86" eb="87">
      <t>ネン</t>
    </rPh>
    <rPh sb="88" eb="89">
      <t>ガツ</t>
    </rPh>
    <rPh sb="89" eb="90">
      <t>ブン</t>
    </rPh>
    <rPh sb="92" eb="94">
      <t>ヘイキン</t>
    </rPh>
    <rPh sb="100" eb="102">
      <t>リョウキン</t>
    </rPh>
    <rPh sb="102" eb="104">
      <t>カイテイ</t>
    </rPh>
    <rPh sb="105" eb="106">
      <t>オコナ</t>
    </rPh>
    <rPh sb="108" eb="110">
      <t>リョウキン</t>
    </rPh>
    <rPh sb="110" eb="112">
      <t>スイジュン</t>
    </rPh>
    <rPh sb="113" eb="116">
      <t>ヘイキンチ</t>
    </rPh>
    <rPh sb="117" eb="119">
      <t>ウワマワ</t>
    </rPh>
    <rPh sb="126" eb="128">
      <t>レイワ</t>
    </rPh>
    <rPh sb="129" eb="131">
      <t>ネンド</t>
    </rPh>
    <rPh sb="161" eb="163">
      <t>リョウキン</t>
    </rPh>
    <rPh sb="163" eb="165">
      <t>シュウニュウ</t>
    </rPh>
    <rPh sb="166" eb="168">
      <t>シホン</t>
    </rPh>
    <rPh sb="168" eb="169">
      <t>ヒ</t>
    </rPh>
    <rPh sb="169" eb="172">
      <t>ヘイジュンカ</t>
    </rPh>
    <rPh sb="172" eb="173">
      <t>サイ</t>
    </rPh>
    <rPh sb="177" eb="179">
      <t>ヒヨウ</t>
    </rPh>
    <rPh sb="180" eb="181">
      <t>マカナ</t>
    </rPh>
    <rPh sb="189" eb="191">
      <t>イッパン</t>
    </rPh>
    <rPh sb="191" eb="193">
      <t>カイケイ</t>
    </rPh>
    <rPh sb="194" eb="195">
      <t>タヨ</t>
    </rPh>
    <rPh sb="199" eb="200">
      <t>エ</t>
    </rPh>
    <rPh sb="202" eb="204">
      <t>ジョウキョウ</t>
    </rPh>
    <phoneticPr fontId="4"/>
  </si>
  <si>
    <t>　処理場の機器類が耐用年数を迎えている状況であることから、順次機器の更新を行っている。
令和９年度に公共下水に接続予定で協議を進めている。
　管渠については、約２０年程度で耐用年数には達していないため、今後更新計画を策定していく。</t>
    <rPh sb="1" eb="4">
      <t>ショリジョウ</t>
    </rPh>
    <rPh sb="5" eb="7">
      <t>キキ</t>
    </rPh>
    <rPh sb="7" eb="8">
      <t>ルイ</t>
    </rPh>
    <rPh sb="9" eb="11">
      <t>タイヨウ</t>
    </rPh>
    <rPh sb="11" eb="13">
      <t>ネンスウ</t>
    </rPh>
    <rPh sb="14" eb="15">
      <t>ムカ</t>
    </rPh>
    <rPh sb="19" eb="21">
      <t>ジョウキョウ</t>
    </rPh>
    <rPh sb="29" eb="31">
      <t>ジュンジ</t>
    </rPh>
    <rPh sb="31" eb="33">
      <t>キキ</t>
    </rPh>
    <rPh sb="34" eb="36">
      <t>コウシン</t>
    </rPh>
    <rPh sb="37" eb="38">
      <t>オコナ</t>
    </rPh>
    <rPh sb="44" eb="46">
      <t>レイワ</t>
    </rPh>
    <rPh sb="47" eb="49">
      <t>ネンド</t>
    </rPh>
    <rPh sb="50" eb="52">
      <t>コウキョウ</t>
    </rPh>
    <rPh sb="52" eb="54">
      <t>ゲスイ</t>
    </rPh>
    <rPh sb="55" eb="57">
      <t>セツゾク</t>
    </rPh>
    <rPh sb="57" eb="59">
      <t>ヨテイ</t>
    </rPh>
    <rPh sb="60" eb="62">
      <t>キョウギ</t>
    </rPh>
    <rPh sb="63" eb="64">
      <t>スス</t>
    </rPh>
    <rPh sb="71" eb="73">
      <t>カンキョ</t>
    </rPh>
    <rPh sb="79" eb="80">
      <t>ヤク</t>
    </rPh>
    <rPh sb="82" eb="83">
      <t>ネン</t>
    </rPh>
    <rPh sb="83" eb="85">
      <t>テイド</t>
    </rPh>
    <rPh sb="86" eb="88">
      <t>タイヨウ</t>
    </rPh>
    <rPh sb="88" eb="90">
      <t>ネンスウ</t>
    </rPh>
    <rPh sb="92" eb="93">
      <t>タッ</t>
    </rPh>
    <rPh sb="101" eb="103">
      <t>コンゴ</t>
    </rPh>
    <rPh sb="103" eb="105">
      <t>コウシン</t>
    </rPh>
    <rPh sb="105" eb="107">
      <t>ケイカク</t>
    </rPh>
    <rPh sb="108" eb="110">
      <t>サクテイ</t>
    </rPh>
    <phoneticPr fontId="4"/>
  </si>
  <si>
    <t>　施設の老朽化が進んでいることから、計画的かつ効率的な施設修繕の実施に努めていく。　
　また、厳しい経営状況であるため、農業集落排水使用料の改定も視野に入れ、維持管理費の削減、接続世帯の更なる増加及び収納体制の強化による滞納額の減少に努め、農業集落排水事業経営の安定化を図る。</t>
    <rPh sb="1" eb="3">
      <t>シセツ</t>
    </rPh>
    <rPh sb="4" eb="7">
      <t>ロウキュウカ</t>
    </rPh>
    <rPh sb="8" eb="9">
      <t>スス</t>
    </rPh>
    <rPh sb="18" eb="21">
      <t>ケイカクテキ</t>
    </rPh>
    <rPh sb="23" eb="26">
      <t>コウリツテキ</t>
    </rPh>
    <rPh sb="27" eb="29">
      <t>シセツ</t>
    </rPh>
    <rPh sb="29" eb="31">
      <t>シュウゼン</t>
    </rPh>
    <rPh sb="32" eb="34">
      <t>ジッシ</t>
    </rPh>
    <rPh sb="35" eb="36">
      <t>ツト</t>
    </rPh>
    <rPh sb="47" eb="48">
      <t>キビ</t>
    </rPh>
    <rPh sb="50" eb="52">
      <t>ケイエイ</t>
    </rPh>
    <rPh sb="52" eb="54">
      <t>ジョウキョウ</t>
    </rPh>
    <rPh sb="60" eb="62">
      <t>ノウギョウ</t>
    </rPh>
    <rPh sb="62" eb="64">
      <t>シュウラク</t>
    </rPh>
    <rPh sb="64" eb="66">
      <t>ハイスイ</t>
    </rPh>
    <rPh sb="66" eb="69">
      <t>シヨウリョウ</t>
    </rPh>
    <rPh sb="70" eb="72">
      <t>カイテイ</t>
    </rPh>
    <rPh sb="73" eb="75">
      <t>シヤ</t>
    </rPh>
    <rPh sb="76" eb="77">
      <t>イ</t>
    </rPh>
    <rPh sb="79" eb="81">
      <t>イジ</t>
    </rPh>
    <rPh sb="81" eb="84">
      <t>カンリヒ</t>
    </rPh>
    <rPh sb="85" eb="87">
      <t>サクゲン</t>
    </rPh>
    <rPh sb="88" eb="90">
      <t>セツゾク</t>
    </rPh>
    <rPh sb="90" eb="92">
      <t>セタイ</t>
    </rPh>
    <rPh sb="93" eb="94">
      <t>サラ</t>
    </rPh>
    <rPh sb="96" eb="98">
      <t>ゾウカ</t>
    </rPh>
    <rPh sb="98" eb="99">
      <t>オヨ</t>
    </rPh>
    <rPh sb="100" eb="102">
      <t>シュウノウ</t>
    </rPh>
    <rPh sb="102" eb="104">
      <t>タイセイ</t>
    </rPh>
    <rPh sb="105" eb="107">
      <t>キョウカ</t>
    </rPh>
    <rPh sb="110" eb="113">
      <t>タイノウガク</t>
    </rPh>
    <rPh sb="114" eb="116">
      <t>ゲンショウ</t>
    </rPh>
    <rPh sb="117" eb="118">
      <t>ツト</t>
    </rPh>
    <rPh sb="120" eb="122">
      <t>ノウギョウ</t>
    </rPh>
    <rPh sb="122" eb="124">
      <t>シュウラク</t>
    </rPh>
    <rPh sb="124" eb="126">
      <t>ハイスイ</t>
    </rPh>
    <rPh sb="126" eb="128">
      <t>ジギョウ</t>
    </rPh>
    <rPh sb="128" eb="130">
      <t>ケイエイ</t>
    </rPh>
    <rPh sb="131" eb="134">
      <t>アンテイカ</t>
    </rPh>
    <rPh sb="135" eb="136">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</si>
</sst>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A57-4EFF-95CE-1A551A0A3A9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0A57-4EFF-95CE-1A551A0A3A9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39.049999999999997</c:v>
                </c:pt>
                <c:pt idx="1">
                  <c:v>44.03</c:v>
                </c:pt>
                <c:pt idx="2">
                  <c:v>43.38</c:v>
                </c:pt>
                <c:pt idx="3">
                  <c:v>42.73</c:v>
                </c:pt>
                <c:pt idx="4">
                  <c:v>40.56</c:v>
                </c:pt>
              </c:numCache>
            </c:numRef>
          </c:val>
          <c:extLst>
            <c:ext xmlns:c16="http://schemas.microsoft.com/office/drawing/2014/chart" uri="{C3380CC4-5D6E-409C-BE32-E72D297353CC}">
              <c16:uniqueId val="{00000000-A6E4-4F7A-8FA4-2F1D637D0BC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A6E4-4F7A-8FA4-2F1D637D0BC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92.76</c:v>
                </c:pt>
                <c:pt idx="1">
                  <c:v>92.83</c:v>
                </c:pt>
                <c:pt idx="2">
                  <c:v>92.52</c:v>
                </c:pt>
                <c:pt idx="3">
                  <c:v>92.48</c:v>
                </c:pt>
                <c:pt idx="4">
                  <c:v>92.79</c:v>
                </c:pt>
              </c:numCache>
            </c:numRef>
          </c:val>
          <c:extLst>
            <c:ext xmlns:c16="http://schemas.microsoft.com/office/drawing/2014/chart" uri="{C3380CC4-5D6E-409C-BE32-E72D297353CC}">
              <c16:uniqueId val="{00000000-C864-43BC-AC55-050FF79298E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C864-43BC-AC55-050FF79298E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72.209999999999994</c:v>
                </c:pt>
                <c:pt idx="1">
                  <c:v>65.540000000000006</c:v>
                </c:pt>
                <c:pt idx="2">
                  <c:v>67.790000000000006</c:v>
                </c:pt>
                <c:pt idx="3">
                  <c:v>66.819999999999993</c:v>
                </c:pt>
                <c:pt idx="4">
                  <c:v>67.64</c:v>
                </c:pt>
              </c:numCache>
            </c:numRef>
          </c:val>
          <c:extLst>
            <c:ext xmlns:c16="http://schemas.microsoft.com/office/drawing/2014/chart" uri="{C3380CC4-5D6E-409C-BE32-E72D297353CC}">
              <c16:uniqueId val="{00000000-A531-4AC6-8433-B0C694158AE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31-4AC6-8433-B0C694158AE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C9-4719-A352-91DD1B3A08F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C9-4719-A352-91DD1B3A08F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84-4D5B-8F6F-37E8EA06CCF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84-4D5B-8F6F-37E8EA06CCF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B8-41FC-9780-3CF3D1CA1AB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B8-41FC-9780-3CF3D1CA1AB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3B-486C-82BF-42981E252B2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3B-486C-82BF-42981E252B2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quot;-&quot;">
                  <c:v>3126.08</c:v>
                </c:pt>
              </c:numCache>
            </c:numRef>
          </c:val>
          <c:extLst>
            <c:ext xmlns:c16="http://schemas.microsoft.com/office/drawing/2014/chart" uri="{C3380CC4-5D6E-409C-BE32-E72D297353CC}">
              <c16:uniqueId val="{00000000-8561-44DB-B19A-CC1C3F317E0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8561-44DB-B19A-CC1C3F317E0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86.36</c:v>
                </c:pt>
                <c:pt idx="1">
                  <c:v>66.45</c:v>
                </c:pt>
                <c:pt idx="2">
                  <c:v>88.51</c:v>
                </c:pt>
                <c:pt idx="3">
                  <c:v>69.66</c:v>
                </c:pt>
                <c:pt idx="4">
                  <c:v>63.73</c:v>
                </c:pt>
              </c:numCache>
            </c:numRef>
          </c:val>
          <c:extLst>
            <c:ext xmlns:c16="http://schemas.microsoft.com/office/drawing/2014/chart" uri="{C3380CC4-5D6E-409C-BE32-E72D297353CC}">
              <c16:uniqueId val="{00000000-6F48-4032-8D36-57DD34D0206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6F48-4032-8D36-57DD34D0206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235.35</c:v>
                </c:pt>
                <c:pt idx="1">
                  <c:v>308.44</c:v>
                </c:pt>
                <c:pt idx="2">
                  <c:v>230.8</c:v>
                </c:pt>
                <c:pt idx="3">
                  <c:v>291.41000000000003</c:v>
                </c:pt>
                <c:pt idx="4">
                  <c:v>314.82</c:v>
                </c:pt>
              </c:numCache>
            </c:numRef>
          </c:val>
          <c:extLst>
            <c:ext xmlns:c16="http://schemas.microsoft.com/office/drawing/2014/chart" uri="{C3380CC4-5D6E-409C-BE32-E72D297353CC}">
              <c16:uniqueId val="{00000000-7BFF-4D8B-B707-4A26CC2F92C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7BFF-4D8B-B707-4A26CC2F92C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川西町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13698</v>
      </c>
      <c r="AM8" s="36"/>
      <c r="AN8" s="36"/>
      <c r="AO8" s="36"/>
      <c r="AP8" s="36"/>
      <c r="AQ8" s="36"/>
      <c r="AR8" s="36"/>
      <c r="AS8" s="36"/>
      <c r="AT8" s="37">
        <f>データ!T6</f>
        <v>166.6</v>
      </c>
      <c r="AU8" s="37"/>
      <c r="AV8" s="37"/>
      <c r="AW8" s="37"/>
      <c r="AX8" s="37"/>
      <c r="AY8" s="37"/>
      <c r="AZ8" s="37"/>
      <c r="BA8" s="37"/>
      <c r="BB8" s="37">
        <f>データ!U6</f>
        <v>82.22</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6.12</v>
      </c>
      <c r="Q10" s="37"/>
      <c r="R10" s="37"/>
      <c r="S10" s="37"/>
      <c r="T10" s="37"/>
      <c r="U10" s="37"/>
      <c r="V10" s="37"/>
      <c r="W10" s="37">
        <f>データ!Q6</f>
        <v>86.24</v>
      </c>
      <c r="X10" s="37"/>
      <c r="Y10" s="37"/>
      <c r="Z10" s="37"/>
      <c r="AA10" s="37"/>
      <c r="AB10" s="37"/>
      <c r="AC10" s="37"/>
      <c r="AD10" s="36">
        <f>データ!R6</f>
        <v>3850</v>
      </c>
      <c r="AE10" s="36"/>
      <c r="AF10" s="36"/>
      <c r="AG10" s="36"/>
      <c r="AH10" s="36"/>
      <c r="AI10" s="36"/>
      <c r="AJ10" s="36"/>
      <c r="AK10" s="2"/>
      <c r="AL10" s="36">
        <f>データ!V6</f>
        <v>832</v>
      </c>
      <c r="AM10" s="36"/>
      <c r="AN10" s="36"/>
      <c r="AO10" s="36"/>
      <c r="AP10" s="36"/>
      <c r="AQ10" s="36"/>
      <c r="AR10" s="36"/>
      <c r="AS10" s="36"/>
      <c r="AT10" s="37">
        <f>データ!W6</f>
        <v>0.98</v>
      </c>
      <c r="AU10" s="37"/>
      <c r="AV10" s="37"/>
      <c r="AW10" s="37"/>
      <c r="AX10" s="37"/>
      <c r="AY10" s="37"/>
      <c r="AZ10" s="37"/>
      <c r="BA10" s="37"/>
      <c r="BB10" s="37">
        <f>データ!X6</f>
        <v>848.98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118</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119</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120</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【785.10】</v>
      </c>
      <c r="I86" s="12" t="str">
        <f>データ!CA6</f>
        <v>【56.93】</v>
      </c>
      <c r="J86" s="12" t="str">
        <f>データ!CL6</f>
        <v>【271.15】</v>
      </c>
      <c r="K86" s="12" t="str">
        <f>データ!CW6</f>
        <v>【49.87】</v>
      </c>
      <c r="L86" s="12" t="str">
        <f>データ!DH6</f>
        <v>【87.54】</v>
      </c>
      <c r="M86" s="12" t="s">
        <v>45</v>
      </c>
      <c r="N86" s="12" t="s">
        <v>45</v>
      </c>
      <c r="O86" s="12" t="str">
        <f>データ!EO6</f>
        <v>【0.02】</v>
      </c>
    </row>
  </sheetData>
  <sheetProtection algorithmName="SHA-512" hashValue="Pkw8I5IqWZzexlQSdSZBiAhOLaLeK1LjzjAP26oz7jh2kz5/rYegcLC1kERvx87fsZ0iW1X5K3mVKHsqRQLU+Q==" saltValue="3ln9XeVaWrHhSJ4vJ5d46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63827</v>
      </c>
      <c r="D6" s="19">
        <f t="shared" si="3"/>
        <v>47</v>
      </c>
      <c r="E6" s="19">
        <f t="shared" si="3"/>
        <v>17</v>
      </c>
      <c r="F6" s="19">
        <f t="shared" si="3"/>
        <v>5</v>
      </c>
      <c r="G6" s="19">
        <f t="shared" si="3"/>
        <v>0</v>
      </c>
      <c r="H6" s="19" t="str">
        <f t="shared" si="3"/>
        <v>山形県　川西町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6.12</v>
      </c>
      <c r="Q6" s="20">
        <f t="shared" si="3"/>
        <v>86.24</v>
      </c>
      <c r="R6" s="20">
        <f t="shared" si="3"/>
        <v>3850</v>
      </c>
      <c r="S6" s="20">
        <f t="shared" si="3"/>
        <v>13698</v>
      </c>
      <c r="T6" s="20">
        <f t="shared" si="3"/>
        <v>166.6</v>
      </c>
      <c r="U6" s="20">
        <f t="shared" si="3"/>
        <v>82.22</v>
      </c>
      <c r="V6" s="20">
        <f t="shared" si="3"/>
        <v>832</v>
      </c>
      <c r="W6" s="20">
        <f t="shared" si="3"/>
        <v>0.98</v>
      </c>
      <c r="X6" s="20">
        <f t="shared" si="3"/>
        <v>848.98</v>
      </c>
      <c r="Y6" s="21">
        <f>IF(Y7="",NA(),Y7)</f>
        <v>72.209999999999994</v>
      </c>
      <c r="Z6" s="21">
        <f t="shared" ref="Z6:AH6" si="4">IF(Z7="",NA(),Z7)</f>
        <v>65.540000000000006</v>
      </c>
      <c r="AA6" s="21">
        <f t="shared" si="4"/>
        <v>67.790000000000006</v>
      </c>
      <c r="AB6" s="21">
        <f t="shared" si="4"/>
        <v>66.819999999999993</v>
      </c>
      <c r="AC6" s="21">
        <f t="shared" si="4"/>
        <v>67.64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3126.08</v>
      </c>
      <c r="BK6" s="21">
        <f t="shared" si="7"/>
        <v>826.83</v>
      </c>
      <c r="BL6" s="21">
        <f t="shared" si="7"/>
        <v>867.83</v>
      </c>
      <c r="BM6" s="21">
        <f t="shared" si="7"/>
        <v>791.76</v>
      </c>
      <c r="BN6" s="21">
        <f t="shared" si="7"/>
        <v>900.82</v>
      </c>
      <c r="BO6" s="21">
        <f t="shared" si="7"/>
        <v>839.21</v>
      </c>
      <c r="BP6" s="20" t="str">
        <f>IF(BP7="","",IF(BP7="-","【-】","【"&amp;SUBSTITUTE(TEXT(BP7,"#,##0.00"),"-","△")&amp;"】"))</f>
        <v>【785.10】</v>
      </c>
      <c r="BQ6" s="21">
        <f>IF(BQ7="",NA(),BQ7)</f>
        <v>86.36</v>
      </c>
      <c r="BR6" s="21">
        <f t="shared" ref="BR6:BZ6" si="8">IF(BR7="",NA(),BR7)</f>
        <v>66.45</v>
      </c>
      <c r="BS6" s="21">
        <f t="shared" si="8"/>
        <v>88.51</v>
      </c>
      <c r="BT6" s="21">
        <f t="shared" si="8"/>
        <v>69.66</v>
      </c>
      <c r="BU6" s="21">
        <f t="shared" si="8"/>
        <v>63.73</v>
      </c>
      <c r="BV6" s="21">
        <f t="shared" si="8"/>
        <v>57.31</v>
      </c>
      <c r="BW6" s="21">
        <f t="shared" si="8"/>
        <v>57.08</v>
      </c>
      <c r="BX6" s="21">
        <f t="shared" si="8"/>
        <v>56.26</v>
      </c>
      <c r="BY6" s="21">
        <f t="shared" si="8"/>
        <v>52.94</v>
      </c>
      <c r="BZ6" s="21">
        <f t="shared" si="8"/>
        <v>52.05</v>
      </c>
      <c r="CA6" s="20" t="str">
        <f>IF(CA7="","",IF(CA7="-","【-】","【"&amp;SUBSTITUTE(TEXT(CA7,"#,##0.00"),"-","△")&amp;"】"))</f>
        <v>【56.93】</v>
      </c>
      <c r="CB6" s="21">
        <f>IF(CB7="",NA(),CB7)</f>
        <v>235.35</v>
      </c>
      <c r="CC6" s="21">
        <f t="shared" ref="CC6:CK6" si="9">IF(CC7="",NA(),CC7)</f>
        <v>308.44</v>
      </c>
      <c r="CD6" s="21">
        <f t="shared" si="9"/>
        <v>230.8</v>
      </c>
      <c r="CE6" s="21">
        <f t="shared" si="9"/>
        <v>291.41000000000003</v>
      </c>
      <c r="CF6" s="21">
        <f t="shared" si="9"/>
        <v>314.82</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39.049999999999997</v>
      </c>
      <c r="CN6" s="21">
        <f t="shared" ref="CN6:CV6" si="10">IF(CN7="",NA(),CN7)</f>
        <v>44.03</v>
      </c>
      <c r="CO6" s="21">
        <f t="shared" si="10"/>
        <v>43.38</v>
      </c>
      <c r="CP6" s="21">
        <f t="shared" si="10"/>
        <v>42.73</v>
      </c>
      <c r="CQ6" s="21">
        <f t="shared" si="10"/>
        <v>40.56</v>
      </c>
      <c r="CR6" s="21">
        <f t="shared" si="10"/>
        <v>50.14</v>
      </c>
      <c r="CS6" s="21">
        <f t="shared" si="10"/>
        <v>54.83</v>
      </c>
      <c r="CT6" s="21">
        <f t="shared" si="10"/>
        <v>66.53</v>
      </c>
      <c r="CU6" s="21">
        <f t="shared" si="10"/>
        <v>52.35</v>
      </c>
      <c r="CV6" s="21">
        <f t="shared" si="10"/>
        <v>46.25</v>
      </c>
      <c r="CW6" s="20" t="str">
        <f>IF(CW7="","",IF(CW7="-","【-】","【"&amp;SUBSTITUTE(TEXT(CW7,"#,##0.00"),"-","△")&amp;"】"))</f>
        <v>【49.87】</v>
      </c>
      <c r="CX6" s="21">
        <f>IF(CX7="",NA(),CX7)</f>
        <v>92.76</v>
      </c>
      <c r="CY6" s="21">
        <f t="shared" ref="CY6:DG6" si="11">IF(CY7="",NA(),CY7)</f>
        <v>92.83</v>
      </c>
      <c r="CZ6" s="21">
        <f t="shared" si="11"/>
        <v>92.52</v>
      </c>
      <c r="DA6" s="21">
        <f t="shared" si="11"/>
        <v>92.48</v>
      </c>
      <c r="DB6" s="21">
        <f t="shared" si="11"/>
        <v>92.79</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63827</v>
      </c>
      <c r="D7" s="23">
        <v>47</v>
      </c>
      <c r="E7" s="23">
        <v>17</v>
      </c>
      <c r="F7" s="23">
        <v>5</v>
      </c>
      <c r="G7" s="23">
        <v>0</v>
      </c>
      <c r="H7" s="23" t="s">
        <v>99</v>
      </c>
      <c r="I7" s="23" t="s">
        <v>100</v>
      </c>
      <c r="J7" s="23" t="s">
        <v>101</v>
      </c>
      <c r="K7" s="23" t="s">
        <v>102</v>
      </c>
      <c r="L7" s="23" t="s">
        <v>103</v>
      </c>
      <c r="M7" s="23" t="s">
        <v>104</v>
      </c>
      <c r="N7" s="24" t="s">
        <v>105</v>
      </c>
      <c r="O7" s="24" t="s">
        <v>106</v>
      </c>
      <c r="P7" s="24">
        <v>6.12</v>
      </c>
      <c r="Q7" s="24">
        <v>86.24</v>
      </c>
      <c r="R7" s="24">
        <v>3850</v>
      </c>
      <c r="S7" s="24">
        <v>13698</v>
      </c>
      <c r="T7" s="24">
        <v>166.6</v>
      </c>
      <c r="U7" s="24">
        <v>82.22</v>
      </c>
      <c r="V7" s="24">
        <v>832</v>
      </c>
      <c r="W7" s="24">
        <v>0.98</v>
      </c>
      <c r="X7" s="24">
        <v>848.98</v>
      </c>
      <c r="Y7" s="24">
        <v>72.209999999999994</v>
      </c>
      <c r="Z7" s="24">
        <v>65.540000000000006</v>
      </c>
      <c r="AA7" s="24">
        <v>67.790000000000006</v>
      </c>
      <c r="AB7" s="24">
        <v>66.819999999999993</v>
      </c>
      <c r="AC7" s="24">
        <v>67.64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3126.08</v>
      </c>
      <c r="BK7" s="24">
        <v>826.83</v>
      </c>
      <c r="BL7" s="24">
        <v>867.83</v>
      </c>
      <c r="BM7" s="24">
        <v>791.76</v>
      </c>
      <c r="BN7" s="24">
        <v>900.82</v>
      </c>
      <c r="BO7" s="24">
        <v>839.21</v>
      </c>
      <c r="BP7" s="24">
        <v>785.1</v>
      </c>
      <c r="BQ7" s="24">
        <v>86.36</v>
      </c>
      <c r="BR7" s="24">
        <v>66.45</v>
      </c>
      <c r="BS7" s="24">
        <v>88.51</v>
      </c>
      <c r="BT7" s="24">
        <v>69.66</v>
      </c>
      <c r="BU7" s="24">
        <v>63.73</v>
      </c>
      <c r="BV7" s="24">
        <v>57.31</v>
      </c>
      <c r="BW7" s="24">
        <v>57.08</v>
      </c>
      <c r="BX7" s="24">
        <v>56.26</v>
      </c>
      <c r="BY7" s="24">
        <v>52.94</v>
      </c>
      <c r="BZ7" s="24">
        <v>52.05</v>
      </c>
      <c r="CA7" s="24">
        <v>56.93</v>
      </c>
      <c r="CB7" s="24">
        <v>235.35</v>
      </c>
      <c r="CC7" s="24">
        <v>308.44</v>
      </c>
      <c r="CD7" s="24">
        <v>230.8</v>
      </c>
      <c r="CE7" s="24">
        <v>291.41000000000003</v>
      </c>
      <c r="CF7" s="24">
        <v>314.82</v>
      </c>
      <c r="CG7" s="24">
        <v>273.52</v>
      </c>
      <c r="CH7" s="24">
        <v>274.99</v>
      </c>
      <c r="CI7" s="24">
        <v>282.08999999999997</v>
      </c>
      <c r="CJ7" s="24">
        <v>303.27999999999997</v>
      </c>
      <c r="CK7" s="24">
        <v>301.86</v>
      </c>
      <c r="CL7" s="24">
        <v>271.14999999999998</v>
      </c>
      <c r="CM7" s="24">
        <v>39.049999999999997</v>
      </c>
      <c r="CN7" s="24">
        <v>44.03</v>
      </c>
      <c r="CO7" s="24">
        <v>43.38</v>
      </c>
      <c r="CP7" s="24">
        <v>42.73</v>
      </c>
      <c r="CQ7" s="24">
        <v>40.56</v>
      </c>
      <c r="CR7" s="24">
        <v>50.14</v>
      </c>
      <c r="CS7" s="24">
        <v>54.83</v>
      </c>
      <c r="CT7" s="24">
        <v>66.53</v>
      </c>
      <c r="CU7" s="24">
        <v>52.35</v>
      </c>
      <c r="CV7" s="24">
        <v>46.25</v>
      </c>
      <c r="CW7" s="24">
        <v>49.87</v>
      </c>
      <c r="CX7" s="24">
        <v>92.76</v>
      </c>
      <c r="CY7" s="24">
        <v>92.83</v>
      </c>
      <c r="CZ7" s="24">
        <v>92.52</v>
      </c>
      <c r="DA7" s="24">
        <v>92.48</v>
      </c>
      <c r="DB7" s="24">
        <v>92.79</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116</v>
      </c>
      <c r="E13" t="s">
        <v>115</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2025-01-24T07:33:15Z</dcterms:created>
  <dcterms:modified xsi:type="dcterms:W3CDTF">2025-03-04T02:13:06Z</dcterms:modified>
  <cp:category/>
</cp:coreProperties>
</file>