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7gesui\"/>
    </mc:Choice>
  </mc:AlternateContent>
  <workbookProtection workbookAlgorithmName="SHA-512" workbookHashValue="TmreKFqR0nQEXuf6oLGcOox3mE3Rz7nk1DbvAk0qhgYbGxqMl1mYmU6NAki+vLoPLCL/JCnFAUcUDLeRULTFJQ==" workbookSaltValue="tjcyJNQQ6UT9JWVyXPAAvw==" workbookSpinCount="100000" lockStructure="1"/>
  <bookViews>
    <workbookView xWindow="0" yWindow="0" windowWidth="28800" windowHeight="12210"/>
  </bookViews>
  <sheets>
    <sheet name="法適用_下水道事業" sheetId="4" r:id="rId1"/>
    <sheet name="データ" sheetId="5" state="hidden" r:id="rId2"/>
  </sheet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G85" i="4"/>
  <c r="F85" i="4"/>
  <c r="E85" i="4"/>
  <c r="AT10" i="4"/>
  <c r="I10" i="4"/>
  <c r="AL8" i="4"/>
  <c r="P8" i="4"/>
</calcChain>
</file>

<file path=xl/sharedStrings.xml><?xml version="1.0" encoding="utf-8"?>
<sst xmlns="http://schemas.openxmlformats.org/spreadsheetml/2006/main" count="319" uniqueCount="115">
  <si>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</si>
  <si>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</si>
  <si>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</si>
  <si>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</si>
  <si>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</si>
  <si>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</si>
  <si>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</si>
  <si>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</si>
  <si>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</si>
  <si>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</si>
  <si>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</si>
  <si>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</si>
  <si>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</si>
  <si>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</si>
  <si>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</si>
  <si>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</si>
  <si>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</si>
  <si>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</si>
  <si>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</si>
  <si>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</si>
  <si>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</si>
  <si>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</si>
  <si>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</si>
  <si>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</si>
  <si>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</si>
  <si>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</si>
  <si>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</si>
  <si>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</si>
  <si>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</si>
  <si>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</si>
  <si>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</si>
  <si>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</si>
  <si>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</si>
  <si>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</si>
  <si>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</si>
  <si>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</si>
  <si>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</si>
  <si>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</si>
  <si>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</si>
  <si>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</si>
  <si>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</si>
  <si>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</si>
  <si>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</si>
  <si>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</si>
  <si>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</si>
  <si>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</si>
  <si>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</si>
  <si>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</si>
  <si>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</si>
  <si>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</si>
  <si>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</si>
  <si>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</si>
  <si>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</si>
  <si>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</si>
  <si>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</si>
  <si>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</si>
  <si>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</si>
  <si>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</si>
  <si>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</si>
  <si>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</si>
  <si>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</si>
  <si>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</si>
  <si>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</si>
  <si>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</si>
  <si>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</si>
  <si>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</si>
  <si>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</si>
  <si>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</si>
  <si>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</si>
  <si>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</si>
  <si>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</si>
  <si>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</si>
  <si>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</si>
  <si>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</si>
  <si>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</si>
  <si>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</si>
  <si>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</si>
  <si>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</si>
  <si>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</si>
  <si>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</si>
  <si>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</si>
  <si>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</si>
  <si>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</si>
  <si>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</si>
  <si>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</si>
  <si>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</si>
  <si>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</si>
  <si>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</si>
  <si>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</si>
  <si>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</si>
  <si>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</si>
  <si>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</si>
  <si>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</si>
  <si>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</si>
  <si>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</si>
  <si>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</si>
  <si>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戸沢村</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</si>
  <si>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</si>
  <si>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</si>
  <si>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</si>
  <si>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</si>
  <si>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</si>
  <si>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</si>
  <si>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</si>
  <si>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</si>
  <si>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</si>
  <si>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</si>
  <si>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</si>
  <si>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</si>
  <si>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</si>
  <si>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</si>
  <si>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</si>
  <si>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従前から続く人口減少に加え、施設利用率は以前低く使用料金収入のみで維持管理費を賄うには至っておらず、一般会計の補助金により維持運営している状況にあります。
今後の老朽化対策の一つとして以前より新規加入者の新設手数料等を積立て、僅かながらも将来の負担に備えています。
そのほか、処理施設の日常管理については最上圏域７市町村で組織する共同管理組合に委ねております。</t>
    <rPh sb="55" eb="57">
      <t>ホジョ</t>
    </rPh>
    <phoneticPr fontId="4"/>
  </si>
  <si>
    <t>・収益的収支比率について
料金算定については、逓減型料金方式となっており使用料の増加につれ従量料金が低減となります。
接続人口が少ないことから、料金収入だけをもって維持管理費を賄うには至っていません。
・経費回収率、汚水処理原価、施設利用率について接続人口は前年471人から463人に減少しており、今後も数値は低位で推移していくと予想されます。
維持管理費については、類似団体平均よりも数値が悪い状態であるため、改善するために維持管理費等、経費の見直しが必要と考えます。
経費回収率についてもこれまでの要因等により、類似団体平均と比較しても低水準となっています。
・水洗化率について
率としては89.90％と好調ではありますが、人口減少に起因するものであり、高齢者のみ世帯の増加する中、新たな接続を期待できる状況にはありません。
・公営企業会計移行初年度ということもあり、次年度からの分析で更に詳細な分析ができるものと考えます。</t>
    <rPh sb="142" eb="144">
      <t>ゲンショウ</t>
    </rPh>
    <rPh sb="149" eb="151">
      <t>コンゴ</t>
    </rPh>
    <rPh sb="165" eb="167">
      <t>ヨソウ</t>
    </rPh>
    <rPh sb="184" eb="188">
      <t>ルイジダンタイ</t>
    </rPh>
    <rPh sb="188" eb="190">
      <t>ヘイキン</t>
    </rPh>
    <rPh sb="193" eb="195">
      <t>スウチ</t>
    </rPh>
    <rPh sb="196" eb="197">
      <t>ワル</t>
    </rPh>
    <rPh sb="198" eb="200">
      <t>ジョウタイ</t>
    </rPh>
    <rPh sb="206" eb="208">
      <t>カイゼン</t>
    </rPh>
    <rPh sb="213" eb="215">
      <t>イジ</t>
    </rPh>
    <rPh sb="215" eb="218">
      <t>カンリヒ</t>
    </rPh>
    <rPh sb="218" eb="219">
      <t>トウ</t>
    </rPh>
    <rPh sb="220" eb="222">
      <t>ケイヒ</t>
    </rPh>
    <rPh sb="223" eb="225">
      <t>ミナオ</t>
    </rPh>
    <rPh sb="227" eb="229">
      <t>ヒツヨウ</t>
    </rPh>
    <rPh sb="230" eb="231">
      <t>カンガ</t>
    </rPh>
    <rPh sb="258" eb="260">
      <t>ルイジ</t>
    </rPh>
    <rPh sb="260" eb="262">
      <t>ダンタイ</t>
    </rPh>
    <rPh sb="262" eb="264">
      <t>ヘイキン</t>
    </rPh>
    <rPh sb="265" eb="267">
      <t>ヒカク</t>
    </rPh>
    <rPh sb="270" eb="273">
      <t>テイスイジュン</t>
    </rPh>
    <rPh sb="366" eb="368">
      <t>コウエイ</t>
    </rPh>
    <rPh sb="368" eb="370">
      <t>キギョウ</t>
    </rPh>
    <rPh sb="370" eb="372">
      <t>カイケイ</t>
    </rPh>
    <rPh sb="372" eb="374">
      <t>イコウ</t>
    </rPh>
    <rPh sb="374" eb="377">
      <t>ショネンド</t>
    </rPh>
    <rPh sb="386" eb="389">
      <t>ジネンド</t>
    </rPh>
    <rPh sb="392" eb="394">
      <t>ブンセキ</t>
    </rPh>
    <rPh sb="395" eb="396">
      <t>サラ</t>
    </rPh>
    <rPh sb="397" eb="399">
      <t>ショウサイ</t>
    </rPh>
    <rPh sb="400" eb="402">
      <t>ブンセキ</t>
    </rPh>
    <rPh sb="409" eb="410">
      <t>カンガ</t>
    </rPh>
    <phoneticPr fontId="4"/>
  </si>
  <si>
    <t>・現在のところ耐用年数を経過した管渠については該当有りませんが、今後の課題として管渠の老朽化対策や、処理場の大規模修繕、更新等が必要となってくると考えられます。ストックマネジメント計画を基に計画的な改修も行うとともに、場合によって機能診断等も検討・実施しながら対応したいと考えています。</t>
    <rPh sb="0" eb="143">
      <t>ゲンショウコンゴヨソウルイジダンタイヘイキンスウチワルジョウタイカイゼンイジカンリヒトウケイヒミナオヒツヨウカンガルイジダンタイヘイキンヒカクテイスイジュンコウエイキギョウカイケイイコウショネンドジネンドブンセキサラショウサイブンセキカンガ</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</si>
</sst>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6F7-4DA1-ADDA-078EF0F9611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0.06</c:v>
                </c:pt>
              </c:numCache>
            </c:numRef>
          </c:val>
          <c:smooth val="0"/>
          <c:extLst>
            <c:ext xmlns:c16="http://schemas.microsoft.com/office/drawing/2014/chart" uri="{C3380CC4-5D6E-409C-BE32-E72D297353CC}">
              <c16:uniqueId val="{00000001-56F7-4DA1-ADDA-078EF0F9611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35</c:v>
                </c:pt>
              </c:numCache>
            </c:numRef>
          </c:val>
          <c:extLst>
            <c:ext xmlns:c16="http://schemas.microsoft.com/office/drawing/2014/chart" uri="{C3380CC4-5D6E-409C-BE32-E72D297353CC}">
              <c16:uniqueId val="{00000000-DCBB-4BD3-8673-3D746B34F3B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42.09</c:v>
                </c:pt>
              </c:numCache>
            </c:numRef>
          </c:val>
          <c:smooth val="0"/>
          <c:extLst>
            <c:ext xmlns:c16="http://schemas.microsoft.com/office/drawing/2014/chart" uri="{C3380CC4-5D6E-409C-BE32-E72D297353CC}">
              <c16:uniqueId val="{00000001-DCBB-4BD3-8673-3D746B34F3B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c:v>89.9</c:v>
                </c:pt>
              </c:numCache>
            </c:numRef>
          </c:val>
          <c:extLst>
            <c:ext xmlns:c16="http://schemas.microsoft.com/office/drawing/2014/chart" uri="{C3380CC4-5D6E-409C-BE32-E72D297353CC}">
              <c16:uniqueId val="{00000000-8AAA-4829-9C0C-E16281C74C6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84.73</c:v>
                </c:pt>
              </c:numCache>
            </c:numRef>
          </c:val>
          <c:smooth val="0"/>
          <c:extLst>
            <c:ext xmlns:c16="http://schemas.microsoft.com/office/drawing/2014/chart" uri="{C3380CC4-5D6E-409C-BE32-E72D297353CC}">
              <c16:uniqueId val="{00000001-8AAA-4829-9C0C-E16281C74C6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82.83</c:v>
                </c:pt>
              </c:numCache>
            </c:numRef>
          </c:val>
          <c:extLst>
            <c:ext xmlns:c16="http://schemas.microsoft.com/office/drawing/2014/chart" uri="{C3380CC4-5D6E-409C-BE32-E72D297353CC}">
              <c16:uniqueId val="{00000000-52E8-4652-8EDA-640CE0516BE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107.11</c:v>
                </c:pt>
              </c:numCache>
            </c:numRef>
          </c:val>
          <c:smooth val="0"/>
          <c:extLst>
            <c:ext xmlns:c16="http://schemas.microsoft.com/office/drawing/2014/chart" uri="{C3380CC4-5D6E-409C-BE32-E72D297353CC}">
              <c16:uniqueId val="{00000001-52E8-4652-8EDA-640CE0516BE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4.18</c:v>
                </c:pt>
              </c:numCache>
            </c:numRef>
          </c:val>
          <c:extLst>
            <c:ext xmlns:c16="http://schemas.microsoft.com/office/drawing/2014/chart" uri="{C3380CC4-5D6E-409C-BE32-E72D297353CC}">
              <c16:uniqueId val="{00000000-0A96-41DE-B32B-916687304BC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26.77</c:v>
                </c:pt>
              </c:numCache>
            </c:numRef>
          </c:val>
          <c:smooth val="0"/>
          <c:extLst>
            <c:ext xmlns:c16="http://schemas.microsoft.com/office/drawing/2014/chart" uri="{C3380CC4-5D6E-409C-BE32-E72D297353CC}">
              <c16:uniqueId val="{00000001-0A96-41DE-B32B-916687304BC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321-44E4-AEE1-3946810EED7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7.0000000000000007E-2</c:v>
                </c:pt>
              </c:numCache>
            </c:numRef>
          </c:val>
          <c:smooth val="0"/>
          <c:extLst>
            <c:ext xmlns:c16="http://schemas.microsoft.com/office/drawing/2014/chart" uri="{C3380CC4-5D6E-409C-BE32-E72D297353CC}">
              <c16:uniqueId val="{00000001-2321-44E4-AEE1-3946810EED7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162.47999999999999</c:v>
                </c:pt>
              </c:numCache>
            </c:numRef>
          </c:val>
          <c:extLst>
            <c:ext xmlns:c16="http://schemas.microsoft.com/office/drawing/2014/chart" uri="{C3380CC4-5D6E-409C-BE32-E72D297353CC}">
              <c16:uniqueId val="{00000000-A880-4947-AF45-742172F4F77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69.540000000000006</c:v>
                </c:pt>
              </c:numCache>
            </c:numRef>
          </c:val>
          <c:smooth val="0"/>
          <c:extLst>
            <c:ext xmlns:c16="http://schemas.microsoft.com/office/drawing/2014/chart" uri="{C3380CC4-5D6E-409C-BE32-E72D297353CC}">
              <c16:uniqueId val="{00000001-A880-4947-AF45-742172F4F77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6.44</c:v>
                </c:pt>
              </c:numCache>
            </c:numRef>
          </c:val>
          <c:extLst>
            <c:ext xmlns:c16="http://schemas.microsoft.com/office/drawing/2014/chart" uri="{C3380CC4-5D6E-409C-BE32-E72D297353CC}">
              <c16:uniqueId val="{00000000-1973-403B-AAD3-E27FB74A6AB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50.63</c:v>
                </c:pt>
              </c:numCache>
            </c:numRef>
          </c:val>
          <c:smooth val="0"/>
          <c:extLst>
            <c:ext xmlns:c16="http://schemas.microsoft.com/office/drawing/2014/chart" uri="{C3380CC4-5D6E-409C-BE32-E72D297353CC}">
              <c16:uniqueId val="{00000001-1973-403B-AAD3-E27FB74A6AB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45A-4D67-B556-C4683B086B0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1168.69</c:v>
                </c:pt>
              </c:numCache>
            </c:numRef>
          </c:val>
          <c:smooth val="0"/>
          <c:extLst>
            <c:ext xmlns:c16="http://schemas.microsoft.com/office/drawing/2014/chart" uri="{C3380CC4-5D6E-409C-BE32-E72D297353CC}">
              <c16:uniqueId val="{00000001-545A-4D67-B556-C4683B086B0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27.35</c:v>
                </c:pt>
              </c:numCache>
            </c:numRef>
          </c:val>
          <c:extLst>
            <c:ext xmlns:c16="http://schemas.microsoft.com/office/drawing/2014/chart" uri="{C3380CC4-5D6E-409C-BE32-E72D297353CC}">
              <c16:uniqueId val="{00000000-3015-4659-85D7-6CDEB3D8704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70.709999999999994</c:v>
                </c:pt>
              </c:numCache>
            </c:numRef>
          </c:val>
          <c:smooth val="0"/>
          <c:extLst>
            <c:ext xmlns:c16="http://schemas.microsoft.com/office/drawing/2014/chart" uri="{C3380CC4-5D6E-409C-BE32-E72D297353CC}">
              <c16:uniqueId val="{00000001-3015-4659-85D7-6CDEB3D8704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526.91</c:v>
                </c:pt>
              </c:numCache>
            </c:numRef>
          </c:val>
          <c:extLst>
            <c:ext xmlns:c16="http://schemas.microsoft.com/office/drawing/2014/chart" uri="{C3380CC4-5D6E-409C-BE32-E72D297353CC}">
              <c16:uniqueId val="{00000000-F910-4257-A8D1-68249AFFAFC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233.15</c:v>
                </c:pt>
              </c:numCache>
            </c:numRef>
          </c:val>
          <c:smooth val="0"/>
          <c:extLst>
            <c:ext xmlns:c16="http://schemas.microsoft.com/office/drawing/2014/chart" uri="{C3380CC4-5D6E-409C-BE32-E72D297353CC}">
              <c16:uniqueId val="{00000001-F910-4257-A8D1-68249AFFAFC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山形県　戸沢村</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特定環境保全公共下水道</v>
      </c>
      <c r="Q8" s="64"/>
      <c r="R8" s="64"/>
      <c r="S8" s="64"/>
      <c r="T8" s="64"/>
      <c r="U8" s="64"/>
      <c r="V8" s="64"/>
      <c r="W8" s="64" t="str">
        <f>データ!L6</f>
        <v>D2</v>
      </c>
      <c r="X8" s="64"/>
      <c r="Y8" s="64"/>
      <c r="Z8" s="64"/>
      <c r="AA8" s="64"/>
      <c r="AB8" s="64"/>
      <c r="AC8" s="64"/>
      <c r="AD8" s="65" t="str">
        <f>データ!$M$6</f>
        <v>非設置</v>
      </c>
      <c r="AE8" s="65"/>
      <c r="AF8" s="65"/>
      <c r="AG8" s="65"/>
      <c r="AH8" s="65"/>
      <c r="AI8" s="65"/>
      <c r="AJ8" s="65"/>
      <c r="AK8" s="3"/>
      <c r="AL8" s="45">
        <f>データ!S6</f>
        <v>3998</v>
      </c>
      <c r="AM8" s="45"/>
      <c r="AN8" s="45"/>
      <c r="AO8" s="45"/>
      <c r="AP8" s="45"/>
      <c r="AQ8" s="45"/>
      <c r="AR8" s="45"/>
      <c r="AS8" s="45"/>
      <c r="AT8" s="44">
        <f>データ!T6</f>
        <v>261.31</v>
      </c>
      <c r="AU8" s="44"/>
      <c r="AV8" s="44"/>
      <c r="AW8" s="44"/>
      <c r="AX8" s="44"/>
      <c r="AY8" s="44"/>
      <c r="AZ8" s="44"/>
      <c r="BA8" s="44"/>
      <c r="BB8" s="44">
        <f>データ!U6</f>
        <v>15.3</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60.56</v>
      </c>
      <c r="J10" s="44"/>
      <c r="K10" s="44"/>
      <c r="L10" s="44"/>
      <c r="M10" s="44"/>
      <c r="N10" s="44"/>
      <c r="O10" s="44"/>
      <c r="P10" s="44">
        <f>データ!P6</f>
        <v>13.05</v>
      </c>
      <c r="Q10" s="44"/>
      <c r="R10" s="44"/>
      <c r="S10" s="44"/>
      <c r="T10" s="44"/>
      <c r="U10" s="44"/>
      <c r="V10" s="44"/>
      <c r="W10" s="44">
        <f>データ!Q6</f>
        <v>95</v>
      </c>
      <c r="X10" s="44"/>
      <c r="Y10" s="44"/>
      <c r="Z10" s="44"/>
      <c r="AA10" s="44"/>
      <c r="AB10" s="44"/>
      <c r="AC10" s="44"/>
      <c r="AD10" s="45">
        <f>データ!R6</f>
        <v>3190</v>
      </c>
      <c r="AE10" s="45"/>
      <c r="AF10" s="45"/>
      <c r="AG10" s="45"/>
      <c r="AH10" s="45"/>
      <c r="AI10" s="45"/>
      <c r="AJ10" s="45"/>
      <c r="AK10" s="2"/>
      <c r="AL10" s="45">
        <f>データ!V6</f>
        <v>515</v>
      </c>
      <c r="AM10" s="45"/>
      <c r="AN10" s="45"/>
      <c r="AO10" s="45"/>
      <c r="AP10" s="45"/>
      <c r="AQ10" s="45"/>
      <c r="AR10" s="45"/>
      <c r="AS10" s="45"/>
      <c r="AT10" s="44">
        <f>データ!W6</f>
        <v>0.45</v>
      </c>
      <c r="AU10" s="44"/>
      <c r="AV10" s="44"/>
      <c r="AW10" s="44"/>
      <c r="AX10" s="44"/>
      <c r="AY10" s="44"/>
      <c r="AZ10" s="44"/>
      <c r="BA10" s="44"/>
      <c r="BB10" s="44">
        <f>データ!X6</f>
        <v>1144.44</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112</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6lJYP7ILm/cgaOnKUSPxuKwl5x6GnZm/SpeLgyKW8jgBQdDOU2pFd38MeSvFr58tcvj28RMTXlIIJhLupyT2pw==" saltValue="nshn480Gg+n2CJx2x3E5L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63673</v>
      </c>
      <c r="D6" s="19">
        <f t="shared" si="3"/>
        <v>46</v>
      </c>
      <c r="E6" s="19">
        <f t="shared" si="3"/>
        <v>17</v>
      </c>
      <c r="F6" s="19">
        <f t="shared" si="3"/>
        <v>4</v>
      </c>
      <c r="G6" s="19">
        <f t="shared" si="3"/>
        <v>0</v>
      </c>
      <c r="H6" s="19" t="str">
        <f t="shared" si="3"/>
        <v>山形県　戸沢村</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60.56</v>
      </c>
      <c r="P6" s="20">
        <f t="shared" si="3"/>
        <v>13.05</v>
      </c>
      <c r="Q6" s="20">
        <f t="shared" si="3"/>
        <v>95</v>
      </c>
      <c r="R6" s="20">
        <f t="shared" si="3"/>
        <v>3190</v>
      </c>
      <c r="S6" s="20">
        <f t="shared" si="3"/>
        <v>3998</v>
      </c>
      <c r="T6" s="20">
        <f t="shared" si="3"/>
        <v>261.31</v>
      </c>
      <c r="U6" s="20">
        <f t="shared" si="3"/>
        <v>15.3</v>
      </c>
      <c r="V6" s="20">
        <f t="shared" si="3"/>
        <v>515</v>
      </c>
      <c r="W6" s="20">
        <f t="shared" si="3"/>
        <v>0.45</v>
      </c>
      <c r="X6" s="20">
        <f t="shared" si="3"/>
        <v>1144.44</v>
      </c>
      <c r="Y6" s="21" t="str">
        <f>IF(Y7="",NA(),Y7)</f>
        <v>-</v>
      </c>
      <c r="Z6" s="21" t="str">
        <f t="shared" ref="Z6:AH6" si="4">IF(Z7="",NA(),Z7)</f>
        <v>-</v>
      </c>
      <c r="AA6" s="21" t="str">
        <f t="shared" si="4"/>
        <v>-</v>
      </c>
      <c r="AB6" s="21" t="str">
        <f t="shared" si="4"/>
        <v>-</v>
      </c>
      <c r="AC6" s="21">
        <f t="shared" si="4"/>
        <v>82.83</v>
      </c>
      <c r="AD6" s="21" t="str">
        <f t="shared" si="4"/>
        <v>-</v>
      </c>
      <c r="AE6" s="21" t="str">
        <f t="shared" si="4"/>
        <v>-</v>
      </c>
      <c r="AF6" s="21" t="str">
        <f t="shared" si="4"/>
        <v>-</v>
      </c>
      <c r="AG6" s="21" t="str">
        <f t="shared" si="4"/>
        <v>-</v>
      </c>
      <c r="AH6" s="21">
        <f t="shared" si="4"/>
        <v>107.11</v>
      </c>
      <c r="AI6" s="20" t="str">
        <f>IF(AI7="","",IF(AI7="-","【-】","【"&amp;SUBSTITUTE(TEXT(AI7,"#,##0.00"),"-","△")&amp;"】"))</f>
        <v>【105.09】</v>
      </c>
      <c r="AJ6" s="21" t="str">
        <f>IF(AJ7="",NA(),AJ7)</f>
        <v>-</v>
      </c>
      <c r="AK6" s="21" t="str">
        <f t="shared" ref="AK6:AS6" si="5">IF(AK7="",NA(),AK7)</f>
        <v>-</v>
      </c>
      <c r="AL6" s="21" t="str">
        <f t="shared" si="5"/>
        <v>-</v>
      </c>
      <c r="AM6" s="21" t="str">
        <f t="shared" si="5"/>
        <v>-</v>
      </c>
      <c r="AN6" s="21">
        <f t="shared" si="5"/>
        <v>162.47999999999999</v>
      </c>
      <c r="AO6" s="21" t="str">
        <f t="shared" si="5"/>
        <v>-</v>
      </c>
      <c r="AP6" s="21" t="str">
        <f t="shared" si="5"/>
        <v>-</v>
      </c>
      <c r="AQ6" s="21" t="str">
        <f t="shared" si="5"/>
        <v>-</v>
      </c>
      <c r="AR6" s="21" t="str">
        <f t="shared" si="5"/>
        <v>-</v>
      </c>
      <c r="AS6" s="21">
        <f t="shared" si="5"/>
        <v>69.540000000000006</v>
      </c>
      <c r="AT6" s="20" t="str">
        <f>IF(AT7="","",IF(AT7="-","【-】","【"&amp;SUBSTITUTE(TEXT(AT7,"#,##0.00"),"-","△")&amp;"】"))</f>
        <v>【65.73】</v>
      </c>
      <c r="AU6" s="21" t="str">
        <f>IF(AU7="",NA(),AU7)</f>
        <v>-</v>
      </c>
      <c r="AV6" s="21" t="str">
        <f t="shared" ref="AV6:BD6" si="6">IF(AV7="",NA(),AV7)</f>
        <v>-</v>
      </c>
      <c r="AW6" s="21" t="str">
        <f t="shared" si="6"/>
        <v>-</v>
      </c>
      <c r="AX6" s="21" t="str">
        <f t="shared" si="6"/>
        <v>-</v>
      </c>
      <c r="AY6" s="21">
        <f t="shared" si="6"/>
        <v>6.44</v>
      </c>
      <c r="AZ6" s="21" t="str">
        <f t="shared" si="6"/>
        <v>-</v>
      </c>
      <c r="BA6" s="21" t="str">
        <f t="shared" si="6"/>
        <v>-</v>
      </c>
      <c r="BB6" s="21" t="str">
        <f t="shared" si="6"/>
        <v>-</v>
      </c>
      <c r="BC6" s="21" t="str">
        <f t="shared" si="6"/>
        <v>-</v>
      </c>
      <c r="BD6" s="21">
        <f t="shared" si="6"/>
        <v>50.63</v>
      </c>
      <c r="BE6" s="20" t="str">
        <f>IF(BE7="","",IF(BE7="-","【-】","【"&amp;SUBSTITUTE(TEXT(BE7,"#,##0.00"),"-","△")&amp;"】"))</f>
        <v>【48.91】</v>
      </c>
      <c r="BF6" s="21" t="str">
        <f>IF(BF7="",NA(),BF7)</f>
        <v>-</v>
      </c>
      <c r="BG6" s="21" t="str">
        <f t="shared" ref="BG6:BO6" si="7">IF(BG7="",NA(),BG7)</f>
        <v>-</v>
      </c>
      <c r="BH6" s="21" t="str">
        <f t="shared" si="7"/>
        <v>-</v>
      </c>
      <c r="BI6" s="21" t="str">
        <f t="shared" si="7"/>
        <v>-</v>
      </c>
      <c r="BJ6" s="20">
        <f t="shared" si="7"/>
        <v>0</v>
      </c>
      <c r="BK6" s="21" t="str">
        <f t="shared" si="7"/>
        <v>-</v>
      </c>
      <c r="BL6" s="21" t="str">
        <f t="shared" si="7"/>
        <v>-</v>
      </c>
      <c r="BM6" s="21" t="str">
        <f t="shared" si="7"/>
        <v>-</v>
      </c>
      <c r="BN6" s="21" t="str">
        <f t="shared" si="7"/>
        <v>-</v>
      </c>
      <c r="BO6" s="21">
        <f t="shared" si="7"/>
        <v>1168.69</v>
      </c>
      <c r="BP6" s="20" t="str">
        <f>IF(BP7="","",IF(BP7="-","【-】","【"&amp;SUBSTITUTE(TEXT(BP7,"#,##0.00"),"-","△")&amp;"】"))</f>
        <v>【1,156.82】</v>
      </c>
      <c r="BQ6" s="21" t="str">
        <f>IF(BQ7="",NA(),BQ7)</f>
        <v>-</v>
      </c>
      <c r="BR6" s="21" t="str">
        <f t="shared" ref="BR6:BZ6" si="8">IF(BR7="",NA(),BR7)</f>
        <v>-</v>
      </c>
      <c r="BS6" s="21" t="str">
        <f t="shared" si="8"/>
        <v>-</v>
      </c>
      <c r="BT6" s="21" t="str">
        <f t="shared" si="8"/>
        <v>-</v>
      </c>
      <c r="BU6" s="21">
        <f t="shared" si="8"/>
        <v>27.35</v>
      </c>
      <c r="BV6" s="21" t="str">
        <f t="shared" si="8"/>
        <v>-</v>
      </c>
      <c r="BW6" s="21" t="str">
        <f t="shared" si="8"/>
        <v>-</v>
      </c>
      <c r="BX6" s="21" t="str">
        <f t="shared" si="8"/>
        <v>-</v>
      </c>
      <c r="BY6" s="21" t="str">
        <f t="shared" si="8"/>
        <v>-</v>
      </c>
      <c r="BZ6" s="21">
        <f t="shared" si="8"/>
        <v>70.709999999999994</v>
      </c>
      <c r="CA6" s="20" t="str">
        <f>IF(CA7="","",IF(CA7="-","【-】","【"&amp;SUBSTITUTE(TEXT(CA7,"#,##0.00"),"-","△")&amp;"】"))</f>
        <v>【75.33】</v>
      </c>
      <c r="CB6" s="21" t="str">
        <f>IF(CB7="",NA(),CB7)</f>
        <v>-</v>
      </c>
      <c r="CC6" s="21" t="str">
        <f t="shared" ref="CC6:CK6" si="9">IF(CC7="",NA(),CC7)</f>
        <v>-</v>
      </c>
      <c r="CD6" s="21" t="str">
        <f t="shared" si="9"/>
        <v>-</v>
      </c>
      <c r="CE6" s="21" t="str">
        <f t="shared" si="9"/>
        <v>-</v>
      </c>
      <c r="CF6" s="21">
        <f t="shared" si="9"/>
        <v>526.91</v>
      </c>
      <c r="CG6" s="21" t="str">
        <f t="shared" si="9"/>
        <v>-</v>
      </c>
      <c r="CH6" s="21" t="str">
        <f t="shared" si="9"/>
        <v>-</v>
      </c>
      <c r="CI6" s="21" t="str">
        <f t="shared" si="9"/>
        <v>-</v>
      </c>
      <c r="CJ6" s="21" t="str">
        <f t="shared" si="9"/>
        <v>-</v>
      </c>
      <c r="CK6" s="21">
        <f t="shared" si="9"/>
        <v>233.15</v>
      </c>
      <c r="CL6" s="20" t="str">
        <f>IF(CL7="","",IF(CL7="-","【-】","【"&amp;SUBSTITUTE(TEXT(CL7,"#,##0.00"),"-","△")&amp;"】"))</f>
        <v>【215.73】</v>
      </c>
      <c r="CM6" s="21" t="str">
        <f>IF(CM7="",NA(),CM7)</f>
        <v>-</v>
      </c>
      <c r="CN6" s="21" t="str">
        <f t="shared" ref="CN6:CV6" si="10">IF(CN7="",NA(),CN7)</f>
        <v>-</v>
      </c>
      <c r="CO6" s="21" t="str">
        <f t="shared" si="10"/>
        <v>-</v>
      </c>
      <c r="CP6" s="21" t="str">
        <f t="shared" si="10"/>
        <v>-</v>
      </c>
      <c r="CQ6" s="21">
        <f t="shared" si="10"/>
        <v>35</v>
      </c>
      <c r="CR6" s="21" t="str">
        <f t="shared" si="10"/>
        <v>-</v>
      </c>
      <c r="CS6" s="21" t="str">
        <f t="shared" si="10"/>
        <v>-</v>
      </c>
      <c r="CT6" s="21" t="str">
        <f t="shared" si="10"/>
        <v>-</v>
      </c>
      <c r="CU6" s="21" t="str">
        <f t="shared" si="10"/>
        <v>-</v>
      </c>
      <c r="CV6" s="21">
        <f t="shared" si="10"/>
        <v>42.09</v>
      </c>
      <c r="CW6" s="20" t="str">
        <f>IF(CW7="","",IF(CW7="-","【-】","【"&amp;SUBSTITUTE(TEXT(CW7,"#,##0.00"),"-","△")&amp;"】"))</f>
        <v>【43.28】</v>
      </c>
      <c r="CX6" s="21" t="str">
        <f>IF(CX7="",NA(),CX7)</f>
        <v>-</v>
      </c>
      <c r="CY6" s="21" t="str">
        <f t="shared" ref="CY6:DG6" si="11">IF(CY7="",NA(),CY7)</f>
        <v>-</v>
      </c>
      <c r="CZ6" s="21" t="str">
        <f t="shared" si="11"/>
        <v>-</v>
      </c>
      <c r="DA6" s="21" t="str">
        <f t="shared" si="11"/>
        <v>-</v>
      </c>
      <c r="DB6" s="21">
        <f t="shared" si="11"/>
        <v>89.9</v>
      </c>
      <c r="DC6" s="21" t="str">
        <f t="shared" si="11"/>
        <v>-</v>
      </c>
      <c r="DD6" s="21" t="str">
        <f t="shared" si="11"/>
        <v>-</v>
      </c>
      <c r="DE6" s="21" t="str">
        <f t="shared" si="11"/>
        <v>-</v>
      </c>
      <c r="DF6" s="21" t="str">
        <f t="shared" si="11"/>
        <v>-</v>
      </c>
      <c r="DG6" s="21">
        <f t="shared" si="11"/>
        <v>84.73</v>
      </c>
      <c r="DH6" s="20" t="str">
        <f>IF(DH7="","",IF(DH7="-","【-】","【"&amp;SUBSTITUTE(TEXT(DH7,"#,##0.00"),"-","△")&amp;"】"))</f>
        <v>【86.21】</v>
      </c>
      <c r="DI6" s="21" t="str">
        <f>IF(DI7="",NA(),DI7)</f>
        <v>-</v>
      </c>
      <c r="DJ6" s="21" t="str">
        <f t="shared" ref="DJ6:DR6" si="12">IF(DJ7="",NA(),DJ7)</f>
        <v>-</v>
      </c>
      <c r="DK6" s="21" t="str">
        <f t="shared" si="12"/>
        <v>-</v>
      </c>
      <c r="DL6" s="21" t="str">
        <f t="shared" si="12"/>
        <v>-</v>
      </c>
      <c r="DM6" s="21">
        <f t="shared" si="12"/>
        <v>4.18</v>
      </c>
      <c r="DN6" s="21" t="str">
        <f t="shared" si="12"/>
        <v>-</v>
      </c>
      <c r="DO6" s="21" t="str">
        <f t="shared" si="12"/>
        <v>-</v>
      </c>
      <c r="DP6" s="21" t="str">
        <f t="shared" si="12"/>
        <v>-</v>
      </c>
      <c r="DQ6" s="21" t="str">
        <f t="shared" si="12"/>
        <v>-</v>
      </c>
      <c r="DR6" s="21">
        <f t="shared" si="12"/>
        <v>26.77</v>
      </c>
      <c r="DS6" s="20" t="str">
        <f>IF(DS7="","",IF(DS7="-","【-】","【"&amp;SUBSTITUTE(TEXT(DS7,"#,##0.00"),"-","△")&amp;"】"))</f>
        <v>【29.62】</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1">
        <f t="shared" si="13"/>
        <v>7.0000000000000007E-2</v>
      </c>
      <c r="ED6" s="20" t="str">
        <f>IF(ED7="","",IF(ED7="-","【-】","【"&amp;SUBSTITUTE(TEXT(ED7,"#,##0.00"),"-","△")&amp;"】"))</f>
        <v>【0.09】</v>
      </c>
      <c r="EE6" s="21" t="str">
        <f>IF(EE7="",NA(),EE7)</f>
        <v>-</v>
      </c>
      <c r="EF6" s="21" t="str">
        <f t="shared" ref="EF6:EN6" si="14">IF(EF7="",NA(),EF7)</f>
        <v>-</v>
      </c>
      <c r="EG6" s="21" t="str">
        <f t="shared" si="14"/>
        <v>-</v>
      </c>
      <c r="EH6" s="21" t="str">
        <f t="shared" si="14"/>
        <v>-</v>
      </c>
      <c r="EI6" s="20">
        <f t="shared" si="14"/>
        <v>0</v>
      </c>
      <c r="EJ6" s="21" t="str">
        <f t="shared" si="14"/>
        <v>-</v>
      </c>
      <c r="EK6" s="21" t="str">
        <f t="shared" si="14"/>
        <v>-</v>
      </c>
      <c r="EL6" s="21" t="str">
        <f t="shared" si="14"/>
        <v>-</v>
      </c>
      <c r="EM6" s="21" t="str">
        <f t="shared" si="14"/>
        <v>-</v>
      </c>
      <c r="EN6" s="21">
        <f t="shared" si="14"/>
        <v>0.06</v>
      </c>
      <c r="EO6" s="20" t="str">
        <f>IF(EO7="","",IF(EO7="-","【-】","【"&amp;SUBSTITUTE(TEXT(EO7,"#,##0.00"),"-","△")&amp;"】"))</f>
        <v>【0.11】</v>
      </c>
    </row>
    <row r="7" spans="1:148" s="22" customFormat="1" x14ac:dyDescent="0.15">
      <c r="A7" s="14"/>
      <c r="B7" s="23">
        <v>2023</v>
      </c>
      <c r="C7" s="23">
        <v>63673</v>
      </c>
      <c r="D7" s="23">
        <v>46</v>
      </c>
      <c r="E7" s="23">
        <v>17</v>
      </c>
      <c r="F7" s="23">
        <v>4</v>
      </c>
      <c r="G7" s="23">
        <v>0</v>
      </c>
      <c r="H7" s="23" t="s">
        <v>96</v>
      </c>
      <c r="I7" s="23" t="s">
        <v>97</v>
      </c>
      <c r="J7" s="23" t="s">
        <v>98</v>
      </c>
      <c r="K7" s="23" t="s">
        <v>99</v>
      </c>
      <c r="L7" s="23" t="s">
        <v>100</v>
      </c>
      <c r="M7" s="23" t="s">
        <v>101</v>
      </c>
      <c r="N7" s="24" t="s">
        <v>102</v>
      </c>
      <c r="O7" s="24">
        <v>60.56</v>
      </c>
      <c r="P7" s="24">
        <v>13.05</v>
      </c>
      <c r="Q7" s="24">
        <v>95</v>
      </c>
      <c r="R7" s="24">
        <v>3190</v>
      </c>
      <c r="S7" s="24">
        <v>3998</v>
      </c>
      <c r="T7" s="24">
        <v>261.31</v>
      </c>
      <c r="U7" s="24">
        <v>15.3</v>
      </c>
      <c r="V7" s="24">
        <v>515</v>
      </c>
      <c r="W7" s="24">
        <v>0.45</v>
      </c>
      <c r="X7" s="24">
        <v>1144.44</v>
      </c>
      <c r="Y7" s="24" t="s">
        <v>102</v>
      </c>
      <c r="Z7" s="24" t="s">
        <v>102</v>
      </c>
      <c r="AA7" s="24" t="s">
        <v>102</v>
      </c>
      <c r="AB7" s="24" t="s">
        <v>102</v>
      </c>
      <c r="AC7" s="24">
        <v>82.83</v>
      </c>
      <c r="AD7" s="24" t="s">
        <v>102</v>
      </c>
      <c r="AE7" s="24" t="s">
        <v>102</v>
      </c>
      <c r="AF7" s="24" t="s">
        <v>102</v>
      </c>
      <c r="AG7" s="24" t="s">
        <v>102</v>
      </c>
      <c r="AH7" s="24">
        <v>107.11</v>
      </c>
      <c r="AI7" s="24">
        <v>105.09</v>
      </c>
      <c r="AJ7" s="24" t="s">
        <v>102</v>
      </c>
      <c r="AK7" s="24" t="s">
        <v>102</v>
      </c>
      <c r="AL7" s="24" t="s">
        <v>102</v>
      </c>
      <c r="AM7" s="24" t="s">
        <v>102</v>
      </c>
      <c r="AN7" s="24">
        <v>162.47999999999999</v>
      </c>
      <c r="AO7" s="24" t="s">
        <v>102</v>
      </c>
      <c r="AP7" s="24" t="s">
        <v>102</v>
      </c>
      <c r="AQ7" s="24" t="s">
        <v>102</v>
      </c>
      <c r="AR7" s="24" t="s">
        <v>102</v>
      </c>
      <c r="AS7" s="24">
        <v>69.540000000000006</v>
      </c>
      <c r="AT7" s="24">
        <v>65.73</v>
      </c>
      <c r="AU7" s="24" t="s">
        <v>102</v>
      </c>
      <c r="AV7" s="24" t="s">
        <v>102</v>
      </c>
      <c r="AW7" s="24" t="s">
        <v>102</v>
      </c>
      <c r="AX7" s="24" t="s">
        <v>102</v>
      </c>
      <c r="AY7" s="24">
        <v>6.44</v>
      </c>
      <c r="AZ7" s="24" t="s">
        <v>102</v>
      </c>
      <c r="BA7" s="24" t="s">
        <v>102</v>
      </c>
      <c r="BB7" s="24" t="s">
        <v>102</v>
      </c>
      <c r="BC7" s="24" t="s">
        <v>102</v>
      </c>
      <c r="BD7" s="24">
        <v>50.63</v>
      </c>
      <c r="BE7" s="24">
        <v>48.91</v>
      </c>
      <c r="BF7" s="24" t="s">
        <v>102</v>
      </c>
      <c r="BG7" s="24" t="s">
        <v>102</v>
      </c>
      <c r="BH7" s="24" t="s">
        <v>102</v>
      </c>
      <c r="BI7" s="24" t="s">
        <v>102</v>
      </c>
      <c r="BJ7" s="24">
        <v>0</v>
      </c>
      <c r="BK7" s="24" t="s">
        <v>102</v>
      </c>
      <c r="BL7" s="24" t="s">
        <v>102</v>
      </c>
      <c r="BM7" s="24" t="s">
        <v>102</v>
      </c>
      <c r="BN7" s="24" t="s">
        <v>102</v>
      </c>
      <c r="BO7" s="24">
        <v>1168.69</v>
      </c>
      <c r="BP7" s="24">
        <v>1156.82</v>
      </c>
      <c r="BQ7" s="24" t="s">
        <v>102</v>
      </c>
      <c r="BR7" s="24" t="s">
        <v>102</v>
      </c>
      <c r="BS7" s="24" t="s">
        <v>102</v>
      </c>
      <c r="BT7" s="24" t="s">
        <v>102</v>
      </c>
      <c r="BU7" s="24">
        <v>27.35</v>
      </c>
      <c r="BV7" s="24" t="s">
        <v>102</v>
      </c>
      <c r="BW7" s="24" t="s">
        <v>102</v>
      </c>
      <c r="BX7" s="24" t="s">
        <v>102</v>
      </c>
      <c r="BY7" s="24" t="s">
        <v>102</v>
      </c>
      <c r="BZ7" s="24">
        <v>70.709999999999994</v>
      </c>
      <c r="CA7" s="24">
        <v>75.33</v>
      </c>
      <c r="CB7" s="24" t="s">
        <v>102</v>
      </c>
      <c r="CC7" s="24" t="s">
        <v>102</v>
      </c>
      <c r="CD7" s="24" t="s">
        <v>102</v>
      </c>
      <c r="CE7" s="24" t="s">
        <v>102</v>
      </c>
      <c r="CF7" s="24">
        <v>526.91</v>
      </c>
      <c r="CG7" s="24" t="s">
        <v>102</v>
      </c>
      <c r="CH7" s="24" t="s">
        <v>102</v>
      </c>
      <c r="CI7" s="24" t="s">
        <v>102</v>
      </c>
      <c r="CJ7" s="24" t="s">
        <v>102</v>
      </c>
      <c r="CK7" s="24">
        <v>233.15</v>
      </c>
      <c r="CL7" s="24">
        <v>215.73</v>
      </c>
      <c r="CM7" s="24" t="s">
        <v>102</v>
      </c>
      <c r="CN7" s="24" t="s">
        <v>102</v>
      </c>
      <c r="CO7" s="24" t="s">
        <v>102</v>
      </c>
      <c r="CP7" s="24" t="s">
        <v>102</v>
      </c>
      <c r="CQ7" s="24">
        <v>35</v>
      </c>
      <c r="CR7" s="24" t="s">
        <v>102</v>
      </c>
      <c r="CS7" s="24" t="s">
        <v>102</v>
      </c>
      <c r="CT7" s="24" t="s">
        <v>102</v>
      </c>
      <c r="CU7" s="24" t="s">
        <v>102</v>
      </c>
      <c r="CV7" s="24">
        <v>42.09</v>
      </c>
      <c r="CW7" s="24">
        <v>43.28</v>
      </c>
      <c r="CX7" s="24" t="s">
        <v>102</v>
      </c>
      <c r="CY7" s="24" t="s">
        <v>102</v>
      </c>
      <c r="CZ7" s="24" t="s">
        <v>102</v>
      </c>
      <c r="DA7" s="24" t="s">
        <v>102</v>
      </c>
      <c r="DB7" s="24">
        <v>89.9</v>
      </c>
      <c r="DC7" s="24" t="s">
        <v>102</v>
      </c>
      <c r="DD7" s="24" t="s">
        <v>102</v>
      </c>
      <c r="DE7" s="24" t="s">
        <v>102</v>
      </c>
      <c r="DF7" s="24" t="s">
        <v>102</v>
      </c>
      <c r="DG7" s="24">
        <v>84.73</v>
      </c>
      <c r="DH7" s="24">
        <v>86.21</v>
      </c>
      <c r="DI7" s="24" t="s">
        <v>102</v>
      </c>
      <c r="DJ7" s="24" t="s">
        <v>102</v>
      </c>
      <c r="DK7" s="24" t="s">
        <v>102</v>
      </c>
      <c r="DL7" s="24" t="s">
        <v>102</v>
      </c>
      <c r="DM7" s="24">
        <v>4.18</v>
      </c>
      <c r="DN7" s="24" t="s">
        <v>102</v>
      </c>
      <c r="DO7" s="24" t="s">
        <v>102</v>
      </c>
      <c r="DP7" s="24" t="s">
        <v>102</v>
      </c>
      <c r="DQ7" s="24" t="s">
        <v>102</v>
      </c>
      <c r="DR7" s="24">
        <v>26.77</v>
      </c>
      <c r="DS7" s="24">
        <v>29.62</v>
      </c>
      <c r="DT7" s="24" t="s">
        <v>102</v>
      </c>
      <c r="DU7" s="24" t="s">
        <v>102</v>
      </c>
      <c r="DV7" s="24" t="s">
        <v>102</v>
      </c>
      <c r="DW7" s="24" t="s">
        <v>102</v>
      </c>
      <c r="DX7" s="24">
        <v>0</v>
      </c>
      <c r="DY7" s="24" t="s">
        <v>102</v>
      </c>
      <c r="DZ7" s="24" t="s">
        <v>102</v>
      </c>
      <c r="EA7" s="24" t="s">
        <v>102</v>
      </c>
      <c r="EB7" s="24" t="s">
        <v>102</v>
      </c>
      <c r="EC7" s="24">
        <v>7.0000000000000007E-2</v>
      </c>
      <c r="ED7" s="24">
        <v>0.09</v>
      </c>
      <c r="EE7" s="24" t="s">
        <v>102</v>
      </c>
      <c r="EF7" s="24" t="s">
        <v>102</v>
      </c>
      <c r="EG7" s="24" t="s">
        <v>102</v>
      </c>
      <c r="EH7" s="24" t="s">
        <v>102</v>
      </c>
      <c r="EI7" s="24">
        <v>0</v>
      </c>
      <c r="EJ7" s="24" t="s">
        <v>102</v>
      </c>
      <c r="EK7" s="24" t="s">
        <v>102</v>
      </c>
      <c r="EL7" s="24" t="s">
        <v>102</v>
      </c>
      <c r="EM7" s="24" t="s">
        <v>102</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2025-01-24T07:09:42Z</dcterms:created>
  <dcterms:modified xsi:type="dcterms:W3CDTF">2025-03-04T02:04:23Z</dcterms:modified>
  <cp:category/>
</cp:coreProperties>
</file>