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5gesui\"/>
    </mc:Choice>
  </mc:AlternateContent>
  <workbookProtection workbookAlgorithmName="SHA-512" workbookHashValue="aKOAKpNFYbR8roDy2w7vaN4FIJRI/yiWyppvrNa0cUASsOZAaF54yAX8MC+K0kGqLcKN3ym5GmDS3kDAh4YR2A==" workbookSaltValue="8TB7q+FpQAsRxMsrh1o6w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E86" i="4"/>
  <c r="AL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<sst xmlns="http://schemas.openxmlformats.org/spreadsheetml/2006/main" count="236" uniqueCount="120">
  <si>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</si>
  <si>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</si>
  <si>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</si>
  <si>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</si>
  <si>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</si>
  <si>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</si>
  <si>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</si>
  <si>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</si>
  <si>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</si>
  <si>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</si>
  <si>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</si>
  <si>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</si>
  <si>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</si>
  <si>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</si>
  <si>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</si>
  <si>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</si>
  <si>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</si>
  <si>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</si>
  <si>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</si>
  <si>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</si>
  <si>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</si>
  <si>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</si>
  <si>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</si>
  <si>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</si>
  <si>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</si>
  <si>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</si>
  <si>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</si>
  <si>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</si>
  <si>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</si>
  <si>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</si>
  <si>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</si>
  <si>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</si>
  <si>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</si>
  <si>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</si>
  <si>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</si>
  <si>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</si>
  <si>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</si>
  <si>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</si>
  <si>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</si>
  <si>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</si>
  <si>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</si>
  <si>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</si>
  <si>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</si>
  <si>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</si>
  <si>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</si>
  <si>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</si>
  <si>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</si>
  <si>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</si>
  <si>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</si>
  <si>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</si>
  <si>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</si>
  <si>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</si>
  <si>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</si>
  <si>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</si>
  <si>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</si>
  <si>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</si>
  <si>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</si>
  <si>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</si>
  <si>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</si>
  <si>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</si>
  <si>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</si>
  <si>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</si>
  <si>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</si>
  <si>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</si>
  <si>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</si>
  <si>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</si>
  <si>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</si>
  <si>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</si>
  <si>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</si>
  <si>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</si>
  <si>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</si>
  <si>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</si>
  <si>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</si>
  <si>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</si>
  <si>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</si>
  <si>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</si>
  <si>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</si>
  <si>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</si>
  <si>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</si>
  <si>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</si>
  <si>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</si>
  <si>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</si>
  <si>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</si>
  <si>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</si>
  <si>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</si>
  <si>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</si>
  <si>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</si>
  <si>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</si>
  <si>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</si>
  <si>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</si>
  <si>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</si>
  <si>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</si>
  <si>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</si>
  <si>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</si>
  <si>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</si>
  <si>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</si>
  <si>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</si>
  <si>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</si>
  <si>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</si>
  <si>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</si>
  <si>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</si>
  <si>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</si>
  <si>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</si>
  <si>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</si>
  <si>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</si>
  <si>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</si>
  <si>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</si>
  <si>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</si>
  <si>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</si>
  <si>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</si>
  <si>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</si>
  <si>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</si>
  <si>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</si>
  <si>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</si>
  <si>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</si>
  <si>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</si>
  <si>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</si>
  <si>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肘折処理区、清水処理区ともに経年劣化に伴う処理場設備の修繕や更新が増加している。
　ストックマネジメント計画の整備により、計画的な設備の更新や、今後の管渠の更新を見据えていかなければならない。　</t>
    <rPh sb="1" eb="3">
      <t>ヒジオリ</t>
    </rPh>
    <rPh sb="3" eb="6">
      <t>ショリク</t>
    </rPh>
    <rPh sb="7" eb="9">
      <t>シミズ</t>
    </rPh>
    <rPh sb="9" eb="12">
      <t>ショリク</t>
    </rPh>
    <rPh sb="15" eb="19">
      <t>ケイネンレッカ</t>
    </rPh>
    <rPh sb="20" eb="21">
      <t>トモナ</t>
    </rPh>
    <rPh sb="22" eb="25">
      <t>ショリジョウ</t>
    </rPh>
    <rPh sb="25" eb="27">
      <t>セツビ</t>
    </rPh>
    <rPh sb="28" eb="30">
      <t>シュウゼン</t>
    </rPh>
    <rPh sb="31" eb="33">
      <t>コウシン</t>
    </rPh>
    <rPh sb="34" eb="36">
      <t>ゾウカ</t>
    </rPh>
    <rPh sb="53" eb="55">
      <t>ケイカク</t>
    </rPh>
    <rPh sb="56" eb="58">
      <t>セイビ</t>
    </rPh>
    <rPh sb="62" eb="65">
      <t>ケイカクテキ</t>
    </rPh>
    <rPh sb="66" eb="68">
      <t>セツビ</t>
    </rPh>
    <rPh sb="69" eb="71">
      <t>コウシン</t>
    </rPh>
    <rPh sb="73" eb="75">
      <t>コンゴ</t>
    </rPh>
    <rPh sb="76" eb="78">
      <t>カンキョ</t>
    </rPh>
    <rPh sb="79" eb="81">
      <t>コウシン</t>
    </rPh>
    <rPh sb="82" eb="84">
      <t>ミス</t>
    </rPh>
    <phoneticPr fontId="4"/>
  </si>
  <si>
    <t>①収益的収支比率　
　令和５年度は公営企業会計への移行に伴う打ち切決算により分析が困難な状況である。公営企業会計への移行業務に伴う支出を未払金として処理しているため比率が改善しているように見えるが、実際には例年に比べ悪化している状況である。
　施設設備の老朽化による維持補修費の増大も見込まれることから、今後適正な料金設定についての検討が必要である。
④企業債残高対事業規模比率
　下水道の整備等は完了しているが、今後は地方債を活用しながら処理場の設備の更新等を行っていくため、数値の水位を注視していく必要がある。
⑤経費回収率　⑥汚水処理原価
　経費回収率、汚水処理原価ともに類似団体平均に劣る数値となっている。今後さらに維持補修費の増大、有収水量の減少に伴う料金収入の減少が見込まれるため、使用料金の見直し等を検討していく必要がある。
⑦施設利用率
　施設の利用率は、人口減少に伴う使用者の減少による影響が出ている。大規模な施設更新等の予定はないが、事業計画の更新等により、処理能力とのバランスを図っていきたい。
⑧水洗化率
　水洗化率は類似団体平均を下回っている状況であるが、汲み取り便槽、単独浄化槽からの転換の必要性を広報誌やタブレットによる配信で啓発していく必要がある。</t>
    <rPh sb="1" eb="8">
      <t>シュウエキテキシュウシヒリツ</t>
    </rPh>
    <rPh sb="50" eb="52">
      <t>コウエイ</t>
    </rPh>
    <rPh sb="52" eb="54">
      <t>キギョウ</t>
    </rPh>
    <rPh sb="54" eb="56">
      <t>カイケイ</t>
    </rPh>
    <rPh sb="58" eb="60">
      <t>イコウ</t>
    </rPh>
    <rPh sb="60" eb="62">
      <t>ギョウム</t>
    </rPh>
    <rPh sb="63" eb="64">
      <t>トモナ</t>
    </rPh>
    <rPh sb="65" eb="67">
      <t>シシュツ</t>
    </rPh>
    <rPh sb="68" eb="71">
      <t>ミハライキン</t>
    </rPh>
    <rPh sb="74" eb="76">
      <t>ショリ</t>
    </rPh>
    <rPh sb="82" eb="84">
      <t>ヒリツ</t>
    </rPh>
    <rPh sb="85" eb="87">
      <t>カイゼン</t>
    </rPh>
    <rPh sb="94" eb="95">
      <t>ミ</t>
    </rPh>
    <rPh sb="99" eb="101">
      <t>ジッサイ</t>
    </rPh>
    <rPh sb="103" eb="105">
      <t>レイネン</t>
    </rPh>
    <rPh sb="106" eb="107">
      <t>クラ</t>
    </rPh>
    <rPh sb="108" eb="110">
      <t>アッカ</t>
    </rPh>
    <rPh sb="114" eb="116">
      <t>ジョウキョウ</t>
    </rPh>
    <rPh sb="122" eb="124">
      <t>シセツ</t>
    </rPh>
    <rPh sb="124" eb="126">
      <t>セツビ</t>
    </rPh>
    <rPh sb="127" eb="130">
      <t>ロウキュウカ</t>
    </rPh>
    <rPh sb="133" eb="138">
      <t>イジホシュウヒ</t>
    </rPh>
    <rPh sb="139" eb="141">
      <t>ゾウダイ</t>
    </rPh>
    <rPh sb="142" eb="144">
      <t>ミコ</t>
    </rPh>
    <rPh sb="152" eb="154">
      <t>コンゴ</t>
    </rPh>
    <rPh sb="177" eb="180">
      <t>キギョウサイ</t>
    </rPh>
    <rPh sb="183" eb="189">
      <t>ジギョウキボヒリツ</t>
    </rPh>
    <rPh sb="191" eb="194">
      <t>ゲスイドウ</t>
    </rPh>
    <rPh sb="195" eb="198">
      <t>セイビトウ</t>
    </rPh>
    <rPh sb="199" eb="201">
      <t>カンリョウ</t>
    </rPh>
    <rPh sb="207" eb="209">
      <t>コンゴ</t>
    </rPh>
    <rPh sb="210" eb="213">
      <t>チホウサイ</t>
    </rPh>
    <rPh sb="214" eb="216">
      <t>カツヨウ</t>
    </rPh>
    <rPh sb="220" eb="223">
      <t>ショリジョウ</t>
    </rPh>
    <rPh sb="224" eb="226">
      <t>セツビ</t>
    </rPh>
    <rPh sb="227" eb="230">
      <t>コウシントウ</t>
    </rPh>
    <rPh sb="231" eb="232">
      <t>オコナ</t>
    </rPh>
    <rPh sb="239" eb="241">
      <t>スウチ</t>
    </rPh>
    <rPh sb="242" eb="244">
      <t>スイイ</t>
    </rPh>
    <rPh sb="245" eb="247">
      <t>チュウシ</t>
    </rPh>
    <rPh sb="251" eb="253">
      <t>ヒツヨウ</t>
    </rPh>
    <rPh sb="259" eb="264">
      <t>ケイヒカイシュウリツ</t>
    </rPh>
    <rPh sb="266" eb="272">
      <t>オスイショリゲンカ</t>
    </rPh>
    <rPh sb="274" eb="279">
      <t>ケイヒカイシュウリツ</t>
    </rPh>
    <rPh sb="280" eb="286">
      <t>オスイショリゲンカ</t>
    </rPh>
    <rPh sb="289" eb="293">
      <t>ルイジダンタイ</t>
    </rPh>
    <rPh sb="293" eb="295">
      <t>ヘイキン</t>
    </rPh>
    <rPh sb="296" eb="297">
      <t>オト</t>
    </rPh>
    <rPh sb="298" eb="300">
      <t>スウチ</t>
    </rPh>
    <rPh sb="307" eb="309">
      <t>コンゴ</t>
    </rPh>
    <rPh sb="312" eb="317">
      <t>イジホシュウヒ</t>
    </rPh>
    <rPh sb="318" eb="320">
      <t>ゾウダイ</t>
    </rPh>
    <rPh sb="321" eb="325">
      <t>ユウシュウスイリョウ</t>
    </rPh>
    <rPh sb="326" eb="328">
      <t>ゲンショウ</t>
    </rPh>
    <rPh sb="329" eb="330">
      <t>トモナ</t>
    </rPh>
    <rPh sb="331" eb="335">
      <t>リョウキンシュウニュウ</t>
    </rPh>
    <rPh sb="336" eb="338">
      <t>ゲンショウ</t>
    </rPh>
    <rPh sb="339" eb="341">
      <t>ミコ</t>
    </rPh>
    <rPh sb="347" eb="351">
      <t>シヨウリョウキン</t>
    </rPh>
    <rPh sb="352" eb="354">
      <t>ミナオ</t>
    </rPh>
    <rPh sb="355" eb="356">
      <t>トウ</t>
    </rPh>
    <rPh sb="357" eb="359">
      <t>ケントウ</t>
    </rPh>
    <rPh sb="363" eb="365">
      <t>ヒツヨウ</t>
    </rPh>
    <rPh sb="371" eb="376">
      <t>シセツリヨウリツ</t>
    </rPh>
    <rPh sb="378" eb="380">
      <t>シセツ</t>
    </rPh>
    <rPh sb="381" eb="384">
      <t>リヨウリツ</t>
    </rPh>
    <rPh sb="386" eb="390">
      <t>ジンコウゲンショウ</t>
    </rPh>
    <rPh sb="391" eb="392">
      <t>トモナ</t>
    </rPh>
    <rPh sb="393" eb="396">
      <t>シヨウシャ</t>
    </rPh>
    <rPh sb="397" eb="399">
      <t>ゲンショウ</t>
    </rPh>
    <rPh sb="402" eb="404">
      <t>エイキョウ</t>
    </rPh>
    <rPh sb="405" eb="406">
      <t>デ</t>
    </rPh>
    <rPh sb="410" eb="413">
      <t>ダイキボ</t>
    </rPh>
    <rPh sb="414" eb="419">
      <t>シセツコウシントウ</t>
    </rPh>
    <rPh sb="420" eb="422">
      <t>ヨテイ</t>
    </rPh>
    <rPh sb="427" eb="431">
      <t>ジギョウケイカク</t>
    </rPh>
    <rPh sb="432" eb="435">
      <t>コウシントウ</t>
    </rPh>
    <rPh sb="439" eb="443">
      <t>ショリノウリョク</t>
    </rPh>
    <rPh sb="450" eb="451">
      <t>ハカ</t>
    </rPh>
    <rPh sb="460" eb="464">
      <t>スイセンカリツ</t>
    </rPh>
    <rPh sb="466" eb="470">
      <t>スイセンカリツ</t>
    </rPh>
    <rPh sb="471" eb="475">
      <t>ルイジダンタイ</t>
    </rPh>
    <rPh sb="475" eb="477">
      <t>ヘイキン</t>
    </rPh>
    <rPh sb="478" eb="480">
      <t>シタマワ</t>
    </rPh>
    <rPh sb="484" eb="486">
      <t>ジョウキョウ</t>
    </rPh>
    <rPh sb="491" eb="492">
      <t>ク</t>
    </rPh>
    <rPh sb="493" eb="494">
      <t>ト</t>
    </rPh>
    <rPh sb="495" eb="497">
      <t>ベンソウ</t>
    </rPh>
    <rPh sb="498" eb="500">
      <t>タンドク</t>
    </rPh>
    <rPh sb="500" eb="503">
      <t>ジョウカソウ</t>
    </rPh>
    <rPh sb="506" eb="508">
      <t>テンカン</t>
    </rPh>
    <rPh sb="509" eb="512">
      <t>ヒツヨウセイ</t>
    </rPh>
    <rPh sb="513" eb="516">
      <t>コウホウシ</t>
    </rPh>
    <rPh sb="525" eb="527">
      <t>ハイシン</t>
    </rPh>
    <rPh sb="528" eb="530">
      <t>ケイハツ</t>
    </rPh>
    <rPh sb="534" eb="536">
      <t>ヒツヨウ</t>
    </rPh>
    <phoneticPr fontId="4"/>
  </si>
  <si>
    <t>　本村の下水道事業は、拡張整備を終了し、既存施設の維持管理と設備の更新が主となっている。人口減少に伴い、料金収入の増加を見込めない中で、効率的な事業運営と施設更新が求められている。
　令和６年度から移行する公営企業会計により、適正な資産の管理と効率的な運営に取り組むとともに、適正な料金設定について検討をしていかなければならない</t>
    <rPh sb="1" eb="3">
      <t>ホンソン</t>
    </rPh>
    <rPh sb="4" eb="7">
      <t>ゲスイドウ</t>
    </rPh>
    <rPh sb="7" eb="9">
      <t>ジギョウ</t>
    </rPh>
    <rPh sb="11" eb="15">
      <t>カクチョウセイビ</t>
    </rPh>
    <rPh sb="16" eb="18">
      <t>シュウリョウ</t>
    </rPh>
    <rPh sb="20" eb="24">
      <t>キゾンシセツ</t>
    </rPh>
    <rPh sb="25" eb="29">
      <t>イジカンリ</t>
    </rPh>
    <rPh sb="30" eb="32">
      <t>セツビ</t>
    </rPh>
    <rPh sb="33" eb="35">
      <t>コウシン</t>
    </rPh>
    <rPh sb="36" eb="37">
      <t>オモ</t>
    </rPh>
    <rPh sb="44" eb="48">
      <t>ジンコウゲンショウ</t>
    </rPh>
    <rPh sb="49" eb="50">
      <t>トモナ</t>
    </rPh>
    <rPh sb="52" eb="54">
      <t>リョウキン</t>
    </rPh>
    <rPh sb="54" eb="56">
      <t>シュウニュウ</t>
    </rPh>
    <rPh sb="57" eb="59">
      <t>ゾウカ</t>
    </rPh>
    <rPh sb="60" eb="62">
      <t>ミコ</t>
    </rPh>
    <rPh sb="65" eb="66">
      <t>ナカ</t>
    </rPh>
    <rPh sb="68" eb="71">
      <t>コウリツテキ</t>
    </rPh>
    <rPh sb="72" eb="76">
      <t>ジギョウウンエイ</t>
    </rPh>
    <rPh sb="77" eb="81">
      <t>シセツコウシン</t>
    </rPh>
    <rPh sb="82" eb="83">
      <t>モト</t>
    </rPh>
    <rPh sb="92" eb="94">
      <t>レイワ</t>
    </rPh>
    <rPh sb="95" eb="97">
      <t>ネンド</t>
    </rPh>
    <rPh sb="99" eb="101">
      <t>イコウ</t>
    </rPh>
    <rPh sb="103" eb="109">
      <t>コウエイキギョウカイケイ</t>
    </rPh>
    <rPh sb="113" eb="115">
      <t>テキセイ</t>
    </rPh>
    <rPh sb="116" eb="118">
      <t>シサン</t>
    </rPh>
    <rPh sb="119" eb="121">
      <t>カンリ</t>
    </rPh>
    <rPh sb="122" eb="125">
      <t>コウリツテキ</t>
    </rPh>
    <rPh sb="126" eb="128">
      <t>ウンエイ</t>
    </rPh>
    <rPh sb="129" eb="130">
      <t>ト</t>
    </rPh>
    <rPh sb="131" eb="132">
      <t>ク</t>
    </rPh>
    <rPh sb="143" eb="145">
      <t>セッテイ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</si>
</sst>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499-43E4-85D9-E63C381C912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0.06</c:v>
                </c:pt>
                <c:pt idx="2">
                  <c:v>0.27</c:v>
                </c:pt>
                <c:pt idx="3">
                  <c:v>0.22</c:v>
                </c:pt>
                <c:pt idx="4">
                  <c:v>0.17</c:v>
                </c:pt>
              </c:numCache>
            </c:numRef>
          </c:val>
          <c:smooth val="0"/>
          <c:extLst>
            <c:ext xmlns:c16="http://schemas.microsoft.com/office/drawing/2014/chart" uri="{C3380CC4-5D6E-409C-BE32-E72D297353CC}">
              <c16:uniqueId val="{00000001-C499-43E4-85D9-E63C381C912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65.900000000000006</c:v>
                </c:pt>
                <c:pt idx="1">
                  <c:v>63.38</c:v>
                </c:pt>
                <c:pt idx="2">
                  <c:v>66.05</c:v>
                </c:pt>
                <c:pt idx="3">
                  <c:v>66.209999999999994</c:v>
                </c:pt>
                <c:pt idx="4">
                  <c:v>62.1</c:v>
                </c:pt>
              </c:numCache>
            </c:numRef>
          </c:val>
          <c:extLst>
            <c:ext xmlns:c16="http://schemas.microsoft.com/office/drawing/2014/chart" uri="{C3380CC4-5D6E-409C-BE32-E72D297353CC}">
              <c16:uniqueId val="{00000000-2233-4416-8F55-1409069FD07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45.68</c:v>
                </c:pt>
                <c:pt idx="1">
                  <c:v>45.87</c:v>
                </c:pt>
                <c:pt idx="2">
                  <c:v>44.24</c:v>
                </c:pt>
                <c:pt idx="3">
                  <c:v>45.3</c:v>
                </c:pt>
                <c:pt idx="4">
                  <c:v>45.6</c:v>
                </c:pt>
              </c:numCache>
            </c:numRef>
          </c:val>
          <c:smooth val="0"/>
          <c:extLst>
            <c:ext xmlns:c16="http://schemas.microsoft.com/office/drawing/2014/chart" uri="{C3380CC4-5D6E-409C-BE32-E72D297353CC}">
              <c16:uniqueId val="{00000001-2233-4416-8F55-1409069FD07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84</c:v>
                </c:pt>
                <c:pt idx="1">
                  <c:v>84.99</c:v>
                </c:pt>
                <c:pt idx="2">
                  <c:v>85.88</c:v>
                </c:pt>
                <c:pt idx="3">
                  <c:v>86.85</c:v>
                </c:pt>
                <c:pt idx="4">
                  <c:v>87.92</c:v>
                </c:pt>
              </c:numCache>
            </c:numRef>
          </c:val>
          <c:extLst>
            <c:ext xmlns:c16="http://schemas.microsoft.com/office/drawing/2014/chart" uri="{C3380CC4-5D6E-409C-BE32-E72D297353CC}">
              <c16:uniqueId val="{00000000-08F9-4667-AF50-1DCFA39944B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87.96</c:v>
                </c:pt>
                <c:pt idx="1">
                  <c:v>87.65</c:v>
                </c:pt>
                <c:pt idx="2">
                  <c:v>88.15</c:v>
                </c:pt>
                <c:pt idx="3">
                  <c:v>88.37</c:v>
                </c:pt>
                <c:pt idx="4">
                  <c:v>88.66</c:v>
                </c:pt>
              </c:numCache>
            </c:numRef>
          </c:val>
          <c:smooth val="0"/>
          <c:extLst>
            <c:ext xmlns:c16="http://schemas.microsoft.com/office/drawing/2014/chart" uri="{C3380CC4-5D6E-409C-BE32-E72D297353CC}">
              <c16:uniqueId val="{00000001-08F9-4667-AF50-1DCFA39944B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66.77</c:v>
                </c:pt>
                <c:pt idx="1">
                  <c:v>60.21</c:v>
                </c:pt>
                <c:pt idx="2">
                  <c:v>73.75</c:v>
                </c:pt>
                <c:pt idx="3">
                  <c:v>59.91</c:v>
                </c:pt>
                <c:pt idx="4">
                  <c:v>75.31</c:v>
                </c:pt>
              </c:numCache>
            </c:numRef>
          </c:val>
          <c:extLst>
            <c:ext xmlns:c16="http://schemas.microsoft.com/office/drawing/2014/chart" uri="{C3380CC4-5D6E-409C-BE32-E72D297353CC}">
              <c16:uniqueId val="{00000000-DDC4-45C9-ADDC-230D07918A8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C4-45C9-ADDC-230D07918A8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DE-40C4-B079-20538368271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DE-40C4-B079-20538368271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DE1-4851-82F9-4C13ACE24B4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E1-4851-82F9-4C13ACE24B4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FAD-4AD8-A5C3-7BCBC6CA2D8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AD-4AD8-A5C3-7BCBC6CA2D8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7B2-4D10-9B27-D553EF4522B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B2-4D10-9B27-D553EF4522B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53.18</c:v>
                </c:pt>
                <c:pt idx="1">
                  <c:v>551.25</c:v>
                </c:pt>
                <c:pt idx="2">
                  <c:v>392.67</c:v>
                </c:pt>
                <c:pt idx="3">
                  <c:v>224.51</c:v>
                </c:pt>
                <c:pt idx="4">
                  <c:v>51.52</c:v>
                </c:pt>
              </c:numCache>
            </c:numRef>
          </c:val>
          <c:extLst>
            <c:ext xmlns:c16="http://schemas.microsoft.com/office/drawing/2014/chart" uri="{C3380CC4-5D6E-409C-BE32-E72D297353CC}">
              <c16:uniqueId val="{00000000-8670-43A4-A2B9-5533FEC6707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1267.3900000000001</c:v>
                </c:pt>
                <c:pt idx="1">
                  <c:v>1268.6300000000001</c:v>
                </c:pt>
                <c:pt idx="2">
                  <c:v>1283.69</c:v>
                </c:pt>
                <c:pt idx="3">
                  <c:v>1160.22</c:v>
                </c:pt>
                <c:pt idx="4">
                  <c:v>1141.98</c:v>
                </c:pt>
              </c:numCache>
            </c:numRef>
          </c:val>
          <c:smooth val="0"/>
          <c:extLst>
            <c:ext xmlns:c16="http://schemas.microsoft.com/office/drawing/2014/chart" uri="{C3380CC4-5D6E-409C-BE32-E72D297353CC}">
              <c16:uniqueId val="{00000001-8670-43A4-A2B9-5533FEC6707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49.18</c:v>
                </c:pt>
                <c:pt idx="1">
                  <c:v>27.68</c:v>
                </c:pt>
                <c:pt idx="2">
                  <c:v>15.45</c:v>
                </c:pt>
                <c:pt idx="3">
                  <c:v>31.27</c:v>
                </c:pt>
                <c:pt idx="4">
                  <c:v>47.32</c:v>
                </c:pt>
              </c:numCache>
            </c:numRef>
          </c:val>
          <c:extLst>
            <c:ext xmlns:c16="http://schemas.microsoft.com/office/drawing/2014/chart" uri="{C3380CC4-5D6E-409C-BE32-E72D297353CC}">
              <c16:uniqueId val="{00000000-7B32-427B-81F7-576949C3BD4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84.3</c:v>
                </c:pt>
                <c:pt idx="1">
                  <c:v>82.88</c:v>
                </c:pt>
                <c:pt idx="2">
                  <c:v>82.53</c:v>
                </c:pt>
                <c:pt idx="3">
                  <c:v>81.81</c:v>
                </c:pt>
                <c:pt idx="4">
                  <c:v>82.27</c:v>
                </c:pt>
              </c:numCache>
            </c:numRef>
          </c:val>
          <c:smooth val="0"/>
          <c:extLst>
            <c:ext xmlns:c16="http://schemas.microsoft.com/office/drawing/2014/chart" uri="{C3380CC4-5D6E-409C-BE32-E72D297353CC}">
              <c16:uniqueId val="{00000001-7B32-427B-81F7-576949C3BD4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350.18</c:v>
                </c:pt>
                <c:pt idx="1">
                  <c:v>641.69000000000005</c:v>
                </c:pt>
                <c:pt idx="2">
                  <c:v>1138.73</c:v>
                </c:pt>
                <c:pt idx="3">
                  <c:v>560.25</c:v>
                </c:pt>
                <c:pt idx="4">
                  <c:v>321.76</c:v>
                </c:pt>
              </c:numCache>
            </c:numRef>
          </c:val>
          <c:extLst>
            <c:ext xmlns:c16="http://schemas.microsoft.com/office/drawing/2014/chart" uri="{C3380CC4-5D6E-409C-BE32-E72D297353CC}">
              <c16:uniqueId val="{00000000-6D7F-4B9E-B695-0EA3D5ED9A9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185.47</c:v>
                </c:pt>
                <c:pt idx="1">
                  <c:v>187.76</c:v>
                </c:pt>
                <c:pt idx="2">
                  <c:v>190.48</c:v>
                </c:pt>
                <c:pt idx="3">
                  <c:v>193.59</c:v>
                </c:pt>
                <c:pt idx="4">
                  <c:v>194.42</c:v>
                </c:pt>
              </c:numCache>
            </c:numRef>
          </c:val>
          <c:smooth val="0"/>
          <c:extLst>
            <c:ext xmlns:c16="http://schemas.microsoft.com/office/drawing/2014/chart" uri="{C3380CC4-5D6E-409C-BE32-E72D297353CC}">
              <c16:uniqueId val="{00000001-6D7F-4B9E-B695-0EA3D5ED9A9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大蔵村</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D1</v>
      </c>
      <c r="X8" s="39"/>
      <c r="Y8" s="39"/>
      <c r="Z8" s="39"/>
      <c r="AA8" s="39"/>
      <c r="AB8" s="39"/>
      <c r="AC8" s="39"/>
      <c r="AD8" s="40" t="str">
        <f>データ!$M$6</f>
        <v>非設置</v>
      </c>
      <c r="AE8" s="40"/>
      <c r="AF8" s="40"/>
      <c r="AG8" s="40"/>
      <c r="AH8" s="40"/>
      <c r="AI8" s="40"/>
      <c r="AJ8" s="40"/>
      <c r="AK8" s="3"/>
      <c r="AL8" s="41">
        <f>データ!S6</f>
        <v>2830</v>
      </c>
      <c r="AM8" s="41"/>
      <c r="AN8" s="41"/>
      <c r="AO8" s="41"/>
      <c r="AP8" s="41"/>
      <c r="AQ8" s="41"/>
      <c r="AR8" s="41"/>
      <c r="AS8" s="41"/>
      <c r="AT8" s="34">
        <f>データ!T6</f>
        <v>211.64</v>
      </c>
      <c r="AU8" s="34"/>
      <c r="AV8" s="34"/>
      <c r="AW8" s="34"/>
      <c r="AX8" s="34"/>
      <c r="AY8" s="34"/>
      <c r="AZ8" s="34"/>
      <c r="BA8" s="34"/>
      <c r="BB8" s="34">
        <f>データ!U6</f>
        <v>13.37</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57.89</v>
      </c>
      <c r="Q10" s="34"/>
      <c r="R10" s="34"/>
      <c r="S10" s="34"/>
      <c r="T10" s="34"/>
      <c r="U10" s="34"/>
      <c r="V10" s="34"/>
      <c r="W10" s="34">
        <f>データ!Q6</f>
        <v>37.08</v>
      </c>
      <c r="X10" s="34"/>
      <c r="Y10" s="34"/>
      <c r="Z10" s="34"/>
      <c r="AA10" s="34"/>
      <c r="AB10" s="34"/>
      <c r="AC10" s="34"/>
      <c r="AD10" s="41">
        <f>データ!R6</f>
        <v>3355</v>
      </c>
      <c r="AE10" s="41"/>
      <c r="AF10" s="41"/>
      <c r="AG10" s="41"/>
      <c r="AH10" s="41"/>
      <c r="AI10" s="41"/>
      <c r="AJ10" s="41"/>
      <c r="AK10" s="2"/>
      <c r="AL10" s="41">
        <f>データ!V6</f>
        <v>1622</v>
      </c>
      <c r="AM10" s="41"/>
      <c r="AN10" s="41"/>
      <c r="AO10" s="41"/>
      <c r="AP10" s="41"/>
      <c r="AQ10" s="41"/>
      <c r="AR10" s="41"/>
      <c r="AS10" s="41"/>
      <c r="AT10" s="34">
        <f>データ!W6</f>
        <v>0.83</v>
      </c>
      <c r="AU10" s="34"/>
      <c r="AV10" s="34"/>
      <c r="AW10" s="34"/>
      <c r="AX10" s="34"/>
      <c r="AY10" s="34"/>
      <c r="AZ10" s="34"/>
      <c r="BA10" s="34"/>
      <c r="BB10" s="34">
        <f>データ!X6</f>
        <v>1954.22</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118</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117</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119</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44</v>
      </c>
      <c r="O86" s="12" t="str">
        <f>データ!EO6</f>
        <v>【0.11】</v>
      </c>
    </row>
  </sheetData>
  <sheetProtection algorithmName="SHA-512" hashValue="SAln1t4AsbyzssDBgf9LvyCUBwwe2meN/KidK2xGAL5LttrtKV1Mdo6WT6xLmuj1KM/dRzeYY7+e+QwBPMJtJg==" saltValue="CD2DL+VzDJfq0Iy16VQbE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63657</v>
      </c>
      <c r="D6" s="19">
        <f t="shared" si="3"/>
        <v>47</v>
      </c>
      <c r="E6" s="19">
        <f t="shared" si="3"/>
        <v>17</v>
      </c>
      <c r="F6" s="19">
        <f t="shared" si="3"/>
        <v>4</v>
      </c>
      <c r="G6" s="19">
        <f t="shared" si="3"/>
        <v>0</v>
      </c>
      <c r="H6" s="19" t="str">
        <f t="shared" si="3"/>
        <v>山形県　大蔵村</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57.89</v>
      </c>
      <c r="Q6" s="20">
        <f t="shared" si="3"/>
        <v>37.08</v>
      </c>
      <c r="R6" s="20">
        <f t="shared" si="3"/>
        <v>3355</v>
      </c>
      <c r="S6" s="20">
        <f t="shared" si="3"/>
        <v>2830</v>
      </c>
      <c r="T6" s="20">
        <f t="shared" si="3"/>
        <v>211.64</v>
      </c>
      <c r="U6" s="20">
        <f t="shared" si="3"/>
        <v>13.37</v>
      </c>
      <c r="V6" s="20">
        <f t="shared" si="3"/>
        <v>1622</v>
      </c>
      <c r="W6" s="20">
        <f t="shared" si="3"/>
        <v>0.83</v>
      </c>
      <c r="X6" s="20">
        <f t="shared" si="3"/>
        <v>1954.22</v>
      </c>
      <c r="Y6" s="21">
        <f>IF(Y7="",NA(),Y7)</f>
        <v>66.77</v>
      </c>
      <c r="Z6" s="21">
        <f t="shared" ref="Z6:AH6" si="4">IF(Z7="",NA(),Z7)</f>
        <v>60.21</v>
      </c>
      <c r="AA6" s="21">
        <f t="shared" si="4"/>
        <v>73.75</v>
      </c>
      <c r="AB6" s="21">
        <f t="shared" si="4"/>
        <v>59.91</v>
      </c>
      <c r="AC6" s="21">
        <f t="shared" si="4"/>
        <v>75.31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53.18</v>
      </c>
      <c r="BG6" s="21">
        <f t="shared" ref="BG6:BO6" si="7">IF(BG7="",NA(),BG7)</f>
        <v>551.25</v>
      </c>
      <c r="BH6" s="21">
        <f t="shared" si="7"/>
        <v>392.67</v>
      </c>
      <c r="BI6" s="21">
        <f t="shared" si="7"/>
        <v>224.51</v>
      </c>
      <c r="BJ6" s="21">
        <f t="shared" si="7"/>
        <v>51.52</v>
      </c>
      <c r="BK6" s="21">
        <f t="shared" si="7"/>
        <v>1267.3900000000001</v>
      </c>
      <c r="BL6" s="21">
        <f t="shared" si="7"/>
        <v>1268.6300000000001</v>
      </c>
      <c r="BM6" s="21">
        <f t="shared" si="7"/>
        <v>1283.69</v>
      </c>
      <c r="BN6" s="21">
        <f t="shared" si="7"/>
        <v>1160.22</v>
      </c>
      <c r="BO6" s="21">
        <f t="shared" si="7"/>
        <v>1141.98</v>
      </c>
      <c r="BP6" s="20" t="str">
        <f>IF(BP7="","",IF(BP7="-","【-】","【"&amp;SUBSTITUTE(TEXT(BP7,"#,##0.00"),"-","△")&amp;"】"))</f>
        <v>【1,156.82】</v>
      </c>
      <c r="BQ6" s="21">
        <f>IF(BQ7="",NA(),BQ7)</f>
        <v>49.18</v>
      </c>
      <c r="BR6" s="21">
        <f t="shared" ref="BR6:BZ6" si="8">IF(BR7="",NA(),BR7)</f>
        <v>27.68</v>
      </c>
      <c r="BS6" s="21">
        <f t="shared" si="8"/>
        <v>15.45</v>
      </c>
      <c r="BT6" s="21">
        <f t="shared" si="8"/>
        <v>31.27</v>
      </c>
      <c r="BU6" s="21">
        <f t="shared" si="8"/>
        <v>47.32</v>
      </c>
      <c r="BV6" s="21">
        <f t="shared" si="8"/>
        <v>84.3</v>
      </c>
      <c r="BW6" s="21">
        <f t="shared" si="8"/>
        <v>82.88</v>
      </c>
      <c r="BX6" s="21">
        <f t="shared" si="8"/>
        <v>82.53</v>
      </c>
      <c r="BY6" s="21">
        <f t="shared" si="8"/>
        <v>81.81</v>
      </c>
      <c r="BZ6" s="21">
        <f t="shared" si="8"/>
        <v>82.27</v>
      </c>
      <c r="CA6" s="20" t="str">
        <f>IF(CA7="","",IF(CA7="-","【-】","【"&amp;SUBSTITUTE(TEXT(CA7,"#,##0.00"),"-","△")&amp;"】"))</f>
        <v>【75.33】</v>
      </c>
      <c r="CB6" s="21">
        <f>IF(CB7="",NA(),CB7)</f>
        <v>350.18</v>
      </c>
      <c r="CC6" s="21">
        <f t="shared" ref="CC6:CK6" si="9">IF(CC7="",NA(),CC7)</f>
        <v>641.69000000000005</v>
      </c>
      <c r="CD6" s="21">
        <f t="shared" si="9"/>
        <v>1138.73</v>
      </c>
      <c r="CE6" s="21">
        <f t="shared" si="9"/>
        <v>560.25</v>
      </c>
      <c r="CF6" s="21">
        <f t="shared" si="9"/>
        <v>321.76</v>
      </c>
      <c r="CG6" s="21">
        <f t="shared" si="9"/>
        <v>185.47</v>
      </c>
      <c r="CH6" s="21">
        <f t="shared" si="9"/>
        <v>187.76</v>
      </c>
      <c r="CI6" s="21">
        <f t="shared" si="9"/>
        <v>190.48</v>
      </c>
      <c r="CJ6" s="21">
        <f t="shared" si="9"/>
        <v>193.59</v>
      </c>
      <c r="CK6" s="21">
        <f t="shared" si="9"/>
        <v>194.42</v>
      </c>
      <c r="CL6" s="20" t="str">
        <f>IF(CL7="","",IF(CL7="-","【-】","【"&amp;SUBSTITUTE(TEXT(CL7,"#,##0.00"),"-","△")&amp;"】"))</f>
        <v>【215.73】</v>
      </c>
      <c r="CM6" s="21">
        <f>IF(CM7="",NA(),CM7)</f>
        <v>65.900000000000006</v>
      </c>
      <c r="CN6" s="21">
        <f t="shared" ref="CN6:CV6" si="10">IF(CN7="",NA(),CN7)</f>
        <v>63.38</v>
      </c>
      <c r="CO6" s="21">
        <f t="shared" si="10"/>
        <v>66.05</v>
      </c>
      <c r="CP6" s="21">
        <f t="shared" si="10"/>
        <v>66.209999999999994</v>
      </c>
      <c r="CQ6" s="21">
        <f t="shared" si="10"/>
        <v>62.1</v>
      </c>
      <c r="CR6" s="21">
        <f t="shared" si="10"/>
        <v>45.68</v>
      </c>
      <c r="CS6" s="21">
        <f t="shared" si="10"/>
        <v>45.87</v>
      </c>
      <c r="CT6" s="21">
        <f t="shared" si="10"/>
        <v>44.24</v>
      </c>
      <c r="CU6" s="21">
        <f t="shared" si="10"/>
        <v>45.3</v>
      </c>
      <c r="CV6" s="21">
        <f t="shared" si="10"/>
        <v>45.6</v>
      </c>
      <c r="CW6" s="20" t="str">
        <f>IF(CW7="","",IF(CW7="-","【-】","【"&amp;SUBSTITUTE(TEXT(CW7,"#,##0.00"),"-","△")&amp;"】"))</f>
        <v>【43.28】</v>
      </c>
      <c r="CX6" s="21">
        <f>IF(CX7="",NA(),CX7)</f>
        <v>84</v>
      </c>
      <c r="CY6" s="21">
        <f t="shared" ref="CY6:DG6" si="11">IF(CY7="",NA(),CY7)</f>
        <v>84.99</v>
      </c>
      <c r="CZ6" s="21">
        <f t="shared" si="11"/>
        <v>85.88</v>
      </c>
      <c r="DA6" s="21">
        <f t="shared" si="11"/>
        <v>86.85</v>
      </c>
      <c r="DB6" s="21">
        <f t="shared" si="11"/>
        <v>87.92</v>
      </c>
      <c r="DC6" s="21">
        <f t="shared" si="11"/>
        <v>87.96</v>
      </c>
      <c r="DD6" s="21">
        <f t="shared" si="11"/>
        <v>87.65</v>
      </c>
      <c r="DE6" s="21">
        <f t="shared" si="11"/>
        <v>88.15</v>
      </c>
      <c r="DF6" s="21">
        <f t="shared" si="11"/>
        <v>88.37</v>
      </c>
      <c r="DG6" s="21">
        <f t="shared" si="11"/>
        <v>88.66</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0.04</v>
      </c>
      <c r="EK6" s="21">
        <f t="shared" si="14"/>
        <v>0.06</v>
      </c>
      <c r="EL6" s="21">
        <f t="shared" si="14"/>
        <v>0.27</v>
      </c>
      <c r="EM6" s="21">
        <f t="shared" si="14"/>
        <v>0.22</v>
      </c>
      <c r="EN6" s="21">
        <f t="shared" si="14"/>
        <v>0.17</v>
      </c>
      <c r="EO6" s="20" t="str">
        <f>IF(EO7="","",IF(EO7="-","【-】","【"&amp;SUBSTITUTE(TEXT(EO7,"#,##0.00"),"-","△")&amp;"】"))</f>
        <v>【0.11】</v>
      </c>
    </row>
    <row r="7" spans="1:145" s="22" customFormat="1" x14ac:dyDescent="0.15">
      <c r="A7" s="14"/>
      <c r="B7" s="23">
        <v>2023</v>
      </c>
      <c r="C7" s="23">
        <v>63657</v>
      </c>
      <c r="D7" s="23">
        <v>47</v>
      </c>
      <c r="E7" s="23">
        <v>17</v>
      </c>
      <c r="F7" s="23">
        <v>4</v>
      </c>
      <c r="G7" s="23">
        <v>0</v>
      </c>
      <c r="H7" s="23" t="s">
        <v>98</v>
      </c>
      <c r="I7" s="23" t="s">
        <v>99</v>
      </c>
      <c r="J7" s="23" t="s">
        <v>100</v>
      </c>
      <c r="K7" s="23" t="s">
        <v>101</v>
      </c>
      <c r="L7" s="23" t="s">
        <v>102</v>
      </c>
      <c r="M7" s="23" t="s">
        <v>103</v>
      </c>
      <c r="N7" s="24" t="s">
        <v>104</v>
      </c>
      <c r="O7" s="24" t="s">
        <v>105</v>
      </c>
      <c r="P7" s="24">
        <v>57.89</v>
      </c>
      <c r="Q7" s="24">
        <v>37.08</v>
      </c>
      <c r="R7" s="24">
        <v>3355</v>
      </c>
      <c r="S7" s="24">
        <v>2830</v>
      </c>
      <c r="T7" s="24">
        <v>211.64</v>
      </c>
      <c r="U7" s="24">
        <v>13.37</v>
      </c>
      <c r="V7" s="24">
        <v>1622</v>
      </c>
      <c r="W7" s="24">
        <v>0.83</v>
      </c>
      <c r="X7" s="24">
        <v>1954.22</v>
      </c>
      <c r="Y7" s="24">
        <v>66.77</v>
      </c>
      <c r="Z7" s="24">
        <v>60.21</v>
      </c>
      <c r="AA7" s="24">
        <v>73.75</v>
      </c>
      <c r="AB7" s="24">
        <v>59.91</v>
      </c>
      <c r="AC7" s="24">
        <v>75.31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53.18</v>
      </c>
      <c r="BG7" s="24">
        <v>551.25</v>
      </c>
      <c r="BH7" s="24">
        <v>392.67</v>
      </c>
      <c r="BI7" s="24">
        <v>224.51</v>
      </c>
      <c r="BJ7" s="24">
        <v>51.52</v>
      </c>
      <c r="BK7" s="24">
        <v>1267.3900000000001</v>
      </c>
      <c r="BL7" s="24">
        <v>1268.6300000000001</v>
      </c>
      <c r="BM7" s="24">
        <v>1283.69</v>
      </c>
      <c r="BN7" s="24">
        <v>1160.22</v>
      </c>
      <c r="BO7" s="24">
        <v>1141.98</v>
      </c>
      <c r="BP7" s="24">
        <v>1156.82</v>
      </c>
      <c r="BQ7" s="24">
        <v>49.18</v>
      </c>
      <c r="BR7" s="24">
        <v>27.68</v>
      </c>
      <c r="BS7" s="24">
        <v>15.45</v>
      </c>
      <c r="BT7" s="24">
        <v>31.27</v>
      </c>
      <c r="BU7" s="24">
        <v>47.32</v>
      </c>
      <c r="BV7" s="24">
        <v>84.3</v>
      </c>
      <c r="BW7" s="24">
        <v>82.88</v>
      </c>
      <c r="BX7" s="24">
        <v>82.53</v>
      </c>
      <c r="BY7" s="24">
        <v>81.81</v>
      </c>
      <c r="BZ7" s="24">
        <v>82.27</v>
      </c>
      <c r="CA7" s="24">
        <v>75.33</v>
      </c>
      <c r="CB7" s="24">
        <v>350.18</v>
      </c>
      <c r="CC7" s="24">
        <v>641.69000000000005</v>
      </c>
      <c r="CD7" s="24">
        <v>1138.73</v>
      </c>
      <c r="CE7" s="24">
        <v>560.25</v>
      </c>
      <c r="CF7" s="24">
        <v>321.76</v>
      </c>
      <c r="CG7" s="24">
        <v>185.47</v>
      </c>
      <c r="CH7" s="24">
        <v>187.76</v>
      </c>
      <c r="CI7" s="24">
        <v>190.48</v>
      </c>
      <c r="CJ7" s="24">
        <v>193.59</v>
      </c>
      <c r="CK7" s="24">
        <v>194.42</v>
      </c>
      <c r="CL7" s="24">
        <v>215.73</v>
      </c>
      <c r="CM7" s="24">
        <v>65.900000000000006</v>
      </c>
      <c r="CN7" s="24">
        <v>63.38</v>
      </c>
      <c r="CO7" s="24">
        <v>66.05</v>
      </c>
      <c r="CP7" s="24">
        <v>66.209999999999994</v>
      </c>
      <c r="CQ7" s="24">
        <v>62.1</v>
      </c>
      <c r="CR7" s="24">
        <v>45.68</v>
      </c>
      <c r="CS7" s="24">
        <v>45.87</v>
      </c>
      <c r="CT7" s="24">
        <v>44.24</v>
      </c>
      <c r="CU7" s="24">
        <v>45.3</v>
      </c>
      <c r="CV7" s="24">
        <v>45.6</v>
      </c>
      <c r="CW7" s="24">
        <v>43.28</v>
      </c>
      <c r="CX7" s="24">
        <v>84</v>
      </c>
      <c r="CY7" s="24">
        <v>84.99</v>
      </c>
      <c r="CZ7" s="24">
        <v>85.88</v>
      </c>
      <c r="DA7" s="24">
        <v>86.85</v>
      </c>
      <c r="DB7" s="24">
        <v>87.92</v>
      </c>
      <c r="DC7" s="24">
        <v>87.96</v>
      </c>
      <c r="DD7" s="24">
        <v>87.65</v>
      </c>
      <c r="DE7" s="24">
        <v>88.15</v>
      </c>
      <c r="DF7" s="24">
        <v>88.37</v>
      </c>
      <c r="DG7" s="24">
        <v>88.66</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0.04</v>
      </c>
      <c r="EK7" s="24">
        <v>0.06</v>
      </c>
      <c r="EL7" s="24">
        <v>0.27</v>
      </c>
      <c r="EM7" s="24">
        <v>0.22</v>
      </c>
      <c r="EN7" s="24">
        <v>0.17</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2025-03-04T02:01:40Z</dcterms:modified>
</cp:coreProperties>
</file>