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6\20 【1.31 15時】公営企業に係る経営比較分析表(令和５年度決算)の分析等について（依頼）\01　様式　(ファイル名を変えずに上書き保存してください)\下水　四釜さん宛\"/>
    </mc:Choice>
  </mc:AlternateContent>
  <xr:revisionPtr revIDLastSave="0" documentId="13_ncr:1_{105E0FDE-2727-4861-B600-8E631C8870C2}" xr6:coauthVersionLast="45" xr6:coauthVersionMax="45" xr10:uidLastSave="{00000000-0000-0000-0000-000000000000}"/>
  <workbookProtection workbookAlgorithmName="SHA-512" workbookHashValue="/itq1jq5469QbaGKeeu1uWCyLyk/dik7kznxD1VZaIbSirbronnCSGPyPufo7NUg4LYpyi8mq+bVCeOe8Ew5GQ==" workbookSaltValue="9M5UFNOz+nj484AD3Wlh0w==" workbookSpinCount="100000" lockStructure="1"/>
  <bookViews>
    <workbookView xWindow="150" yWindow="180" windowWidth="28170" windowHeight="1587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R6" i="5"/>
  <c r="AD10" i="4" s="1"/>
  <c r="Q6" i="5"/>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L10" i="4"/>
  <c r="W10" i="4"/>
  <c r="BB8" i="4"/>
  <c r="AL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<sst xmlns="http://schemas.openxmlformats.org/spreadsheetml/2006/main" count="236" uniqueCount="120">
  <si>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</si>
  <si>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</si>
  <si>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</si>
  <si>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</si>
  <si>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</si>
  <si>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</si>
  <si>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</si>
  <si>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</si>
  <si>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</si>
  <si>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</si>
  <si>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</si>
  <si>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</si>
  <si>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</si>
  <si>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</si>
  <si>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</si>
  <si>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</si>
  <si>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</si>
  <si>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</si>
  <si>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</si>
  <si>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</si>
  <si>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</si>
  <si>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</si>
  <si>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</si>
  <si>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</si>
  <si>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</si>
  <si>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</si>
  <si>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</si>
  <si>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</si>
  <si>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</si>
  <si>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</si>
  <si>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</si>
  <si>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</si>
  <si>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</si>
  <si>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</si>
  <si>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</si>
  <si>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</si>
  <si>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</si>
  <si>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</si>
  <si>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</si>
  <si>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</si>
  <si>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</si>
  <si>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</si>
  <si>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</si>
  <si>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</si>
  <si>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</si>
  <si>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</si>
  <si>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</si>
  <si>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</si>
  <si>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</si>
  <si>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</si>
  <si>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</si>
  <si>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</si>
  <si>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</si>
  <si>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</si>
  <si>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</si>
  <si>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</si>
  <si>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</si>
  <si>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</si>
  <si>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</si>
  <si>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</si>
  <si>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</si>
  <si>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</si>
  <si>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</si>
  <si>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</si>
  <si>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</si>
  <si>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</si>
  <si>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</si>
  <si>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</si>
  <si>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</si>
  <si>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</si>
  <si>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</si>
  <si>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</si>
  <si>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</si>
  <si>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</si>
  <si>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</si>
  <si>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</si>
  <si>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</si>
  <si>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</si>
  <si>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</si>
  <si>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</si>
  <si>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</si>
  <si>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</si>
  <si>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</si>
  <si>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</si>
  <si>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</si>
  <si>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</si>
  <si>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</si>
  <si>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</si>
  <si>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</si>
  <si>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</si>
  <si>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</si>
  <si>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</si>
  <si>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</si>
  <si>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</si>
  <si>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</si>
  <si>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</si>
  <si>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</si>
  <si>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</si>
  <si>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</si>
  <si>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</si>
  <si>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</si>
  <si>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</si>
  <si>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</si>
  <si>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</si>
  <si>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</si>
  <si>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</si>
  <si>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</si>
  <si>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</si>
  <si>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</si>
  <si>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</si>
  <si>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</si>
  <si>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</si>
  <si>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</si>
  <si>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</si>
  <si>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</si>
  <si>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</si>
  <si>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</si>
  <si>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収益的収支比率は、前年比改善されている。修繕費用を一般会計からの繰入により対応したことが影響していると考えられる。同様の理由により経費回収率については悪化が見られる。
　近年は使用料収入の増加がみられるが、料金収入では汚水処理費を賄うことが出来ず、不足分は一般会計繰入に頼っている状態である。今後は施設設備等の計画的な更新を見据え料金の改定も視野に入れていかなければならない。
　汚水処理原価については、修繕費の増加、動力費の増加などにより経費が増加したため、増加の傾向となっている。今後も処理施設設備の更新を計画的に行いつつ、維持管理費の削減に努めていきたい。
　施設利用率については、今後の人口減少を踏まえ、適切な施設規模を維持していく必要がある。
　水洗化率についてはここ数年増加傾向にあり、類似団体の平均値は上回っている。今後も住宅リフォーム等と合わせて公共下水道への接続の啓発を行い、水洗化率の向上に努めていきたい。</t>
    <rPh sb="26" eb="28">
      <t>イッパン</t>
    </rPh>
    <rPh sb="28" eb="30">
      <t>カイケイ</t>
    </rPh>
    <rPh sb="33" eb="34">
      <t>ク</t>
    </rPh>
    <rPh sb="34" eb="35">
      <t>イ</t>
    </rPh>
    <rPh sb="38" eb="40">
      <t>タイオウ</t>
    </rPh>
    <rPh sb="58" eb="60">
      <t>ドウヨウ</t>
    </rPh>
    <rPh sb="61" eb="63">
      <t>リユウ</t>
    </rPh>
    <rPh sb="76" eb="78">
      <t>アッカ</t>
    </rPh>
    <rPh sb="79" eb="80">
      <t>ミ</t>
    </rPh>
    <rPh sb="86" eb="88">
      <t>キンネン</t>
    </rPh>
    <rPh sb="203" eb="205">
      <t>シュウゼン</t>
    </rPh>
    <rPh sb="205" eb="206">
      <t>ヒ</t>
    </rPh>
    <rPh sb="207" eb="209">
      <t>ゾウカ</t>
    </rPh>
    <rPh sb="210" eb="212">
      <t>ドウリョク</t>
    </rPh>
    <rPh sb="212" eb="213">
      <t>ヒ</t>
    </rPh>
    <rPh sb="214" eb="216">
      <t>ゾウカ</t>
    </rPh>
    <rPh sb="221" eb="223">
      <t>ケイヒ</t>
    </rPh>
    <rPh sb="224" eb="226">
      <t>ゾウカ</t>
    </rPh>
    <rPh sb="231" eb="233">
      <t>ゾウカ</t>
    </rPh>
    <rPh sb="234" eb="236">
      <t>ケイコウ</t>
    </rPh>
    <phoneticPr fontId="4"/>
  </si>
  <si>
    <t>　ここ数年は、若干の接続数の増加があるが、人口減少の影響もあり大幅な接続率の増加は見込めない状況となっている。現状料金収入のみで総費用を賄うことは難しく、現在は一般会計の繰入に頼っている状態となっている。
　今後は人口減少も見据えた場合、適切な料金改定が必要となる。また、機械設備等の更新を適切に行い突発的な必要負担を抑え、安定した運営を目指したい。</t>
    <phoneticPr fontId="4"/>
  </si>
  <si>
    <t>　供用開始から20年以上経過しているが、管渠の老朽化に伴う大きな問題は発生していない。
　計画を策定し、計画的に行い、突発的な修繕を抑えていきたい。</t>
    <rPh sb="10" eb="12">
      <t>イジョウ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</si>
</sst>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20" fontId="5" fillId="0" borderId="6" xfId="0" applyNumberFormat="1" applyFont="1" applyBorder="1" applyAlignment="1" applyProtection="1">
      <alignment horizontal="left" vertical="top" wrapText="1"/>
      <protection locked="0"/>
    </xf>
    <xf numFmtId="20" fontId="5" fillId="0" borderId="0" xfId="0" applyNumberFormat="1" applyFont="1" applyAlignment="1" applyProtection="1">
      <alignment horizontal="left" vertical="top" wrapText="1"/>
      <protection locked="0"/>
    </xf>
    <xf numFmtId="20" fontId="5" fillId="0" borderId="7" xfId="0" applyNumberFormat="1" applyFont="1" applyBorder="1" applyAlignment="1" applyProtection="1">
      <alignment horizontal="left" vertical="top" wrapText="1"/>
      <protection locked="0"/>
    </xf>
    <xf numFmtId="20" fontId="5" fillId="0" borderId="8" xfId="0" applyNumberFormat="1" applyFont="1" applyBorder="1" applyAlignment="1" applyProtection="1">
      <alignment horizontal="left" vertical="top" wrapText="1"/>
      <protection locked="0"/>
    </xf>
    <xf numFmtId="20" fontId="5" fillId="0" borderId="1" xfId="0" applyNumberFormat="1" applyFont="1" applyBorder="1" applyAlignment="1" applyProtection="1">
      <alignment horizontal="left" vertical="top" wrapText="1"/>
      <protection locked="0"/>
    </xf>
    <xf numFmtId="20" fontId="5" fillId="0" borderId="9" xfId="0" applyNumberFormat="1"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1D6-4CD4-ACEA-32002C40403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91D6-4CD4-ACEA-32002C40403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45.59</c:v>
                </c:pt>
                <c:pt idx="1">
                  <c:v>46.76</c:v>
                </c:pt>
                <c:pt idx="2">
                  <c:v>43.78</c:v>
                </c:pt>
                <c:pt idx="3">
                  <c:v>43.95</c:v>
                </c:pt>
                <c:pt idx="4">
                  <c:v>66.98</c:v>
                </c:pt>
              </c:numCache>
            </c:numRef>
          </c:val>
          <c:extLst>
            <c:ext xmlns:c16="http://schemas.microsoft.com/office/drawing/2014/chart" uri="{C3380CC4-5D6E-409C-BE32-E72D297353CC}">
              <c16:uniqueId val="{00000000-191E-4D04-AEC3-E8E568C7BFC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191E-4D04-AEC3-E8E568C7BFC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82.31</c:v>
                </c:pt>
                <c:pt idx="1">
                  <c:v>82.9</c:v>
                </c:pt>
                <c:pt idx="2">
                  <c:v>83.5</c:v>
                </c:pt>
                <c:pt idx="3">
                  <c:v>84.57</c:v>
                </c:pt>
                <c:pt idx="4">
                  <c:v>86.37</c:v>
                </c:pt>
              </c:numCache>
            </c:numRef>
          </c:val>
          <c:extLst>
            <c:ext xmlns:c16="http://schemas.microsoft.com/office/drawing/2014/chart" uri="{C3380CC4-5D6E-409C-BE32-E72D297353CC}">
              <c16:uniqueId val="{00000000-517D-436A-B053-458BBB131A8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517D-436A-B053-458BBB131A8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77.180000000000007</c:v>
                </c:pt>
                <c:pt idx="1">
                  <c:v>73.599999999999994</c:v>
                </c:pt>
                <c:pt idx="2">
                  <c:v>74.680000000000007</c:v>
                </c:pt>
                <c:pt idx="3">
                  <c:v>75.260000000000005</c:v>
                </c:pt>
                <c:pt idx="4">
                  <c:v>78.739999999999995</c:v>
                </c:pt>
              </c:numCache>
            </c:numRef>
          </c:val>
          <c:extLst>
            <c:ext xmlns:c16="http://schemas.microsoft.com/office/drawing/2014/chart" uri="{C3380CC4-5D6E-409C-BE32-E72D297353CC}">
              <c16:uniqueId val="{00000000-420A-4FCF-B908-0A004B09918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0A-4FCF-B908-0A004B09918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48-46B7-92F4-CB477B1B808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48-46B7-92F4-CB477B1B808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C2-44F3-86F2-3CDE6B6F1AA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C2-44F3-86F2-3CDE6B6F1AA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5A-43F8-B956-EB40A3F6D1C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5A-43F8-B956-EB40A3F6D1C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90-4454-8A33-10538DA07A2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90-4454-8A33-10538DA07A2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3619.45</c:v>
                </c:pt>
              </c:numCache>
            </c:numRef>
          </c:val>
          <c:extLst>
            <c:ext xmlns:c16="http://schemas.microsoft.com/office/drawing/2014/chart" uri="{C3380CC4-5D6E-409C-BE32-E72D297353CC}">
              <c16:uniqueId val="{00000000-BB56-41E2-993E-DFC7967A53E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BB56-41E2-993E-DFC7967A53E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64.36</c:v>
                </c:pt>
                <c:pt idx="1">
                  <c:v>83.19</c:v>
                </c:pt>
                <c:pt idx="2">
                  <c:v>81.67</c:v>
                </c:pt>
                <c:pt idx="3">
                  <c:v>53.94</c:v>
                </c:pt>
                <c:pt idx="4">
                  <c:v>49.79</c:v>
                </c:pt>
              </c:numCache>
            </c:numRef>
          </c:val>
          <c:extLst>
            <c:ext xmlns:c16="http://schemas.microsoft.com/office/drawing/2014/chart" uri="{C3380CC4-5D6E-409C-BE32-E72D297353CC}">
              <c16:uniqueId val="{00000000-BB38-4ECB-8D88-C82BE8742CF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BB38-4ECB-8D88-C82BE8742CF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247.09</c:v>
                </c:pt>
                <c:pt idx="1">
                  <c:v>193.38</c:v>
                </c:pt>
                <c:pt idx="2">
                  <c:v>197.49</c:v>
                </c:pt>
                <c:pt idx="3">
                  <c:v>304.06</c:v>
                </c:pt>
                <c:pt idx="4">
                  <c:v>296.54000000000002</c:v>
                </c:pt>
              </c:numCache>
            </c:numRef>
          </c:val>
          <c:extLst>
            <c:ext xmlns:c16="http://schemas.microsoft.com/office/drawing/2014/chart" uri="{C3380CC4-5D6E-409C-BE32-E72D297353CC}">
              <c16:uniqueId val="{00000000-7AFF-4FA2-A02E-DF46F1849B5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7AFF-4FA2-A02E-DF46F1849B5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最上町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Cd2</v>
      </c>
      <c r="X8" s="34"/>
      <c r="Y8" s="34"/>
      <c r="Z8" s="34"/>
      <c r="AA8" s="34"/>
      <c r="AB8" s="34"/>
      <c r="AC8" s="34"/>
      <c r="AD8" s="35" t="str">
        <f>データ!$M$6</f>
        <v>非設置</v>
      </c>
      <c r="AE8" s="35"/>
      <c r="AF8" s="35"/>
      <c r="AG8" s="35"/>
      <c r="AH8" s="35"/>
      <c r="AI8" s="35"/>
      <c r="AJ8" s="35"/>
      <c r="AK8" s="3"/>
      <c r="AL8" s="36">
        <f>データ!S6</f>
        <v>7607</v>
      </c>
      <c r="AM8" s="36"/>
      <c r="AN8" s="36"/>
      <c r="AO8" s="36"/>
      <c r="AP8" s="36"/>
      <c r="AQ8" s="36"/>
      <c r="AR8" s="36"/>
      <c r="AS8" s="36"/>
      <c r="AT8" s="37">
        <f>データ!T6</f>
        <v>330.37</v>
      </c>
      <c r="AU8" s="37"/>
      <c r="AV8" s="37"/>
      <c r="AW8" s="37"/>
      <c r="AX8" s="37"/>
      <c r="AY8" s="37"/>
      <c r="AZ8" s="37"/>
      <c r="BA8" s="37"/>
      <c r="BB8" s="37">
        <f>データ!U6</f>
        <v>23.03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35.54</v>
      </c>
      <c r="Q10" s="37"/>
      <c r="R10" s="37"/>
      <c r="S10" s="37"/>
      <c r="T10" s="37"/>
      <c r="U10" s="37"/>
      <c r="V10" s="37"/>
      <c r="W10" s="37">
        <f>データ!Q6</f>
        <v>67.19</v>
      </c>
      <c r="X10" s="37"/>
      <c r="Y10" s="37"/>
      <c r="Z10" s="37"/>
      <c r="AA10" s="37"/>
      <c r="AB10" s="37"/>
      <c r="AC10" s="37"/>
      <c r="AD10" s="36">
        <f>データ!R6</f>
        <v>2910</v>
      </c>
      <c r="AE10" s="36"/>
      <c r="AF10" s="36"/>
      <c r="AG10" s="36"/>
      <c r="AH10" s="36"/>
      <c r="AI10" s="36"/>
      <c r="AJ10" s="36"/>
      <c r="AK10" s="2"/>
      <c r="AL10" s="36">
        <f>データ!V6</f>
        <v>2677</v>
      </c>
      <c r="AM10" s="36"/>
      <c r="AN10" s="36"/>
      <c r="AO10" s="36"/>
      <c r="AP10" s="36"/>
      <c r="AQ10" s="36"/>
      <c r="AR10" s="36"/>
      <c r="AS10" s="36"/>
      <c r="AT10" s="37">
        <f>データ!W6</f>
        <v>1.41</v>
      </c>
      <c r="AU10" s="37"/>
      <c r="AV10" s="37"/>
      <c r="AW10" s="37"/>
      <c r="AX10" s="37"/>
      <c r="AY10" s="37"/>
      <c r="AZ10" s="37"/>
      <c r="BA10" s="37"/>
      <c r="BB10" s="37">
        <f>データ!X6</f>
        <v>1898.58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5" t="s">
        <v>119</v>
      </c>
      <c r="BM47" s="86"/>
      <c r="BN47" s="86"/>
      <c r="BO47" s="86"/>
      <c r="BP47" s="86"/>
      <c r="BQ47" s="86"/>
      <c r="BR47" s="86"/>
      <c r="BS47" s="86"/>
      <c r="BT47" s="86"/>
      <c r="BU47" s="86"/>
      <c r="BV47" s="86"/>
      <c r="BW47" s="86"/>
      <c r="BX47" s="86"/>
      <c r="BY47" s="86"/>
      <c r="BZ47" s="8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5"/>
      <c r="BM48" s="86"/>
      <c r="BN48" s="86"/>
      <c r="BO48" s="86"/>
      <c r="BP48" s="86"/>
      <c r="BQ48" s="86"/>
      <c r="BR48" s="86"/>
      <c r="BS48" s="86"/>
      <c r="BT48" s="86"/>
      <c r="BU48" s="86"/>
      <c r="BV48" s="86"/>
      <c r="BW48" s="86"/>
      <c r="BX48" s="86"/>
      <c r="BY48" s="86"/>
      <c r="BZ48" s="8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5"/>
      <c r="BM49" s="86"/>
      <c r="BN49" s="86"/>
      <c r="BO49" s="86"/>
      <c r="BP49" s="86"/>
      <c r="BQ49" s="86"/>
      <c r="BR49" s="86"/>
      <c r="BS49" s="86"/>
      <c r="BT49" s="86"/>
      <c r="BU49" s="86"/>
      <c r="BV49" s="86"/>
      <c r="BW49" s="86"/>
      <c r="BX49" s="86"/>
      <c r="BY49" s="86"/>
      <c r="BZ49" s="8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5"/>
      <c r="BM50" s="86"/>
      <c r="BN50" s="86"/>
      <c r="BO50" s="86"/>
      <c r="BP50" s="86"/>
      <c r="BQ50" s="86"/>
      <c r="BR50" s="86"/>
      <c r="BS50" s="86"/>
      <c r="BT50" s="86"/>
      <c r="BU50" s="86"/>
      <c r="BV50" s="86"/>
      <c r="BW50" s="86"/>
      <c r="BX50" s="86"/>
      <c r="BY50" s="86"/>
      <c r="BZ50" s="8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5"/>
      <c r="BM51" s="86"/>
      <c r="BN51" s="86"/>
      <c r="BO51" s="86"/>
      <c r="BP51" s="86"/>
      <c r="BQ51" s="86"/>
      <c r="BR51" s="86"/>
      <c r="BS51" s="86"/>
      <c r="BT51" s="86"/>
      <c r="BU51" s="86"/>
      <c r="BV51" s="86"/>
      <c r="BW51" s="86"/>
      <c r="BX51" s="86"/>
      <c r="BY51" s="86"/>
      <c r="BZ51" s="8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5"/>
      <c r="BM52" s="86"/>
      <c r="BN52" s="86"/>
      <c r="BO52" s="86"/>
      <c r="BP52" s="86"/>
      <c r="BQ52" s="86"/>
      <c r="BR52" s="86"/>
      <c r="BS52" s="86"/>
      <c r="BT52" s="86"/>
      <c r="BU52" s="86"/>
      <c r="BV52" s="86"/>
      <c r="BW52" s="86"/>
      <c r="BX52" s="86"/>
      <c r="BY52" s="86"/>
      <c r="BZ52" s="8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5"/>
      <c r="BM53" s="86"/>
      <c r="BN53" s="86"/>
      <c r="BO53" s="86"/>
      <c r="BP53" s="86"/>
      <c r="BQ53" s="86"/>
      <c r="BR53" s="86"/>
      <c r="BS53" s="86"/>
      <c r="BT53" s="86"/>
      <c r="BU53" s="86"/>
      <c r="BV53" s="86"/>
      <c r="BW53" s="86"/>
      <c r="BX53" s="86"/>
      <c r="BY53" s="86"/>
      <c r="BZ53" s="8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5"/>
      <c r="BM54" s="86"/>
      <c r="BN54" s="86"/>
      <c r="BO54" s="86"/>
      <c r="BP54" s="86"/>
      <c r="BQ54" s="86"/>
      <c r="BR54" s="86"/>
      <c r="BS54" s="86"/>
      <c r="BT54" s="86"/>
      <c r="BU54" s="86"/>
      <c r="BV54" s="86"/>
      <c r="BW54" s="86"/>
      <c r="BX54" s="86"/>
      <c r="BY54" s="86"/>
      <c r="BZ54" s="8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5"/>
      <c r="BM55" s="86"/>
      <c r="BN55" s="86"/>
      <c r="BO55" s="86"/>
      <c r="BP55" s="86"/>
      <c r="BQ55" s="86"/>
      <c r="BR55" s="86"/>
      <c r="BS55" s="86"/>
      <c r="BT55" s="86"/>
      <c r="BU55" s="86"/>
      <c r="BV55" s="86"/>
      <c r="BW55" s="86"/>
      <c r="BX55" s="86"/>
      <c r="BY55" s="86"/>
      <c r="BZ55" s="8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5"/>
      <c r="BM56" s="86"/>
      <c r="BN56" s="86"/>
      <c r="BO56" s="86"/>
      <c r="BP56" s="86"/>
      <c r="BQ56" s="86"/>
      <c r="BR56" s="86"/>
      <c r="BS56" s="86"/>
      <c r="BT56" s="86"/>
      <c r="BU56" s="86"/>
      <c r="BV56" s="86"/>
      <c r="BW56" s="86"/>
      <c r="BX56" s="86"/>
      <c r="BY56" s="86"/>
      <c r="BZ56" s="8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5"/>
      <c r="BM57" s="86"/>
      <c r="BN57" s="86"/>
      <c r="BO57" s="86"/>
      <c r="BP57" s="86"/>
      <c r="BQ57" s="86"/>
      <c r="BR57" s="86"/>
      <c r="BS57" s="86"/>
      <c r="BT57" s="86"/>
      <c r="BU57" s="86"/>
      <c r="BV57" s="86"/>
      <c r="BW57" s="86"/>
      <c r="BX57" s="86"/>
      <c r="BY57" s="86"/>
      <c r="BZ57" s="8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5"/>
      <c r="BM58" s="86"/>
      <c r="BN58" s="86"/>
      <c r="BO58" s="86"/>
      <c r="BP58" s="86"/>
      <c r="BQ58" s="86"/>
      <c r="BR58" s="86"/>
      <c r="BS58" s="86"/>
      <c r="BT58" s="86"/>
      <c r="BU58" s="86"/>
      <c r="BV58" s="86"/>
      <c r="BW58" s="86"/>
      <c r="BX58" s="86"/>
      <c r="BY58" s="86"/>
      <c r="BZ58" s="8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5"/>
      <c r="BM59" s="86"/>
      <c r="BN59" s="86"/>
      <c r="BO59" s="86"/>
      <c r="BP59" s="86"/>
      <c r="BQ59" s="86"/>
      <c r="BR59" s="86"/>
      <c r="BS59" s="86"/>
      <c r="BT59" s="86"/>
      <c r="BU59" s="86"/>
      <c r="BV59" s="86"/>
      <c r="BW59" s="86"/>
      <c r="BX59" s="86"/>
      <c r="BY59" s="86"/>
      <c r="BZ59" s="87"/>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85"/>
      <c r="BM60" s="86"/>
      <c r="BN60" s="86"/>
      <c r="BO60" s="86"/>
      <c r="BP60" s="86"/>
      <c r="BQ60" s="86"/>
      <c r="BR60" s="86"/>
      <c r="BS60" s="86"/>
      <c r="BT60" s="86"/>
      <c r="BU60" s="86"/>
      <c r="BV60" s="86"/>
      <c r="BW60" s="86"/>
      <c r="BX60" s="86"/>
      <c r="BY60" s="86"/>
      <c r="BZ60" s="87"/>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85"/>
      <c r="BM61" s="86"/>
      <c r="BN61" s="86"/>
      <c r="BO61" s="86"/>
      <c r="BP61" s="86"/>
      <c r="BQ61" s="86"/>
      <c r="BR61" s="86"/>
      <c r="BS61" s="86"/>
      <c r="BT61" s="86"/>
      <c r="BU61" s="86"/>
      <c r="BV61" s="86"/>
      <c r="BW61" s="86"/>
      <c r="BX61" s="86"/>
      <c r="BY61" s="86"/>
      <c r="BZ61" s="8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5"/>
      <c r="BM62" s="86"/>
      <c r="BN62" s="86"/>
      <c r="BO62" s="86"/>
      <c r="BP62" s="86"/>
      <c r="BQ62" s="86"/>
      <c r="BR62" s="86"/>
      <c r="BS62" s="86"/>
      <c r="BT62" s="86"/>
      <c r="BU62" s="86"/>
      <c r="BV62" s="86"/>
      <c r="BW62" s="86"/>
      <c r="BX62" s="86"/>
      <c r="BY62" s="86"/>
      <c r="BZ62" s="8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8"/>
      <c r="BM63" s="89"/>
      <c r="BN63" s="89"/>
      <c r="BO63" s="89"/>
      <c r="BP63" s="89"/>
      <c r="BQ63" s="89"/>
      <c r="BR63" s="89"/>
      <c r="BS63" s="89"/>
      <c r="BT63" s="89"/>
      <c r="BU63" s="89"/>
      <c r="BV63" s="89"/>
      <c r="BW63" s="89"/>
      <c r="BX63" s="89"/>
      <c r="BY63" s="89"/>
      <c r="BZ63" s="9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118</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【630.82】</v>
      </c>
      <c r="I86" s="12" t="str">
        <f>データ!CA6</f>
        <v>【97.81】</v>
      </c>
      <c r="J86" s="12" t="str">
        <f>データ!CL6</f>
        <v>【138.75】</v>
      </c>
      <c r="K86" s="12" t="str">
        <f>データ!CW6</f>
        <v>【58.94】</v>
      </c>
      <c r="L86" s="12" t="str">
        <f>データ!DH6</f>
        <v>【95.91】</v>
      </c>
      <c r="M86" s="12" t="s">
        <v>45</v>
      </c>
      <c r="N86" s="12" t="s">
        <v>45</v>
      </c>
      <c r="O86" s="12" t="str">
        <f>データ!EO6</f>
        <v>【0.22】</v>
      </c>
    </row>
  </sheetData>
  <sheetProtection algorithmName="SHA-512" hashValue="e3AUzNEQx53K2xZXPGlUWsGGU3jIdG4jSRgzjv4q6E/cneTyyynpQjQ/CO5NolpOGw5Fmet7UhJars2OoZC2dQ==" saltValue="ZQP9lb8Fz0xV1ahyWY8s7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8" t="s">
        <v>55</v>
      </c>
      <c r="I3" s="79"/>
      <c r="J3" s="79"/>
      <c r="K3" s="79"/>
      <c r="L3" s="79"/>
      <c r="M3" s="79"/>
      <c r="N3" s="79"/>
      <c r="O3" s="79"/>
      <c r="P3" s="79"/>
      <c r="Q3" s="79"/>
      <c r="R3" s="79"/>
      <c r="S3" s="79"/>
      <c r="T3" s="79"/>
      <c r="U3" s="79"/>
      <c r="V3" s="79"/>
      <c r="W3" s="79"/>
      <c r="X3" s="80"/>
      <c r="Y3" s="84" t="s">
        <v>56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57</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58</v>
      </c>
      <c r="B4" s="16"/>
      <c r="C4" s="16"/>
      <c r="D4" s="16"/>
      <c r="E4" s="16"/>
      <c r="F4" s="16"/>
      <c r="G4" s="16"/>
      <c r="H4" s="81"/>
      <c r="I4" s="82"/>
      <c r="J4" s="82"/>
      <c r="K4" s="82"/>
      <c r="L4" s="82"/>
      <c r="M4" s="82"/>
      <c r="N4" s="82"/>
      <c r="O4" s="82"/>
      <c r="P4" s="82"/>
      <c r="Q4" s="82"/>
      <c r="R4" s="82"/>
      <c r="S4" s="82"/>
      <c r="T4" s="82"/>
      <c r="U4" s="82"/>
      <c r="V4" s="82"/>
      <c r="W4" s="82"/>
      <c r="X4" s="83"/>
      <c r="Y4" s="77" t="s">
        <v>59</v>
      </c>
      <c r="Z4" s="77"/>
      <c r="AA4" s="77"/>
      <c r="AB4" s="77"/>
      <c r="AC4" s="77"/>
      <c r="AD4" s="77"/>
      <c r="AE4" s="77"/>
      <c r="AF4" s="77"/>
      <c r="AG4" s="77"/>
      <c r="AH4" s="77"/>
      <c r="AI4" s="77"/>
      <c r="AJ4" s="77" t="s">
        <v>60</v>
      </c>
      <c r="AK4" s="77"/>
      <c r="AL4" s="77"/>
      <c r="AM4" s="77"/>
      <c r="AN4" s="77"/>
      <c r="AO4" s="77"/>
      <c r="AP4" s="77"/>
      <c r="AQ4" s="77"/>
      <c r="AR4" s="77"/>
      <c r="AS4" s="77"/>
      <c r="AT4" s="77"/>
      <c r="AU4" s="77" t="s">
        <v>61</v>
      </c>
      <c r="AV4" s="77"/>
      <c r="AW4" s="77"/>
      <c r="AX4" s="77"/>
      <c r="AY4" s="77"/>
      <c r="AZ4" s="77"/>
      <c r="BA4" s="77"/>
      <c r="BB4" s="77"/>
      <c r="BC4" s="77"/>
      <c r="BD4" s="77"/>
      <c r="BE4" s="77"/>
      <c r="BF4" s="77" t="s">
        <v>62</v>
      </c>
      <c r="BG4" s="77"/>
      <c r="BH4" s="77"/>
      <c r="BI4" s="77"/>
      <c r="BJ4" s="77"/>
      <c r="BK4" s="77"/>
      <c r="BL4" s="77"/>
      <c r="BM4" s="77"/>
      <c r="BN4" s="77"/>
      <c r="BO4" s="77"/>
      <c r="BP4" s="77"/>
      <c r="BQ4" s="77" t="s">
        <v>63</v>
      </c>
      <c r="BR4" s="77"/>
      <c r="BS4" s="77"/>
      <c r="BT4" s="77"/>
      <c r="BU4" s="77"/>
      <c r="BV4" s="77"/>
      <c r="BW4" s="77"/>
      <c r="BX4" s="77"/>
      <c r="BY4" s="77"/>
      <c r="BZ4" s="77"/>
      <c r="CA4" s="77"/>
      <c r="CB4" s="77" t="s">
        <v>64</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63622</v>
      </c>
      <c r="D6" s="19">
        <f t="shared" si="3"/>
        <v>47</v>
      </c>
      <c r="E6" s="19">
        <f t="shared" si="3"/>
        <v>17</v>
      </c>
      <c r="F6" s="19">
        <f t="shared" si="3"/>
        <v>1</v>
      </c>
      <c r="G6" s="19">
        <f t="shared" si="3"/>
        <v>0</v>
      </c>
      <c r="H6" s="19" t="str">
        <f t="shared" si="3"/>
        <v>山形県　最上町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35.54</v>
      </c>
      <c r="Q6" s="20">
        <f t="shared" si="3"/>
        <v>67.19</v>
      </c>
      <c r="R6" s="20">
        <f t="shared" si="3"/>
        <v>2910</v>
      </c>
      <c r="S6" s="20">
        <f t="shared" si="3"/>
        <v>7607</v>
      </c>
      <c r="T6" s="20">
        <f t="shared" si="3"/>
        <v>330.37</v>
      </c>
      <c r="U6" s="20">
        <f t="shared" si="3"/>
        <v>23.03</v>
      </c>
      <c r="V6" s="20">
        <f t="shared" si="3"/>
        <v>2677</v>
      </c>
      <c r="W6" s="20">
        <f t="shared" si="3"/>
        <v>1.41</v>
      </c>
      <c r="X6" s="20">
        <f t="shared" si="3"/>
        <v>1898.58</v>
      </c>
      <c r="Y6" s="21">
        <f>IF(Y7="",NA(),Y7)</f>
        <v>77.180000000000007</v>
      </c>
      <c r="Z6" s="21">
        <f t="shared" ref="Z6:AH6" si="4">IF(Z7="",NA(),Z7)</f>
        <v>73.599999999999994</v>
      </c>
      <c r="AA6" s="21">
        <f t="shared" si="4"/>
        <v>74.680000000000007</v>
      </c>
      <c r="AB6" s="21">
        <f t="shared" si="4"/>
        <v>75.260000000000005</v>
      </c>
      <c r="AC6" s="21">
        <f t="shared" si="4"/>
        <v>78.739999999999995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3619.45</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64.36</v>
      </c>
      <c r="BR6" s="21">
        <f t="shared" ref="BR6:BZ6" si="8">IF(BR7="",NA(),BR7)</f>
        <v>83.19</v>
      </c>
      <c r="BS6" s="21">
        <f t="shared" si="8"/>
        <v>81.67</v>
      </c>
      <c r="BT6" s="21">
        <f t="shared" si="8"/>
        <v>53.94</v>
      </c>
      <c r="BU6" s="21">
        <f t="shared" si="8"/>
        <v>49.79</v>
      </c>
      <c r="BV6" s="21">
        <f t="shared" si="8"/>
        <v>74.17</v>
      </c>
      <c r="BW6" s="21">
        <f t="shared" si="8"/>
        <v>79.77</v>
      </c>
      <c r="BX6" s="21">
        <f t="shared" si="8"/>
        <v>79.63</v>
      </c>
      <c r="BY6" s="21">
        <f t="shared" si="8"/>
        <v>76.78</v>
      </c>
      <c r="BZ6" s="21">
        <f t="shared" si="8"/>
        <v>75.41</v>
      </c>
      <c r="CA6" s="20" t="str">
        <f>IF(CA7="","",IF(CA7="-","【-】","【"&amp;SUBSTITUTE(TEXT(CA7,"#,##0.00"),"-","△")&amp;"】"))</f>
        <v>【97.81】</v>
      </c>
      <c r="CB6" s="21">
        <f>IF(CB7="",NA(),CB7)</f>
        <v>247.09</v>
      </c>
      <c r="CC6" s="21">
        <f t="shared" ref="CC6:CK6" si="9">IF(CC7="",NA(),CC7)</f>
        <v>193.38</v>
      </c>
      <c r="CD6" s="21">
        <f t="shared" si="9"/>
        <v>197.49</v>
      </c>
      <c r="CE6" s="21">
        <f t="shared" si="9"/>
        <v>304.06</v>
      </c>
      <c r="CF6" s="21">
        <f t="shared" si="9"/>
        <v>296.54000000000002</v>
      </c>
      <c r="CG6" s="21">
        <f t="shared" si="9"/>
        <v>230.95</v>
      </c>
      <c r="CH6" s="21">
        <f t="shared" si="9"/>
        <v>214.56</v>
      </c>
      <c r="CI6" s="21">
        <f t="shared" si="9"/>
        <v>213.66</v>
      </c>
      <c r="CJ6" s="21">
        <f t="shared" si="9"/>
        <v>224.31</v>
      </c>
      <c r="CK6" s="21">
        <f t="shared" si="9"/>
        <v>223.48</v>
      </c>
      <c r="CL6" s="20" t="str">
        <f>IF(CL7="","",IF(CL7="-","【-】","【"&amp;SUBSTITUTE(TEXT(CL7,"#,##0.00"),"-","△")&amp;"】"))</f>
        <v>【138.75】</v>
      </c>
      <c r="CM6" s="21">
        <f>IF(CM7="",NA(),CM7)</f>
        <v>45.59</v>
      </c>
      <c r="CN6" s="21">
        <f t="shared" ref="CN6:CV6" si="10">IF(CN7="",NA(),CN7)</f>
        <v>46.76</v>
      </c>
      <c r="CO6" s="21">
        <f t="shared" si="10"/>
        <v>43.78</v>
      </c>
      <c r="CP6" s="21">
        <f t="shared" si="10"/>
        <v>43.95</v>
      </c>
      <c r="CQ6" s="21">
        <f t="shared" si="10"/>
        <v>66.98</v>
      </c>
      <c r="CR6" s="21">
        <f t="shared" si="10"/>
        <v>49.27</v>
      </c>
      <c r="CS6" s="21">
        <f t="shared" si="10"/>
        <v>49.47</v>
      </c>
      <c r="CT6" s="21">
        <f t="shared" si="10"/>
        <v>48.19</v>
      </c>
      <c r="CU6" s="21">
        <f t="shared" si="10"/>
        <v>47.32</v>
      </c>
      <c r="CV6" s="21">
        <f t="shared" si="10"/>
        <v>48.03</v>
      </c>
      <c r="CW6" s="20" t="str">
        <f>IF(CW7="","",IF(CW7="-","【-】","【"&amp;SUBSTITUTE(TEXT(CW7,"#,##0.00"),"-","△")&amp;"】"))</f>
        <v>【58.94】</v>
      </c>
      <c r="CX6" s="21">
        <f>IF(CX7="",NA(),CX7)</f>
        <v>82.31</v>
      </c>
      <c r="CY6" s="21">
        <f t="shared" ref="CY6:DG6" si="11">IF(CY7="",NA(),CY7)</f>
        <v>82.9</v>
      </c>
      <c r="CZ6" s="21">
        <f t="shared" si="11"/>
        <v>83.5</v>
      </c>
      <c r="DA6" s="21">
        <f t="shared" si="11"/>
        <v>84.57</v>
      </c>
      <c r="DB6" s="21">
        <f t="shared" si="11"/>
        <v>86.37</v>
      </c>
      <c r="DC6" s="21">
        <f t="shared" si="11"/>
        <v>83.16</v>
      </c>
      <c r="DD6" s="21">
        <f t="shared" si="11"/>
        <v>82.06</v>
      </c>
      <c r="DE6" s="21">
        <f t="shared" si="11"/>
        <v>82.26</v>
      </c>
      <c r="DF6" s="21">
        <f t="shared" si="11"/>
        <v>81.33</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5" s="22" customFormat="1" x14ac:dyDescent="0.15">
      <c r="A7" s="14"/>
      <c r="B7" s="23">
        <v>2023</v>
      </c>
      <c r="C7" s="23">
        <v>63622</v>
      </c>
      <c r="D7" s="23">
        <v>47</v>
      </c>
      <c r="E7" s="23">
        <v>17</v>
      </c>
      <c r="F7" s="23">
        <v>1</v>
      </c>
      <c r="G7" s="23">
        <v>0</v>
      </c>
      <c r="H7" s="23" t="s">
        <v>99</v>
      </c>
      <c r="I7" s="23" t="s">
        <v>100</v>
      </c>
      <c r="J7" s="23" t="s">
        <v>101</v>
      </c>
      <c r="K7" s="23" t="s">
        <v>102</v>
      </c>
      <c r="L7" s="23" t="s">
        <v>103</v>
      </c>
      <c r="M7" s="23" t="s">
        <v>104</v>
      </c>
      <c r="N7" s="24" t="s">
        <v>105</v>
      </c>
      <c r="O7" s="24" t="s">
        <v>106</v>
      </c>
      <c r="P7" s="24">
        <v>35.54</v>
      </c>
      <c r="Q7" s="24">
        <v>67.19</v>
      </c>
      <c r="R7" s="24">
        <v>2910</v>
      </c>
      <c r="S7" s="24">
        <v>7607</v>
      </c>
      <c r="T7" s="24">
        <v>330.37</v>
      </c>
      <c r="U7" s="24">
        <v>23.03</v>
      </c>
      <c r="V7" s="24">
        <v>2677</v>
      </c>
      <c r="W7" s="24">
        <v>1.41</v>
      </c>
      <c r="X7" s="24">
        <v>1898.58</v>
      </c>
      <c r="Y7" s="24">
        <v>77.180000000000007</v>
      </c>
      <c r="Z7" s="24">
        <v>73.599999999999994</v>
      </c>
      <c r="AA7" s="24">
        <v>74.680000000000007</v>
      </c>
      <c r="AB7" s="24">
        <v>75.260000000000005</v>
      </c>
      <c r="AC7" s="24">
        <v>78.739999999999995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3619.45</v>
      </c>
      <c r="BK7" s="24">
        <v>1130.42</v>
      </c>
      <c r="BL7" s="24">
        <v>1245.0999999999999</v>
      </c>
      <c r="BM7" s="24">
        <v>1108.8</v>
      </c>
      <c r="BN7" s="24">
        <v>1194.56</v>
      </c>
      <c r="BO7" s="24">
        <v>1174.6099999999999</v>
      </c>
      <c r="BP7" s="24">
        <v>630.82000000000005</v>
      </c>
      <c r="BQ7" s="24">
        <v>64.36</v>
      </c>
      <c r="BR7" s="24">
        <v>83.19</v>
      </c>
      <c r="BS7" s="24">
        <v>81.67</v>
      </c>
      <c r="BT7" s="24">
        <v>53.94</v>
      </c>
      <c r="BU7" s="24">
        <v>49.79</v>
      </c>
      <c r="BV7" s="24">
        <v>74.17</v>
      </c>
      <c r="BW7" s="24">
        <v>79.77</v>
      </c>
      <c r="BX7" s="24">
        <v>79.63</v>
      </c>
      <c r="BY7" s="24">
        <v>76.78</v>
      </c>
      <c r="BZ7" s="24">
        <v>75.41</v>
      </c>
      <c r="CA7" s="24">
        <v>97.81</v>
      </c>
      <c r="CB7" s="24">
        <v>247.09</v>
      </c>
      <c r="CC7" s="24">
        <v>193.38</v>
      </c>
      <c r="CD7" s="24">
        <v>197.49</v>
      </c>
      <c r="CE7" s="24">
        <v>304.06</v>
      </c>
      <c r="CF7" s="24">
        <v>296.54000000000002</v>
      </c>
      <c r="CG7" s="24">
        <v>230.95</v>
      </c>
      <c r="CH7" s="24">
        <v>214.56</v>
      </c>
      <c r="CI7" s="24">
        <v>213.66</v>
      </c>
      <c r="CJ7" s="24">
        <v>224.31</v>
      </c>
      <c r="CK7" s="24">
        <v>223.48</v>
      </c>
      <c r="CL7" s="24">
        <v>138.75</v>
      </c>
      <c r="CM7" s="24">
        <v>45.59</v>
      </c>
      <c r="CN7" s="24">
        <v>46.76</v>
      </c>
      <c r="CO7" s="24">
        <v>43.78</v>
      </c>
      <c r="CP7" s="24">
        <v>43.95</v>
      </c>
      <c r="CQ7" s="24">
        <v>66.98</v>
      </c>
      <c r="CR7" s="24">
        <v>49.27</v>
      </c>
      <c r="CS7" s="24">
        <v>49.47</v>
      </c>
      <c r="CT7" s="24">
        <v>48.19</v>
      </c>
      <c r="CU7" s="24">
        <v>47.32</v>
      </c>
      <c r="CV7" s="24">
        <v>48.03</v>
      </c>
      <c r="CW7" s="24">
        <v>58.94</v>
      </c>
      <c r="CX7" s="24">
        <v>82.31</v>
      </c>
      <c r="CY7" s="24">
        <v>82.9</v>
      </c>
      <c r="CZ7" s="24">
        <v>83.5</v>
      </c>
      <c r="DA7" s="24">
        <v>84.57</v>
      </c>
      <c r="DB7" s="24">
        <v>86.37</v>
      </c>
      <c r="DC7" s="24">
        <v>83.16</v>
      </c>
      <c r="DD7" s="24">
        <v>82.06</v>
      </c>
      <c r="DE7" s="24">
        <v>82.26</v>
      </c>
      <c r="DF7" s="24">
        <v>81.33</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0.09</v>
      </c>
      <c r="EN7" s="24">
        <v>0.1</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2025-01-31T00:20:47Z</cp:lastPrinted>
  <dcterms:created xsi:type="dcterms:W3CDTF">2025-01-24T07:27:52Z</dcterms:created>
  <dcterms:modified xsi:type="dcterms:W3CDTF">2025-02-03T02:38:36Z</dcterms:modified>
  <cp:category/>
</cp:coreProperties>
</file>