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1gesui\"/>
    </mc:Choice>
  </mc:AlternateContent>
  <workbookProtection workbookAlgorithmName="SHA-512" workbookHashValue="qCBaboRYEvYR3lw5/Jan/cUFgVgMCKqGPN/c2P8l//2FfvCGfzbWSWGReoPWj245ADv0K7V1qJzQbn6ANQmn3w==" workbookSaltValue="Yua0ay4R6zkOLsHXcVrupA==" workbookSpinCount="100000" lockStructure="1"/>
  <bookViews>
    <workbookView showHorizontalScroll="0" showVerticalScroll="0" showSheetTabs="0"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H86" i="4"/>
  <c r="E86" i="4"/>
  <c r="AT10" i="4"/>
  <c r="AL10" i="4"/>
  <c r="I10" i="4"/>
  <c r="AL8" i="4"/>
  <c r="P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<sst xmlns="http://schemas.openxmlformats.org/spreadsheetml/2006/main" count="236" uniqueCount="120">
  <si>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</si>
  <si>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</si>
  <si>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</si>
  <si>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</si>
  <si>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</si>
  <si>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</si>
  <si>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</si>
  <si>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</si>
  <si>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</si>
  <si>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</si>
  <si>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</si>
  <si>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</si>
  <si>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</si>
  <si>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</si>
  <si>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</si>
  <si>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</si>
  <si>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</si>
  <si>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</si>
  <si>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</si>
  <si>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</si>
  <si>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</si>
  <si>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</si>
  <si>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</si>
  <si>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</si>
  <si>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</si>
  <si>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</si>
  <si>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</si>
  <si>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</si>
  <si>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</si>
  <si>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</si>
  <si>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</si>
  <si>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</si>
  <si>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</si>
  <si>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</si>
  <si>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</si>
  <si>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</si>
  <si>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</si>
  <si>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</si>
  <si>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</si>
  <si>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</si>
  <si>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</si>
  <si>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</si>
  <si>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</si>
  <si>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</si>
  <si>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</si>
  <si>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</si>
  <si>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</si>
  <si>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</si>
  <si>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</si>
  <si>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</si>
  <si>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</si>
  <si>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</si>
  <si>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</si>
  <si>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</si>
  <si>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</si>
  <si>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</si>
  <si>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</si>
  <si>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</si>
  <si>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</si>
  <si>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</si>
  <si>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</si>
  <si>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</si>
  <si>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</si>
  <si>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</si>
  <si>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</si>
  <si>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</si>
  <si>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</si>
  <si>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</si>
  <si>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</si>
  <si>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</si>
  <si>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</si>
  <si>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</si>
  <si>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</si>
  <si>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</si>
  <si>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</si>
  <si>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</si>
  <si>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</si>
  <si>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</si>
  <si>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</si>
  <si>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</si>
  <si>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</si>
  <si>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</si>
  <si>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</si>
  <si>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</si>
  <si>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</si>
  <si>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</si>
  <si>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</si>
  <si>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</si>
  <si>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</si>
  <si>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</si>
  <si>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</si>
  <si>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</si>
  <si>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</si>
  <si>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</si>
  <si>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</si>
  <si>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</si>
  <si>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</si>
  <si>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</si>
  <si>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</si>
  <si>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</si>
  <si>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</si>
  <si>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</si>
  <si>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</si>
  <si>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</si>
  <si>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</si>
  <si>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</si>
  <si>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</si>
  <si>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</si>
  <si>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</si>
  <si>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</si>
  <si>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</si>
  <si>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</si>
  <si>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</si>
  <si>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</si>
  <si>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</si>
  <si>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</si>
  <si>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</si>
  <si>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公共下水道事業は、平成13年度の供用開始から令和３年度で20年が経過し、将来的に施設設備の老朽化が進み、維持経費が増加する傾向にある。
　今後、下水道ストックマネジメント支援制度を活用し、財政支援を受けて長寿命化対策を講じることで、施設の適正な管理と維持経費の抑制図っていく。
　さらに、令和６年度に公営企業会計に移行することから、中長期的な経営分析を基に、適正な料金水準の検討を実施する。併せて、下水道への加入促進を行い収益増加を図っていく。</t>
    <rPh sb="23" eb="25">
      <t>レイワ</t>
    </rPh>
    <rPh sb="37" eb="40">
      <t>ショウライテキ</t>
    </rPh>
    <rPh sb="131" eb="133">
      <t>ヨクセイ</t>
    </rPh>
    <rPh sb="133" eb="134">
      <t>ハカ</t>
    </rPh>
    <rPh sb="145" eb="147">
      <t>レイワ</t>
    </rPh>
    <rPh sb="148" eb="150">
      <t>ネンド</t>
    </rPh>
    <rPh sb="188" eb="190">
      <t>ケントウ</t>
    </rPh>
    <rPh sb="191" eb="193">
      <t>ジッシ</t>
    </rPh>
    <rPh sb="196" eb="197">
      <t>アワ</t>
    </rPh>
    <phoneticPr fontId="4"/>
  </si>
  <si>
    <t>　公共下水道会計は、現行料金収入だけでは維持管理費用の財源が不足するため、一般会計からの繰入金を充てている状況である。
　令和元年10月に使用料の見直しを行ったことにより、一時的に収益的収支比率及び経費回収率共に改善が見られたが、各種計画策定業務などの増額により指標が悪化している状況である。今後も収益増加のため、公共下水道への加入促進とともに、使用料を段階的に適正水準となるよう改定を検討し、併せて収納対策を講じていく必要がある。
　</t>
    <rPh sb="1" eb="3">
      <t>コウキョウ</t>
    </rPh>
    <rPh sb="3" eb="4">
      <t>シタ</t>
    </rPh>
    <rPh sb="61" eb="63">
      <t>レイワ</t>
    </rPh>
    <rPh sb="63" eb="65">
      <t>ガンネン</t>
    </rPh>
    <rPh sb="67" eb="68">
      <t>ガツ</t>
    </rPh>
    <rPh sb="69" eb="72">
      <t>シヨウリョウ</t>
    </rPh>
    <rPh sb="73" eb="75">
      <t>ミナオ</t>
    </rPh>
    <rPh sb="77" eb="78">
      <t>オコナ</t>
    </rPh>
    <rPh sb="86" eb="89">
      <t>イチジテキ</t>
    </rPh>
    <rPh sb="106" eb="108">
      <t>カイゼン</t>
    </rPh>
    <rPh sb="109" eb="110">
      <t>ミ</t>
    </rPh>
    <rPh sb="115" eb="117">
      <t>カクシュ</t>
    </rPh>
    <rPh sb="117" eb="119">
      <t>ケイカク</t>
    </rPh>
    <rPh sb="119" eb="121">
      <t>サクテイ</t>
    </rPh>
    <rPh sb="121" eb="123">
      <t>ギョウム</t>
    </rPh>
    <rPh sb="126" eb="128">
      <t>ゾウガク</t>
    </rPh>
    <rPh sb="131" eb="133">
      <t>シヒョウ</t>
    </rPh>
    <rPh sb="134" eb="136">
      <t>アッカ</t>
    </rPh>
    <rPh sb="140" eb="142">
      <t>ジョウキョウ</t>
    </rPh>
    <rPh sb="146" eb="148">
      <t>コンゴ</t>
    </rPh>
    <rPh sb="177" eb="180">
      <t>ダンカイテキ</t>
    </rPh>
    <rPh sb="193" eb="195">
      <t>ケントウ</t>
    </rPh>
    <rPh sb="197" eb="198">
      <t>アワ</t>
    </rPh>
    <phoneticPr fontId="4"/>
  </si>
  <si>
    <t>　公共下水道処理施設は、平成13年度末に供用開始されたため老朽化の進行度は低い。
　しかし、マンホールや管渠の耐震化等が必要であるため、ストックマネジメント計画に基づき中継ポンプ施設の更新を令和１０年度まで計画的に実施する必要がある。
　処理場については、電機設備の耐用年数を経過したものを優先的に、下水道ストックマネジメント計画に基づき機械設備も更新していく必要がある。</t>
    <rPh sb="81" eb="82">
      <t>モト</t>
    </rPh>
    <rPh sb="84" eb="86">
      <t>チュウケイ</t>
    </rPh>
    <rPh sb="95" eb="97">
      <t>レイワ</t>
    </rPh>
    <rPh sb="99" eb="101">
      <t>ネンド</t>
    </rPh>
    <rPh sb="103" eb="106">
      <t>ケイカクテキ</t>
    </rPh>
    <rPh sb="107" eb="109">
      <t>ジッシ</t>
    </rPh>
    <rPh sb="133" eb="135">
      <t>タイヨウ</t>
    </rPh>
    <rPh sb="135" eb="137">
      <t>ネンスウ</t>
    </rPh>
    <rPh sb="138" eb="140">
      <t>ケイカ</t>
    </rPh>
    <rPh sb="145" eb="148">
      <t>ユウセンテキ</t>
    </rPh>
    <rPh sb="169" eb="173">
      <t>キカイセツビ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</si>
</sst>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3D-4A60-A938-8671442DB82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2A3D-4A60-A938-8671442DB82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45.42</c:v>
                </c:pt>
                <c:pt idx="1">
                  <c:v>44.75</c:v>
                </c:pt>
                <c:pt idx="2">
                  <c:v>42.79</c:v>
                </c:pt>
                <c:pt idx="3">
                  <c:v>42.05</c:v>
                </c:pt>
                <c:pt idx="4">
                  <c:v>41.72</c:v>
                </c:pt>
              </c:numCache>
            </c:numRef>
          </c:val>
          <c:extLst>
            <c:ext xmlns:c16="http://schemas.microsoft.com/office/drawing/2014/chart" uri="{C3380CC4-5D6E-409C-BE32-E72D297353CC}">
              <c16:uniqueId val="{00000000-7044-49A5-BC17-9516A6FDD94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7044-49A5-BC17-9516A6FDD94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85.06</c:v>
                </c:pt>
                <c:pt idx="1">
                  <c:v>86.54</c:v>
                </c:pt>
                <c:pt idx="2">
                  <c:v>86.67</c:v>
                </c:pt>
                <c:pt idx="3">
                  <c:v>87.54</c:v>
                </c:pt>
                <c:pt idx="4">
                  <c:v>87.58</c:v>
                </c:pt>
              </c:numCache>
            </c:numRef>
          </c:val>
          <c:extLst>
            <c:ext xmlns:c16="http://schemas.microsoft.com/office/drawing/2014/chart" uri="{C3380CC4-5D6E-409C-BE32-E72D297353CC}">
              <c16:uniqueId val="{00000000-7F58-4B53-BE6D-4149808657D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7F58-4B53-BE6D-4149808657D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76.680000000000007</c:v>
                </c:pt>
                <c:pt idx="1">
                  <c:v>83.12</c:v>
                </c:pt>
                <c:pt idx="2">
                  <c:v>80.14</c:v>
                </c:pt>
                <c:pt idx="3">
                  <c:v>76.86</c:v>
                </c:pt>
                <c:pt idx="4">
                  <c:v>73.09</c:v>
                </c:pt>
              </c:numCache>
            </c:numRef>
          </c:val>
          <c:extLst>
            <c:ext xmlns:c16="http://schemas.microsoft.com/office/drawing/2014/chart" uri="{C3380CC4-5D6E-409C-BE32-E72D297353CC}">
              <c16:uniqueId val="{00000000-C69E-431D-8915-4B87E6F5E79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9E-431D-8915-4B87E6F5E79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D2-4BD6-80E9-DD5CD983008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D2-4BD6-80E9-DD5CD983008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28-4A87-AEAC-8CF6B0A64C5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28-4A87-AEAC-8CF6B0A64C5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BE-441B-AF1C-7EF674105F2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BE-441B-AF1C-7EF674105F2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73-410D-A95E-084F3FADBFD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73-410D-A95E-084F3FADBFD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1112.3800000000001</c:v>
                </c:pt>
                <c:pt idx="1">
                  <c:v>902.3</c:v>
                </c:pt>
                <c:pt idx="2">
                  <c:v>852.01</c:v>
                </c:pt>
                <c:pt idx="3">
                  <c:v>793.02</c:v>
                </c:pt>
                <c:pt idx="4">
                  <c:v>937.57</c:v>
                </c:pt>
              </c:numCache>
            </c:numRef>
          </c:val>
          <c:extLst>
            <c:ext xmlns:c16="http://schemas.microsoft.com/office/drawing/2014/chart" uri="{C3380CC4-5D6E-409C-BE32-E72D297353CC}">
              <c16:uniqueId val="{00000000-F359-4DF5-846E-19129F9A9A2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F359-4DF5-846E-19129F9A9A2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67.98</c:v>
                </c:pt>
                <c:pt idx="1">
                  <c:v>94.18</c:v>
                </c:pt>
                <c:pt idx="2">
                  <c:v>100</c:v>
                </c:pt>
                <c:pt idx="3">
                  <c:v>100</c:v>
                </c:pt>
                <c:pt idx="4">
                  <c:v>87.31</c:v>
                </c:pt>
              </c:numCache>
            </c:numRef>
          </c:val>
          <c:extLst>
            <c:ext xmlns:c16="http://schemas.microsoft.com/office/drawing/2014/chart" uri="{C3380CC4-5D6E-409C-BE32-E72D297353CC}">
              <c16:uniqueId val="{00000000-B042-4E41-B976-C89B04954D3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B042-4E41-B976-C89B04954D3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196.02</c:v>
                </c:pt>
                <c:pt idx="1">
                  <c:v>160.47999999999999</c:v>
                </c:pt>
                <c:pt idx="2">
                  <c:v>157.24</c:v>
                </c:pt>
                <c:pt idx="3">
                  <c:v>185.73</c:v>
                </c:pt>
                <c:pt idx="4">
                  <c:v>203.92</c:v>
                </c:pt>
              </c:numCache>
            </c:numRef>
          </c:val>
          <c:extLst>
            <c:ext xmlns:c16="http://schemas.microsoft.com/office/drawing/2014/chart" uri="{C3380CC4-5D6E-409C-BE32-E72D297353CC}">
              <c16:uniqueId val="{00000000-432E-464F-8B93-FA1DF26777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432E-464F-8B93-FA1DF26777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金山町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Cd2</v>
      </c>
      <c r="X8" s="34"/>
      <c r="Y8" s="34"/>
      <c r="Z8" s="34"/>
      <c r="AA8" s="34"/>
      <c r="AB8" s="34"/>
      <c r="AC8" s="34"/>
      <c r="AD8" s="35" t="str">
        <f>データ!$M$6</f>
        <v>非設置</v>
      </c>
      <c r="AE8" s="35"/>
      <c r="AF8" s="35"/>
      <c r="AG8" s="35"/>
      <c r="AH8" s="35"/>
      <c r="AI8" s="35"/>
      <c r="AJ8" s="35"/>
      <c r="AK8" s="3"/>
      <c r="AL8" s="36">
        <f>データ!S6</f>
        <v>4848</v>
      </c>
      <c r="AM8" s="36"/>
      <c r="AN8" s="36"/>
      <c r="AO8" s="36"/>
      <c r="AP8" s="36"/>
      <c r="AQ8" s="36"/>
      <c r="AR8" s="36"/>
      <c r="AS8" s="36"/>
      <c r="AT8" s="37">
        <f>データ!T6</f>
        <v>161.66999999999999</v>
      </c>
      <c r="AU8" s="37"/>
      <c r="AV8" s="37"/>
      <c r="AW8" s="37"/>
      <c r="AX8" s="37"/>
      <c r="AY8" s="37"/>
      <c r="AZ8" s="37"/>
      <c r="BA8" s="37"/>
      <c r="BB8" s="37">
        <f>データ!U6</f>
        <v>29.99</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40.659999999999997</v>
      </c>
      <c r="Q10" s="37"/>
      <c r="R10" s="37"/>
      <c r="S10" s="37"/>
      <c r="T10" s="37"/>
      <c r="U10" s="37"/>
      <c r="V10" s="37"/>
      <c r="W10" s="37">
        <f>データ!Q6</f>
        <v>81.92</v>
      </c>
      <c r="X10" s="37"/>
      <c r="Y10" s="37"/>
      <c r="Z10" s="37"/>
      <c r="AA10" s="37"/>
      <c r="AB10" s="37"/>
      <c r="AC10" s="37"/>
      <c r="AD10" s="36">
        <f>データ!R6</f>
        <v>3740</v>
      </c>
      <c r="AE10" s="36"/>
      <c r="AF10" s="36"/>
      <c r="AG10" s="36"/>
      <c r="AH10" s="36"/>
      <c r="AI10" s="36"/>
      <c r="AJ10" s="36"/>
      <c r="AK10" s="2"/>
      <c r="AL10" s="36">
        <f>データ!V6</f>
        <v>1948</v>
      </c>
      <c r="AM10" s="36"/>
      <c r="AN10" s="36"/>
      <c r="AO10" s="36"/>
      <c r="AP10" s="36"/>
      <c r="AQ10" s="36"/>
      <c r="AR10" s="36"/>
      <c r="AS10" s="36"/>
      <c r="AT10" s="37">
        <f>データ!W6</f>
        <v>0.9</v>
      </c>
      <c r="AU10" s="37"/>
      <c r="AV10" s="37"/>
      <c r="AW10" s="37"/>
      <c r="AX10" s="37"/>
      <c r="AY10" s="37"/>
      <c r="AZ10" s="37"/>
      <c r="BA10" s="37"/>
      <c r="BB10" s="37">
        <f>データ!X6</f>
        <v>2164.44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LeGiW7DBgIB9wKaOQpywBsaWXE3+gT7COYPZ8jCh1vTiTonyBR/i0fFXT611z8tfWpAgShgA+XUj2cmV6XpwJg==" saltValue="6JJijtfaaveEFhIj1+eHb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63614</v>
      </c>
      <c r="D6" s="19">
        <f t="shared" si="3"/>
        <v>47</v>
      </c>
      <c r="E6" s="19">
        <f t="shared" si="3"/>
        <v>17</v>
      </c>
      <c r="F6" s="19">
        <f t="shared" si="3"/>
        <v>1</v>
      </c>
      <c r="G6" s="19">
        <f t="shared" si="3"/>
        <v>0</v>
      </c>
      <c r="H6" s="19" t="str">
        <f t="shared" si="3"/>
        <v>山形県　金山町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40.659999999999997</v>
      </c>
      <c r="Q6" s="20">
        <f t="shared" si="3"/>
        <v>81.92</v>
      </c>
      <c r="R6" s="20">
        <f t="shared" si="3"/>
        <v>3740</v>
      </c>
      <c r="S6" s="20">
        <f t="shared" si="3"/>
        <v>4848</v>
      </c>
      <c r="T6" s="20">
        <f t="shared" si="3"/>
        <v>161.66999999999999</v>
      </c>
      <c r="U6" s="20">
        <f t="shared" si="3"/>
        <v>29.99</v>
      </c>
      <c r="V6" s="20">
        <f t="shared" si="3"/>
        <v>1948</v>
      </c>
      <c r="W6" s="20">
        <f t="shared" si="3"/>
        <v>0.9</v>
      </c>
      <c r="X6" s="20">
        <f t="shared" si="3"/>
        <v>2164.44</v>
      </c>
      <c r="Y6" s="21">
        <f>IF(Y7="",NA(),Y7)</f>
        <v>76.680000000000007</v>
      </c>
      <c r="Z6" s="21">
        <f t="shared" ref="Z6:AH6" si="4">IF(Z7="",NA(),Z7)</f>
        <v>83.12</v>
      </c>
      <c r="AA6" s="21">
        <f t="shared" si="4"/>
        <v>80.14</v>
      </c>
      <c r="AB6" s="21">
        <f t="shared" si="4"/>
        <v>76.86</v>
      </c>
      <c r="AC6" s="21">
        <f t="shared" si="4"/>
        <v>73.09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1112.3800000000001</v>
      </c>
      <c r="BG6" s="21">
        <f t="shared" ref="BG6:BO6" si="7">IF(BG7="",NA(),BG7)</f>
        <v>902.3</v>
      </c>
      <c r="BH6" s="21">
        <f t="shared" si="7"/>
        <v>852.01</v>
      </c>
      <c r="BI6" s="21">
        <f t="shared" si="7"/>
        <v>793.02</v>
      </c>
      <c r="BJ6" s="21">
        <f t="shared" si="7"/>
        <v>937.57</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67.98</v>
      </c>
      <c r="BR6" s="21">
        <f t="shared" ref="BR6:BZ6" si="8">IF(BR7="",NA(),BR7)</f>
        <v>94.18</v>
      </c>
      <c r="BS6" s="21">
        <f t="shared" si="8"/>
        <v>100</v>
      </c>
      <c r="BT6" s="21">
        <f t="shared" si="8"/>
        <v>100</v>
      </c>
      <c r="BU6" s="21">
        <f t="shared" si="8"/>
        <v>87.31</v>
      </c>
      <c r="BV6" s="21">
        <f t="shared" si="8"/>
        <v>74.17</v>
      </c>
      <c r="BW6" s="21">
        <f t="shared" si="8"/>
        <v>79.77</v>
      </c>
      <c r="BX6" s="21">
        <f t="shared" si="8"/>
        <v>79.63</v>
      </c>
      <c r="BY6" s="21">
        <f t="shared" si="8"/>
        <v>76.78</v>
      </c>
      <c r="BZ6" s="21">
        <f t="shared" si="8"/>
        <v>75.41</v>
      </c>
      <c r="CA6" s="20" t="str">
        <f>IF(CA7="","",IF(CA7="-","【-】","【"&amp;SUBSTITUTE(TEXT(CA7,"#,##0.00"),"-","△")&amp;"】"))</f>
        <v>【97.81】</v>
      </c>
      <c r="CB6" s="21">
        <f>IF(CB7="",NA(),CB7)</f>
        <v>196.02</v>
      </c>
      <c r="CC6" s="21">
        <f t="shared" ref="CC6:CK6" si="9">IF(CC7="",NA(),CC7)</f>
        <v>160.47999999999999</v>
      </c>
      <c r="CD6" s="21">
        <f t="shared" si="9"/>
        <v>157.24</v>
      </c>
      <c r="CE6" s="21">
        <f t="shared" si="9"/>
        <v>185.73</v>
      </c>
      <c r="CF6" s="21">
        <f t="shared" si="9"/>
        <v>203.92</v>
      </c>
      <c r="CG6" s="21">
        <f t="shared" si="9"/>
        <v>230.95</v>
      </c>
      <c r="CH6" s="21">
        <f t="shared" si="9"/>
        <v>214.56</v>
      </c>
      <c r="CI6" s="21">
        <f t="shared" si="9"/>
        <v>213.66</v>
      </c>
      <c r="CJ6" s="21">
        <f t="shared" si="9"/>
        <v>224.31</v>
      </c>
      <c r="CK6" s="21">
        <f t="shared" si="9"/>
        <v>223.48</v>
      </c>
      <c r="CL6" s="20" t="str">
        <f>IF(CL7="","",IF(CL7="-","【-】","【"&amp;SUBSTITUTE(TEXT(CL7,"#,##0.00"),"-","△")&amp;"】"))</f>
        <v>【138.75】</v>
      </c>
      <c r="CM6" s="21">
        <f>IF(CM7="",NA(),CM7)</f>
        <v>45.42</v>
      </c>
      <c r="CN6" s="21">
        <f t="shared" ref="CN6:CV6" si="10">IF(CN7="",NA(),CN7)</f>
        <v>44.75</v>
      </c>
      <c r="CO6" s="21">
        <f t="shared" si="10"/>
        <v>42.79</v>
      </c>
      <c r="CP6" s="21">
        <f t="shared" si="10"/>
        <v>42.05</v>
      </c>
      <c r="CQ6" s="21">
        <f t="shared" si="10"/>
        <v>41.72</v>
      </c>
      <c r="CR6" s="21">
        <f t="shared" si="10"/>
        <v>49.27</v>
      </c>
      <c r="CS6" s="21">
        <f t="shared" si="10"/>
        <v>49.47</v>
      </c>
      <c r="CT6" s="21">
        <f t="shared" si="10"/>
        <v>48.19</v>
      </c>
      <c r="CU6" s="21">
        <f t="shared" si="10"/>
        <v>47.32</v>
      </c>
      <c r="CV6" s="21">
        <f t="shared" si="10"/>
        <v>48.03</v>
      </c>
      <c r="CW6" s="20" t="str">
        <f>IF(CW7="","",IF(CW7="-","【-】","【"&amp;SUBSTITUTE(TEXT(CW7,"#,##0.00"),"-","△")&amp;"】"))</f>
        <v>【58.94】</v>
      </c>
      <c r="CX6" s="21">
        <f>IF(CX7="",NA(),CX7)</f>
        <v>85.06</v>
      </c>
      <c r="CY6" s="21">
        <f t="shared" ref="CY6:DG6" si="11">IF(CY7="",NA(),CY7)</f>
        <v>86.54</v>
      </c>
      <c r="CZ6" s="21">
        <f t="shared" si="11"/>
        <v>86.67</v>
      </c>
      <c r="DA6" s="21">
        <f t="shared" si="11"/>
        <v>87.54</v>
      </c>
      <c r="DB6" s="21">
        <f t="shared" si="11"/>
        <v>87.58</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15">
      <c r="A7" s="14"/>
      <c r="B7" s="23">
        <v>2023</v>
      </c>
      <c r="C7" s="23">
        <v>63614</v>
      </c>
      <c r="D7" s="23">
        <v>47</v>
      </c>
      <c r="E7" s="23">
        <v>17</v>
      </c>
      <c r="F7" s="23">
        <v>1</v>
      </c>
      <c r="G7" s="23">
        <v>0</v>
      </c>
      <c r="H7" s="23" t="s">
        <v>97</v>
      </c>
      <c r="I7" s="23" t="s">
        <v>98</v>
      </c>
      <c r="J7" s="23" t="s">
        <v>99</v>
      </c>
      <c r="K7" s="23" t="s">
        <v>100</v>
      </c>
      <c r="L7" s="23" t="s">
        <v>101</v>
      </c>
      <c r="M7" s="23" t="s">
        <v>102</v>
      </c>
      <c r="N7" s="24" t="s">
        <v>103</v>
      </c>
      <c r="O7" s="24" t="s">
        <v>104</v>
      </c>
      <c r="P7" s="24">
        <v>40.659999999999997</v>
      </c>
      <c r="Q7" s="24">
        <v>81.92</v>
      </c>
      <c r="R7" s="24">
        <v>3740</v>
      </c>
      <c r="S7" s="24">
        <v>4848</v>
      </c>
      <c r="T7" s="24">
        <v>161.66999999999999</v>
      </c>
      <c r="U7" s="24">
        <v>29.99</v>
      </c>
      <c r="V7" s="24">
        <v>1948</v>
      </c>
      <c r="W7" s="24">
        <v>0.9</v>
      </c>
      <c r="X7" s="24">
        <v>2164.44</v>
      </c>
      <c r="Y7" s="24">
        <v>76.680000000000007</v>
      </c>
      <c r="Z7" s="24">
        <v>83.12</v>
      </c>
      <c r="AA7" s="24">
        <v>80.14</v>
      </c>
      <c r="AB7" s="24">
        <v>76.86</v>
      </c>
      <c r="AC7" s="24">
        <v>73.09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1112.3800000000001</v>
      </c>
      <c r="BG7" s="24">
        <v>902.3</v>
      </c>
      <c r="BH7" s="24">
        <v>852.01</v>
      </c>
      <c r="BI7" s="24">
        <v>793.02</v>
      </c>
      <c r="BJ7" s="24">
        <v>937.57</v>
      </c>
      <c r="BK7" s="24">
        <v>1130.42</v>
      </c>
      <c r="BL7" s="24">
        <v>1245.0999999999999</v>
      </c>
      <c r="BM7" s="24">
        <v>1108.8</v>
      </c>
      <c r="BN7" s="24">
        <v>1194.56</v>
      </c>
      <c r="BO7" s="24">
        <v>1174.6099999999999</v>
      </c>
      <c r="BP7" s="24">
        <v>630.82000000000005</v>
      </c>
      <c r="BQ7" s="24">
        <v>67.98</v>
      </c>
      <c r="BR7" s="24">
        <v>94.18</v>
      </c>
      <c r="BS7" s="24">
        <v>100</v>
      </c>
      <c r="BT7" s="24">
        <v>100</v>
      </c>
      <c r="BU7" s="24">
        <v>87.31</v>
      </c>
      <c r="BV7" s="24">
        <v>74.17</v>
      </c>
      <c r="BW7" s="24">
        <v>79.77</v>
      </c>
      <c r="BX7" s="24">
        <v>79.63</v>
      </c>
      <c r="BY7" s="24">
        <v>76.78</v>
      </c>
      <c r="BZ7" s="24">
        <v>75.41</v>
      </c>
      <c r="CA7" s="24">
        <v>97.81</v>
      </c>
      <c r="CB7" s="24">
        <v>196.02</v>
      </c>
      <c r="CC7" s="24">
        <v>160.47999999999999</v>
      </c>
      <c r="CD7" s="24">
        <v>157.24</v>
      </c>
      <c r="CE7" s="24">
        <v>185.73</v>
      </c>
      <c r="CF7" s="24">
        <v>203.92</v>
      </c>
      <c r="CG7" s="24">
        <v>230.95</v>
      </c>
      <c r="CH7" s="24">
        <v>214.56</v>
      </c>
      <c r="CI7" s="24">
        <v>213.66</v>
      </c>
      <c r="CJ7" s="24">
        <v>224.31</v>
      </c>
      <c r="CK7" s="24">
        <v>223.48</v>
      </c>
      <c r="CL7" s="24">
        <v>138.75</v>
      </c>
      <c r="CM7" s="24">
        <v>45.42</v>
      </c>
      <c r="CN7" s="24">
        <v>44.75</v>
      </c>
      <c r="CO7" s="24">
        <v>42.79</v>
      </c>
      <c r="CP7" s="24">
        <v>42.05</v>
      </c>
      <c r="CQ7" s="24">
        <v>41.72</v>
      </c>
      <c r="CR7" s="24">
        <v>49.27</v>
      </c>
      <c r="CS7" s="24">
        <v>49.47</v>
      </c>
      <c r="CT7" s="24">
        <v>48.19</v>
      </c>
      <c r="CU7" s="24">
        <v>47.32</v>
      </c>
      <c r="CV7" s="24">
        <v>48.03</v>
      </c>
      <c r="CW7" s="24">
        <v>58.94</v>
      </c>
      <c r="CX7" s="24">
        <v>85.06</v>
      </c>
      <c r="CY7" s="24">
        <v>86.54</v>
      </c>
      <c r="CZ7" s="24">
        <v>86.67</v>
      </c>
      <c r="DA7" s="24">
        <v>87.54</v>
      </c>
      <c r="DB7" s="24">
        <v>87.58</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2025-01-24T07:27:51Z</dcterms:created>
  <dcterms:modified xsi:type="dcterms:W3CDTF">2025-03-04T01:54:44Z</dcterms:modified>
  <cp:category/>
</cp:coreProperties>
</file>