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9gesui\"/>
    </mc:Choice>
  </mc:AlternateContent>
  <workbookProtection workbookAlgorithmName="SHA-512" workbookHashValue="XNH1ZCw+cBlQ+cIOXIB3CqoAYHidHq+sdzd1xqZXtQZEVaYIHzb2jyKxgwh1m0SKkI9v09FXPmUiHl0x4k14/g==" workbookSaltValue="AbVY3yHRSGBIBKQ43DzxD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I10" i="4"/>
  <c r="AL8" i="4"/>
  <c r="P8" i="4"/>
  <c r="I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<sst xmlns="http://schemas.openxmlformats.org/spreadsheetml/2006/main" count="236" uniqueCount="121">
  <si>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</si>
  <si>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</si>
  <si>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</si>
  <si>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</si>
  <si>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</si>
  <si>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</si>
  <si>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</si>
  <si>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</si>
  <si>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</si>
  <si>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</si>
  <si>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</si>
  <si>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</si>
  <si>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</si>
  <si>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</si>
  <si>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</si>
  <si>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</si>
  <si>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</si>
  <si>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</si>
  <si>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</si>
  <si>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</si>
  <si>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</si>
  <si>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</si>
  <si>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</si>
  <si>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</si>
  <si>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</si>
  <si>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</si>
  <si>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</si>
  <si>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</si>
  <si>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</si>
  <si>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</si>
  <si>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</si>
  <si>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</si>
  <si>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</si>
  <si>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</si>
  <si>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</si>
  <si>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</si>
  <si>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</si>
  <si>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</si>
  <si>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</si>
  <si>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</si>
  <si>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</si>
  <si>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</si>
  <si>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</si>
  <si>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</si>
  <si>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</si>
  <si>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</si>
  <si>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</si>
  <si>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</si>
  <si>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</si>
  <si>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</si>
  <si>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</si>
  <si>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</si>
  <si>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</si>
  <si>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</si>
  <si>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</si>
  <si>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</si>
  <si>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</si>
  <si>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</si>
  <si>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</si>
  <si>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</si>
  <si>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</si>
  <si>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</si>
  <si>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</si>
  <si>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</si>
  <si>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</si>
  <si>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</si>
  <si>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</si>
  <si>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</si>
  <si>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</si>
  <si>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</si>
  <si>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</si>
  <si>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</si>
  <si>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</si>
  <si>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</si>
  <si>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</si>
  <si>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</si>
  <si>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</si>
  <si>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</si>
  <si>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</si>
  <si>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</si>
  <si>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</si>
  <si>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</si>
  <si>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</si>
  <si>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</si>
  <si>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</si>
  <si>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</si>
  <si>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</si>
  <si>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</si>
  <si>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</si>
  <si>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</si>
  <si>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</si>
  <si>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</si>
  <si>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</si>
  <si>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</si>
  <si>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</si>
  <si>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</si>
  <si>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</si>
  <si>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</si>
  <si>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</si>
  <si>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</si>
  <si>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</si>
  <si>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</si>
  <si>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</si>
  <si>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</si>
  <si>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</si>
  <si>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</si>
  <si>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</si>
  <si>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</si>
  <si>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</si>
  <si>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</si>
  <si>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</si>
  <si>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</si>
  <si>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</si>
  <si>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</si>
  <si>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</si>
  <si>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</si>
  <si>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</si>
  <si>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</si>
  <si>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</si>
  <si>
    <t>　
  供用開始後最長24年と下水道施設の更新時期にはまだ達しておらず、現状として老朽化に伴う施設の不具合は特段生じていない状況である。しかしながら、機械・電気設備においては、耐用年数により更新工事が必要な個所が生じてきている。
　ついては、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また、下水道施設のストックマネジメント計画や経営戦略の見直しなど、財政分析等を行うことで、維持管理費用の将来負担の軽減を図っていくこととしたい。</t>
    <rPh sb="21" eb="23">
      <t>コウシン</t>
    </rPh>
    <rPh sb="23" eb="25">
      <t>ジキ</t>
    </rPh>
    <rPh sb="29" eb="30">
      <t>タッ</t>
    </rPh>
    <rPh sb="75" eb="77">
      <t>キカイ</t>
    </rPh>
    <rPh sb="78" eb="80">
      <t>デンキ</t>
    </rPh>
    <rPh sb="80" eb="82">
      <t>セツビ</t>
    </rPh>
    <rPh sb="88" eb="90">
      <t>タイヨウ</t>
    </rPh>
    <rPh sb="90" eb="92">
      <t>ネンスウ</t>
    </rPh>
    <rPh sb="95" eb="97">
      <t>コウシン</t>
    </rPh>
    <rPh sb="97" eb="99">
      <t>コウジ</t>
    </rPh>
    <rPh sb="100" eb="102">
      <t>ヒツヨウ</t>
    </rPh>
    <rPh sb="103" eb="105">
      <t>カショ</t>
    </rPh>
    <rPh sb="106" eb="107">
      <t>ショウ</t>
    </rPh>
    <rPh sb="246" eb="250">
      <t>ケイエイセンリャク</t>
    </rPh>
    <rPh sb="251" eb="253">
      <t>ミナオ</t>
    </rPh>
    <phoneticPr fontId="4"/>
  </si>
  <si>
    <r>
      <t xml:space="preserve">　
  経営の健全化・効率性を示す各指標は、概ね良好な数値を示している。収益的収支比率は、施設維持管理費用の増加や、料金収入の減少により、低下傾向にある。R5年度に100%を上回っているが、R6年度から企業会計へ移行するため、例年よりも一般会計からの繰入金が増加したことによるものである。経費回収率についても100%を下回っており、一般会計への依存度を低減させる必要がある。水洗化率及び施設利用率を向上させるため、未接続者・世帯を接続につなげていくことで、使用料収入の増加を図っていくこととしたい。
</t>
    </r>
    <r>
      <rPr>
        <sz val="11"/>
        <rFont val="ＭＳ ゴシック"/>
        <family val="3"/>
        <charset val="128"/>
      </rPr>
      <t xml:space="preserve"> なお、R2年7月に発生した豪雨災害により災害復旧費が増加したことから、3年度の経費回収率が減少し、また、汚水処理原価が増加した。</t>
    </r>
    <r>
      <rPr>
        <sz val="11"/>
        <color theme="1"/>
        <rFont val="ＭＳ ゴシック"/>
        <family val="3"/>
        <charset val="128"/>
      </rPr>
      <t xml:space="preserve">
</t>
    </r>
    <rPh sb="22" eb="23">
      <t>オオム</t>
    </rPh>
    <rPh sb="24" eb="26">
      <t>リョウコウ</t>
    </rPh>
    <rPh sb="27" eb="29">
      <t>スウチ</t>
    </rPh>
    <rPh sb="30" eb="31">
      <t>シメ</t>
    </rPh>
    <rPh sb="45" eb="47">
      <t>シセツ</t>
    </rPh>
    <rPh sb="47" eb="53">
      <t>イジカンリヒヨウ</t>
    </rPh>
    <rPh sb="54" eb="56">
      <t>ゾウカ</t>
    </rPh>
    <rPh sb="58" eb="60">
      <t>リョウキン</t>
    </rPh>
    <rPh sb="60" eb="62">
      <t>シュウニュウ</t>
    </rPh>
    <rPh sb="69" eb="73">
      <t>テイカケイコウ</t>
    </rPh>
    <rPh sb="144" eb="146">
      <t>ケイヒ</t>
    </rPh>
    <rPh sb="146" eb="148">
      <t>カイシュウ</t>
    </rPh>
    <rPh sb="148" eb="149">
      <t>リツ</t>
    </rPh>
    <rPh sb="159" eb="161">
      <t>シタマワ</t>
    </rPh>
    <rPh sb="166" eb="168">
      <t>イッパン</t>
    </rPh>
    <rPh sb="168" eb="170">
      <t>カイケイ</t>
    </rPh>
    <rPh sb="172" eb="175">
      <t>イゾンド</t>
    </rPh>
    <rPh sb="176" eb="178">
      <t>テイゲン</t>
    </rPh>
    <rPh sb="181" eb="183">
      <t>ヒツヨウ</t>
    </rPh>
    <rPh sb="287" eb="289">
      <t>ネンド</t>
    </rPh>
    <rPh sb="290" eb="295">
      <t>ケイヒカイシュウリツ</t>
    </rPh>
    <rPh sb="296" eb="298">
      <t>ゲンショウ</t>
    </rPh>
    <rPh sb="305" eb="307">
      <t>ショリ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</si>
</sst>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AE-4847-BE9A-56AD1D903AA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62AE-4847-BE9A-56AD1D903AA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39.07</c:v>
                </c:pt>
                <c:pt idx="1">
                  <c:v>41.13</c:v>
                </c:pt>
                <c:pt idx="2">
                  <c:v>40.869999999999997</c:v>
                </c:pt>
                <c:pt idx="3">
                  <c:v>40.67</c:v>
                </c:pt>
                <c:pt idx="4">
                  <c:v>38.869999999999997</c:v>
                </c:pt>
              </c:numCache>
            </c:numRef>
          </c:val>
          <c:extLst>
            <c:ext xmlns:c16="http://schemas.microsoft.com/office/drawing/2014/chart" uri="{C3380CC4-5D6E-409C-BE32-E72D297353CC}">
              <c16:uniqueId val="{00000000-E465-4528-BED8-773F487160F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E465-4528-BED8-773F487160F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79.88</c:v>
                </c:pt>
                <c:pt idx="1">
                  <c:v>81.34</c:v>
                </c:pt>
                <c:pt idx="2">
                  <c:v>81.83</c:v>
                </c:pt>
                <c:pt idx="3">
                  <c:v>82.33</c:v>
                </c:pt>
                <c:pt idx="4">
                  <c:v>83.24</c:v>
                </c:pt>
              </c:numCache>
            </c:numRef>
          </c:val>
          <c:extLst>
            <c:ext xmlns:c16="http://schemas.microsoft.com/office/drawing/2014/chart" uri="{C3380CC4-5D6E-409C-BE32-E72D297353CC}">
              <c16:uniqueId val="{00000000-4AF4-411F-81B2-7C8D6151E77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4AF4-411F-81B2-7C8D6151E77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100.11</c:v>
                </c:pt>
                <c:pt idx="1">
                  <c:v>98.16</c:v>
                </c:pt>
                <c:pt idx="2">
                  <c:v>95.2</c:v>
                </c:pt>
                <c:pt idx="3">
                  <c:v>94.23</c:v>
                </c:pt>
                <c:pt idx="4">
                  <c:v>102.18</c:v>
                </c:pt>
              </c:numCache>
            </c:numRef>
          </c:val>
          <c:extLst>
            <c:ext xmlns:c16="http://schemas.microsoft.com/office/drawing/2014/chart" uri="{C3380CC4-5D6E-409C-BE32-E72D297353CC}">
              <c16:uniqueId val="{00000000-D4A4-4609-A7DC-9070D41B70F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A4-4609-A7DC-9070D41B70F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C7-4F9C-9F77-747A3910BD3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C7-4F9C-9F77-747A3910BD3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CD-4A8B-93C4-AC39AB55CEC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CD-4A8B-93C4-AC39AB55CEC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77-4B6A-A4DB-E0150D2904E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77-4B6A-A4DB-E0150D2904E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64-4EEA-A924-C30324ECDA0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64-4EEA-A924-C30324ECDA0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208-4BFF-A821-D0A12ED9DF7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E208-4BFF-A821-D0A12ED9DF7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82.17</c:v>
                </c:pt>
                <c:pt idx="2">
                  <c:v>61.67</c:v>
                </c:pt>
                <c:pt idx="3">
                  <c:v>86.02</c:v>
                </c:pt>
                <c:pt idx="4">
                  <c:v>97.22</c:v>
                </c:pt>
              </c:numCache>
            </c:numRef>
          </c:val>
          <c:extLst>
            <c:ext xmlns:c16="http://schemas.microsoft.com/office/drawing/2014/chart" uri="{C3380CC4-5D6E-409C-BE32-E72D297353CC}">
              <c16:uniqueId val="{00000000-BD96-4176-B336-D7DC41BD747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BD96-4176-B336-D7DC41BD747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196.32</c:v>
                </c:pt>
                <c:pt idx="1">
                  <c:v>241.71</c:v>
                </c:pt>
                <c:pt idx="2">
                  <c:v>323.27</c:v>
                </c:pt>
                <c:pt idx="3">
                  <c:v>233.8</c:v>
                </c:pt>
                <c:pt idx="4">
                  <c:v>206.23</c:v>
                </c:pt>
              </c:numCache>
            </c:numRef>
          </c:val>
          <c:extLst>
            <c:ext xmlns:c16="http://schemas.microsoft.com/office/drawing/2014/chart" uri="{C3380CC4-5D6E-409C-BE32-E72D297353CC}">
              <c16:uniqueId val="{00000000-87AA-44BD-866B-9EDBDAF7B16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87AA-44BD-866B-9EDBDAF7B16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大江町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非設置</v>
      </c>
      <c r="AE8" s="40"/>
      <c r="AF8" s="40"/>
      <c r="AG8" s="40"/>
      <c r="AH8" s="40"/>
      <c r="AI8" s="40"/>
      <c r="AJ8" s="40"/>
      <c r="AK8" s="3"/>
      <c r="AL8" s="41">
        <f>データ!S6</f>
        <v>7284</v>
      </c>
      <c r="AM8" s="41"/>
      <c r="AN8" s="41"/>
      <c r="AO8" s="41"/>
      <c r="AP8" s="41"/>
      <c r="AQ8" s="41"/>
      <c r="AR8" s="41"/>
      <c r="AS8" s="41"/>
      <c r="AT8" s="34">
        <f>データ!T6</f>
        <v>154.08000000000001</v>
      </c>
      <c r="AU8" s="34"/>
      <c r="AV8" s="34"/>
      <c r="AW8" s="34"/>
      <c r="AX8" s="34"/>
      <c r="AY8" s="34"/>
      <c r="AZ8" s="34"/>
      <c r="BA8" s="34"/>
      <c r="BB8" s="34">
        <f>データ!U6</f>
        <v>47.27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52.82</v>
      </c>
      <c r="Q10" s="34"/>
      <c r="R10" s="34"/>
      <c r="S10" s="34"/>
      <c r="T10" s="34"/>
      <c r="U10" s="34"/>
      <c r="V10" s="34"/>
      <c r="W10" s="34">
        <f>データ!Q6</f>
        <v>94.11</v>
      </c>
      <c r="X10" s="34"/>
      <c r="Y10" s="34"/>
      <c r="Z10" s="34"/>
      <c r="AA10" s="34"/>
      <c r="AB10" s="34"/>
      <c r="AC10" s="34"/>
      <c r="AD10" s="41">
        <f>データ!R6</f>
        <v>3685</v>
      </c>
      <c r="AE10" s="41"/>
      <c r="AF10" s="41"/>
      <c r="AG10" s="41"/>
      <c r="AH10" s="41"/>
      <c r="AI10" s="41"/>
      <c r="AJ10" s="41"/>
      <c r="AK10" s="2"/>
      <c r="AL10" s="41">
        <f>データ!V6</f>
        <v>3806</v>
      </c>
      <c r="AM10" s="41"/>
      <c r="AN10" s="41"/>
      <c r="AO10" s="41"/>
      <c r="AP10" s="41"/>
      <c r="AQ10" s="41"/>
      <c r="AR10" s="41"/>
      <c r="AS10" s="41"/>
      <c r="AT10" s="34">
        <f>データ!W6</f>
        <v>1.68</v>
      </c>
      <c r="AU10" s="34"/>
      <c r="AV10" s="34"/>
      <c r="AW10" s="34"/>
      <c r="AX10" s="34"/>
      <c r="AY10" s="34"/>
      <c r="AZ10" s="34"/>
      <c r="BA10" s="34"/>
      <c r="BB10" s="34">
        <f>データ!X6</f>
        <v>2265.48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120</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【630.82】</v>
      </c>
      <c r="I86" s="12" t="str">
        <f>データ!CA6</f>
        <v>【97.81】</v>
      </c>
      <c r="J86" s="12" t="str">
        <f>データ!CL6</f>
        <v>【138.75】</v>
      </c>
      <c r="K86" s="12" t="str">
        <f>データ!CW6</f>
        <v>【58.94】</v>
      </c>
      <c r="L86" s="12" t="str">
        <f>データ!DH6</f>
        <v>【95.91】</v>
      </c>
      <c r="M86" s="12" t="s">
        <v>45</v>
      </c>
      <c r="N86" s="12" t="s">
        <v>45</v>
      </c>
      <c r="O86" s="12" t="str">
        <f>データ!EO6</f>
        <v>【0.22】</v>
      </c>
    </row>
  </sheetData>
  <sheetProtection algorithmName="SHA-512" hashValue="7XtOeYcORhinH+tUlGjg0GcnUTjSRNDD92RendX0cgGw6RafjanZwYr3JM5qspcmXDk09uDyi2fXTGECSMNvDg==" saltValue="5BSIUt9Makm+/DHXuWJI1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63240</v>
      </c>
      <c r="D6" s="19">
        <f t="shared" si="3"/>
        <v>47</v>
      </c>
      <c r="E6" s="19">
        <f t="shared" si="3"/>
        <v>17</v>
      </c>
      <c r="F6" s="19">
        <f t="shared" si="3"/>
        <v>1</v>
      </c>
      <c r="G6" s="19">
        <f t="shared" si="3"/>
        <v>0</v>
      </c>
      <c r="H6" s="19" t="str">
        <f t="shared" si="3"/>
        <v>山形県　大江町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52.82</v>
      </c>
      <c r="Q6" s="20">
        <f t="shared" si="3"/>
        <v>94.11</v>
      </c>
      <c r="R6" s="20">
        <f t="shared" si="3"/>
        <v>3685</v>
      </c>
      <c r="S6" s="20">
        <f t="shared" si="3"/>
        <v>7284</v>
      </c>
      <c r="T6" s="20">
        <f t="shared" si="3"/>
        <v>154.08000000000001</v>
      </c>
      <c r="U6" s="20">
        <f t="shared" si="3"/>
        <v>47.27</v>
      </c>
      <c r="V6" s="20">
        <f t="shared" si="3"/>
        <v>3806</v>
      </c>
      <c r="W6" s="20">
        <f t="shared" si="3"/>
        <v>1.68</v>
      </c>
      <c r="X6" s="20">
        <f t="shared" si="3"/>
        <v>2265.48</v>
      </c>
      <c r="Y6" s="21">
        <f>IF(Y7="",NA(),Y7)</f>
        <v>100.11</v>
      </c>
      <c r="Z6" s="21">
        <f t="shared" ref="Z6:AH6" si="4">IF(Z7="",NA(),Z7)</f>
        <v>98.16</v>
      </c>
      <c r="AA6" s="21">
        <f t="shared" si="4"/>
        <v>95.2</v>
      </c>
      <c r="AB6" s="21">
        <f t="shared" si="4"/>
        <v>94.23</v>
      </c>
      <c r="AC6" s="21">
        <f t="shared" si="4"/>
        <v>102.18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100</v>
      </c>
      <c r="BR6" s="21">
        <f t="shared" ref="BR6:BZ6" si="8">IF(BR7="",NA(),BR7)</f>
        <v>82.17</v>
      </c>
      <c r="BS6" s="21">
        <f t="shared" si="8"/>
        <v>61.67</v>
      </c>
      <c r="BT6" s="21">
        <f t="shared" si="8"/>
        <v>86.02</v>
      </c>
      <c r="BU6" s="21">
        <f t="shared" si="8"/>
        <v>97.22</v>
      </c>
      <c r="BV6" s="21">
        <f t="shared" si="8"/>
        <v>74.17</v>
      </c>
      <c r="BW6" s="21">
        <f t="shared" si="8"/>
        <v>79.77</v>
      </c>
      <c r="BX6" s="21">
        <f t="shared" si="8"/>
        <v>79.63</v>
      </c>
      <c r="BY6" s="21">
        <f t="shared" si="8"/>
        <v>76.78</v>
      </c>
      <c r="BZ6" s="21">
        <f t="shared" si="8"/>
        <v>75.41</v>
      </c>
      <c r="CA6" s="20" t="str">
        <f>IF(CA7="","",IF(CA7="-","【-】","【"&amp;SUBSTITUTE(TEXT(CA7,"#,##0.00"),"-","△")&amp;"】"))</f>
        <v>【97.81】</v>
      </c>
      <c r="CB6" s="21">
        <f>IF(CB7="",NA(),CB7)</f>
        <v>196.32</v>
      </c>
      <c r="CC6" s="21">
        <f t="shared" ref="CC6:CK6" si="9">IF(CC7="",NA(),CC7)</f>
        <v>241.71</v>
      </c>
      <c r="CD6" s="21">
        <f t="shared" si="9"/>
        <v>323.27</v>
      </c>
      <c r="CE6" s="21">
        <f t="shared" si="9"/>
        <v>233.8</v>
      </c>
      <c r="CF6" s="21">
        <f t="shared" si="9"/>
        <v>206.23</v>
      </c>
      <c r="CG6" s="21">
        <f t="shared" si="9"/>
        <v>230.95</v>
      </c>
      <c r="CH6" s="21">
        <f t="shared" si="9"/>
        <v>214.56</v>
      </c>
      <c r="CI6" s="21">
        <f t="shared" si="9"/>
        <v>213.66</v>
      </c>
      <c r="CJ6" s="21">
        <f t="shared" si="9"/>
        <v>224.31</v>
      </c>
      <c r="CK6" s="21">
        <f t="shared" si="9"/>
        <v>223.48</v>
      </c>
      <c r="CL6" s="20" t="str">
        <f>IF(CL7="","",IF(CL7="-","【-】","【"&amp;SUBSTITUTE(TEXT(CL7,"#,##0.00"),"-","△")&amp;"】"))</f>
        <v>【138.75】</v>
      </c>
      <c r="CM6" s="21">
        <f>IF(CM7="",NA(),CM7)</f>
        <v>39.07</v>
      </c>
      <c r="CN6" s="21">
        <f t="shared" ref="CN6:CV6" si="10">IF(CN7="",NA(),CN7)</f>
        <v>41.13</v>
      </c>
      <c r="CO6" s="21">
        <f t="shared" si="10"/>
        <v>40.869999999999997</v>
      </c>
      <c r="CP6" s="21">
        <f t="shared" si="10"/>
        <v>40.67</v>
      </c>
      <c r="CQ6" s="21">
        <f t="shared" si="10"/>
        <v>38.869999999999997</v>
      </c>
      <c r="CR6" s="21">
        <f t="shared" si="10"/>
        <v>49.27</v>
      </c>
      <c r="CS6" s="21">
        <f t="shared" si="10"/>
        <v>49.47</v>
      </c>
      <c r="CT6" s="21">
        <f t="shared" si="10"/>
        <v>48.19</v>
      </c>
      <c r="CU6" s="21">
        <f t="shared" si="10"/>
        <v>47.32</v>
      </c>
      <c r="CV6" s="21">
        <f t="shared" si="10"/>
        <v>48.03</v>
      </c>
      <c r="CW6" s="20" t="str">
        <f>IF(CW7="","",IF(CW7="-","【-】","【"&amp;SUBSTITUTE(TEXT(CW7,"#,##0.00"),"-","△")&amp;"】"))</f>
        <v>【58.94】</v>
      </c>
      <c r="CX6" s="21">
        <f>IF(CX7="",NA(),CX7)</f>
        <v>79.88</v>
      </c>
      <c r="CY6" s="21">
        <f t="shared" ref="CY6:DG6" si="11">IF(CY7="",NA(),CY7)</f>
        <v>81.34</v>
      </c>
      <c r="CZ6" s="21">
        <f t="shared" si="11"/>
        <v>81.83</v>
      </c>
      <c r="DA6" s="21">
        <f t="shared" si="11"/>
        <v>82.33</v>
      </c>
      <c r="DB6" s="21">
        <f t="shared" si="11"/>
        <v>83.24</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15">
      <c r="A7" s="14"/>
      <c r="B7" s="23">
        <v>2023</v>
      </c>
      <c r="C7" s="23">
        <v>63240</v>
      </c>
      <c r="D7" s="23">
        <v>47</v>
      </c>
      <c r="E7" s="23">
        <v>17</v>
      </c>
      <c r="F7" s="23">
        <v>1</v>
      </c>
      <c r="G7" s="23">
        <v>0</v>
      </c>
      <c r="H7" s="23" t="s">
        <v>99</v>
      </c>
      <c r="I7" s="23" t="s">
        <v>100</v>
      </c>
      <c r="J7" s="23" t="s">
        <v>101</v>
      </c>
      <c r="K7" s="23" t="s">
        <v>102</v>
      </c>
      <c r="L7" s="23" t="s">
        <v>103</v>
      </c>
      <c r="M7" s="23" t="s">
        <v>104</v>
      </c>
      <c r="N7" s="24" t="s">
        <v>105</v>
      </c>
      <c r="O7" s="24" t="s">
        <v>106</v>
      </c>
      <c r="P7" s="24">
        <v>52.82</v>
      </c>
      <c r="Q7" s="24">
        <v>94.11</v>
      </c>
      <c r="R7" s="24">
        <v>3685</v>
      </c>
      <c r="S7" s="24">
        <v>7284</v>
      </c>
      <c r="T7" s="24">
        <v>154.08000000000001</v>
      </c>
      <c r="U7" s="24">
        <v>47.27</v>
      </c>
      <c r="V7" s="24">
        <v>3806</v>
      </c>
      <c r="W7" s="24">
        <v>1.68</v>
      </c>
      <c r="X7" s="24">
        <v>2265.48</v>
      </c>
      <c r="Y7" s="24">
        <v>100.11</v>
      </c>
      <c r="Z7" s="24">
        <v>98.16</v>
      </c>
      <c r="AA7" s="24">
        <v>95.2</v>
      </c>
      <c r="AB7" s="24">
        <v>94.23</v>
      </c>
      <c r="AC7" s="24">
        <v>102.18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1130.42</v>
      </c>
      <c r="BL7" s="24">
        <v>1245.0999999999999</v>
      </c>
      <c r="BM7" s="24">
        <v>1108.8</v>
      </c>
      <c r="BN7" s="24">
        <v>1194.56</v>
      </c>
      <c r="BO7" s="24">
        <v>1174.6099999999999</v>
      </c>
      <c r="BP7" s="24">
        <v>630.82000000000005</v>
      </c>
      <c r="BQ7" s="24">
        <v>100</v>
      </c>
      <c r="BR7" s="24">
        <v>82.17</v>
      </c>
      <c r="BS7" s="24">
        <v>61.67</v>
      </c>
      <c r="BT7" s="24">
        <v>86.02</v>
      </c>
      <c r="BU7" s="24">
        <v>97.22</v>
      </c>
      <c r="BV7" s="24">
        <v>74.17</v>
      </c>
      <c r="BW7" s="24">
        <v>79.77</v>
      </c>
      <c r="BX7" s="24">
        <v>79.63</v>
      </c>
      <c r="BY7" s="24">
        <v>76.78</v>
      </c>
      <c r="BZ7" s="24">
        <v>75.41</v>
      </c>
      <c r="CA7" s="24">
        <v>97.81</v>
      </c>
      <c r="CB7" s="24">
        <v>196.32</v>
      </c>
      <c r="CC7" s="24">
        <v>241.71</v>
      </c>
      <c r="CD7" s="24">
        <v>323.27</v>
      </c>
      <c r="CE7" s="24">
        <v>233.8</v>
      </c>
      <c r="CF7" s="24">
        <v>206.23</v>
      </c>
      <c r="CG7" s="24">
        <v>230.95</v>
      </c>
      <c r="CH7" s="24">
        <v>214.56</v>
      </c>
      <c r="CI7" s="24">
        <v>213.66</v>
      </c>
      <c r="CJ7" s="24">
        <v>224.31</v>
      </c>
      <c r="CK7" s="24">
        <v>223.48</v>
      </c>
      <c r="CL7" s="24">
        <v>138.75</v>
      </c>
      <c r="CM7" s="24">
        <v>39.07</v>
      </c>
      <c r="CN7" s="24">
        <v>41.13</v>
      </c>
      <c r="CO7" s="24">
        <v>40.869999999999997</v>
      </c>
      <c r="CP7" s="24">
        <v>40.67</v>
      </c>
      <c r="CQ7" s="24">
        <v>38.869999999999997</v>
      </c>
      <c r="CR7" s="24">
        <v>49.27</v>
      </c>
      <c r="CS7" s="24">
        <v>49.47</v>
      </c>
      <c r="CT7" s="24">
        <v>48.19</v>
      </c>
      <c r="CU7" s="24">
        <v>47.32</v>
      </c>
      <c r="CV7" s="24">
        <v>48.03</v>
      </c>
      <c r="CW7" s="24">
        <v>58.94</v>
      </c>
      <c r="CX7" s="24">
        <v>79.88</v>
      </c>
      <c r="CY7" s="24">
        <v>81.34</v>
      </c>
      <c r="CZ7" s="24">
        <v>81.83</v>
      </c>
      <c r="DA7" s="24">
        <v>82.33</v>
      </c>
      <c r="DB7" s="24">
        <v>83.24</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2025-02-03T04:30:34Z</cp:lastPrinted>
  <dcterms:created xsi:type="dcterms:W3CDTF">2025-01-24T07:27:50Z</dcterms:created>
  <dcterms:modified xsi:type="dcterms:W3CDTF">2025-03-04T01:51:41Z</dcterms:modified>
  <cp:category/>
</cp:coreProperties>
</file>