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f\02_港湾振興室\R3港湾振興\300港湾統計（R3）\308酒田港統計年報（冊子）\04_完成データ\ホームページ掲載\エクセル\"/>
    </mc:Choice>
  </mc:AlternateContent>
  <bookViews>
    <workbookView xWindow="0" yWindow="0" windowWidth="12675" windowHeight="7425"/>
  </bookViews>
  <sheets>
    <sheet name="P27輸移出入貨物年次別表①" sheetId="82" r:id="rId1"/>
    <sheet name="P28輸移出入貨物年次別表②" sheetId="83" r:id="rId2"/>
    <sheet name="P29輸移出入貨物月別表" sheetId="87" r:id="rId3"/>
    <sheet name="P30~31輸移出貨物品種別表" sheetId="88" r:id="rId4"/>
    <sheet name="P32~33輸移入貨物品種別表" sheetId="89" r:id="rId5"/>
    <sheet name="P34~41品種別外国貿易表" sheetId="34" r:id="rId6"/>
    <sheet name="P42~44品種別内国貿易表" sheetId="58" r:id="rId7"/>
    <sheet name="P45~53国別外国貿易表" sheetId="36" r:id="rId8"/>
    <sheet name="P54~56都道府県別内国貿易表" sheetId="37" r:id="rId9"/>
    <sheet name="P57木材輸入状況" sheetId="38" r:id="rId10"/>
  </sheets>
  <definedNames>
    <definedName name="_xlnm._FilterDatabase" localSheetId="3" hidden="1">'P30~31輸移出貨物品種別表'!$A$5:$M$51</definedName>
    <definedName name="_xlnm._FilterDatabase" localSheetId="4" hidden="1">'P32~33輸移入貨物品種別表'!$A$1:$M$49</definedName>
    <definedName name="_xlnm.Print_Area" localSheetId="0">P27輸移出入貨物年次別表①!$A$1:$E$53</definedName>
    <definedName name="_xlnm.Print_Area" localSheetId="1">P28輸移出入貨物年次別表②!$A$1:$I$69</definedName>
    <definedName name="_xlnm.Print_Area" localSheetId="2">P29輸移出入貨物月別表!$A$1:$K$21</definedName>
    <definedName name="_xlnm.Print_Area" localSheetId="3">'P30~31輸移出貨物品種別表'!$A$1:$M$51</definedName>
    <definedName name="_xlnm.Print_Area" localSheetId="4">'P32~33輸移入貨物品種別表'!$A$1:$M$51</definedName>
    <definedName name="_xlnm.Print_Area" localSheetId="5">'P34~41品種別外国貿易表'!$A$1:$G$368</definedName>
    <definedName name="_xlnm.Print_Area" localSheetId="6">'P42~44品種別内国貿易表'!$A$1:$G$129</definedName>
    <definedName name="_xlnm.Print_Area" localSheetId="7">'P45~53国別外国貿易表'!$A$1:$G$394</definedName>
    <definedName name="_xlnm.Print_Area" localSheetId="8">'P54~56都道府県別内国貿易表'!$A$1:$G$145</definedName>
    <definedName name="_xlnm.Print_Area" localSheetId="9">P57木材輸入状況!$A$1:$G$42</definedName>
    <definedName name="_xlnm.Print_Titles" localSheetId="5">'P34~41品種別外国貿易表'!$3:$4</definedName>
    <definedName name="_xlnm.Print_Titles" localSheetId="6">'P42~44品種別内国貿易表'!$3:$4</definedName>
    <definedName name="_xlnm.Print_Titles" localSheetId="7">'P45~53国別外国貿易表'!$3:$4</definedName>
    <definedName name="_xlnm.Print_Titles" localSheetId="8">'P54~56都道府県別内国貿易表'!$3:$4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1" i="89" l="1"/>
  <c r="E51" i="89"/>
  <c r="D51" i="89"/>
  <c r="F50" i="89"/>
  <c r="M49" i="89"/>
  <c r="F49" i="89"/>
  <c r="L48" i="89"/>
  <c r="K48" i="89"/>
  <c r="M48" i="89" s="1"/>
  <c r="F48" i="89"/>
  <c r="M47" i="89"/>
  <c r="F47" i="89"/>
  <c r="M46" i="89"/>
  <c r="F46" i="89"/>
  <c r="M45" i="89"/>
  <c r="F45" i="89"/>
  <c r="M44" i="89"/>
  <c r="F44" i="89"/>
  <c r="M43" i="89"/>
  <c r="F43" i="89"/>
  <c r="M42" i="89"/>
  <c r="F42" i="89"/>
  <c r="M41" i="89"/>
  <c r="F41" i="89"/>
  <c r="M40" i="89"/>
  <c r="L40" i="89"/>
  <c r="K40" i="89"/>
  <c r="F40" i="89"/>
  <c r="M39" i="89"/>
  <c r="F39" i="89"/>
  <c r="M38" i="89"/>
  <c r="F38" i="89"/>
  <c r="M37" i="89"/>
  <c r="F37" i="89"/>
  <c r="M36" i="89"/>
  <c r="F36" i="89"/>
  <c r="M35" i="89"/>
  <c r="F35" i="89"/>
  <c r="E35" i="89"/>
  <c r="D35" i="89"/>
  <c r="M34" i="89"/>
  <c r="F34" i="89"/>
  <c r="M33" i="89"/>
  <c r="F33" i="89"/>
  <c r="M32" i="89"/>
  <c r="F32" i="89"/>
  <c r="L31" i="89"/>
  <c r="K31" i="89"/>
  <c r="M31" i="89" s="1"/>
  <c r="F31" i="89"/>
  <c r="M30" i="89"/>
  <c r="F30" i="89"/>
  <c r="M29" i="89"/>
  <c r="F29" i="89"/>
  <c r="M28" i="89"/>
  <c r="F28" i="89"/>
  <c r="M27" i="89"/>
  <c r="F27" i="89"/>
  <c r="M26" i="89"/>
  <c r="F26" i="89"/>
  <c r="M25" i="89"/>
  <c r="F25" i="89"/>
  <c r="M24" i="89"/>
  <c r="E24" i="89"/>
  <c r="D24" i="89"/>
  <c r="F24" i="89" s="1"/>
  <c r="M23" i="89"/>
  <c r="F23" i="89"/>
  <c r="M22" i="89"/>
  <c r="F22" i="89"/>
  <c r="L21" i="89"/>
  <c r="K21" i="89"/>
  <c r="M21" i="89" s="1"/>
  <c r="F21" i="89"/>
  <c r="M20" i="89"/>
  <c r="F20" i="89"/>
  <c r="M19" i="89"/>
  <c r="F19" i="89"/>
  <c r="M18" i="89"/>
  <c r="F18" i="89"/>
  <c r="M17" i="89"/>
  <c r="F17" i="89"/>
  <c r="E17" i="89"/>
  <c r="L50" i="89" s="1"/>
  <c r="D17" i="89"/>
  <c r="K50" i="89" s="1"/>
  <c r="M50" i="89" s="1"/>
  <c r="M16" i="89"/>
  <c r="F16" i="89"/>
  <c r="M15" i="89"/>
  <c r="F15" i="89"/>
  <c r="M14" i="89"/>
  <c r="F14" i="89"/>
  <c r="M13" i="89"/>
  <c r="F13" i="89"/>
  <c r="M12" i="89"/>
  <c r="F12" i="89"/>
  <c r="M11" i="89"/>
  <c r="F11" i="89"/>
  <c r="M10" i="89"/>
  <c r="F10" i="89"/>
  <c r="M9" i="89"/>
  <c r="F9" i="89"/>
  <c r="M8" i="89"/>
  <c r="F8" i="89"/>
  <c r="M7" i="89"/>
  <c r="F7" i="89"/>
  <c r="M6" i="89"/>
  <c r="F6" i="89"/>
  <c r="E51" i="88"/>
  <c r="D51" i="88"/>
  <c r="F51" i="88" s="1"/>
  <c r="F50" i="88"/>
  <c r="M49" i="88"/>
  <c r="F49" i="88"/>
  <c r="L48" i="88"/>
  <c r="K48" i="88"/>
  <c r="M48" i="88" s="1"/>
  <c r="F48" i="88"/>
  <c r="M47" i="88"/>
  <c r="F47" i="88"/>
  <c r="M46" i="88"/>
  <c r="F46" i="88"/>
  <c r="M45" i="88"/>
  <c r="F45" i="88"/>
  <c r="M44" i="88"/>
  <c r="F44" i="88"/>
  <c r="M43" i="88"/>
  <c r="F43" i="88"/>
  <c r="M42" i="88"/>
  <c r="F42" i="88"/>
  <c r="M41" i="88"/>
  <c r="F41" i="88"/>
  <c r="M40" i="88"/>
  <c r="L40" i="88"/>
  <c r="K40" i="88"/>
  <c r="F40" i="88"/>
  <c r="M39" i="88"/>
  <c r="F39" i="88"/>
  <c r="M38" i="88"/>
  <c r="F38" i="88"/>
  <c r="M37" i="88"/>
  <c r="F37" i="88"/>
  <c r="M36" i="88"/>
  <c r="F36" i="88"/>
  <c r="M35" i="88"/>
  <c r="E35" i="88"/>
  <c r="D35" i="88"/>
  <c r="F35" i="88" s="1"/>
  <c r="M34" i="88"/>
  <c r="F34" i="88"/>
  <c r="M33" i="88"/>
  <c r="F33" i="88"/>
  <c r="M32" i="88"/>
  <c r="F32" i="88"/>
  <c r="L31" i="88"/>
  <c r="K31" i="88"/>
  <c r="M31" i="88" s="1"/>
  <c r="F31" i="88"/>
  <c r="M30" i="88"/>
  <c r="F30" i="88"/>
  <c r="M29" i="88"/>
  <c r="F29" i="88"/>
  <c r="M28" i="88"/>
  <c r="F28" i="88"/>
  <c r="M27" i="88"/>
  <c r="F27" i="88"/>
  <c r="M26" i="88"/>
  <c r="F26" i="88"/>
  <c r="M25" i="88"/>
  <c r="F25" i="88"/>
  <c r="M24" i="88"/>
  <c r="E24" i="88"/>
  <c r="F24" i="88" s="1"/>
  <c r="D24" i="88"/>
  <c r="M23" i="88"/>
  <c r="F23" i="88"/>
  <c r="M22" i="88"/>
  <c r="F22" i="88"/>
  <c r="L21" i="88"/>
  <c r="K21" i="88"/>
  <c r="M21" i="88" s="1"/>
  <c r="F21" i="88"/>
  <c r="M20" i="88"/>
  <c r="F20" i="88"/>
  <c r="M19" i="88"/>
  <c r="F19" i="88"/>
  <c r="M18" i="88"/>
  <c r="F18" i="88"/>
  <c r="M17" i="88"/>
  <c r="E17" i="88"/>
  <c r="L50" i="88" s="1"/>
  <c r="D17" i="88"/>
  <c r="F17" i="88" s="1"/>
  <c r="M16" i="88"/>
  <c r="F16" i="88"/>
  <c r="M15" i="88"/>
  <c r="F15" i="88"/>
  <c r="M14" i="88"/>
  <c r="F14" i="88"/>
  <c r="M13" i="88"/>
  <c r="F13" i="88"/>
  <c r="M12" i="88"/>
  <c r="F12" i="88"/>
  <c r="M11" i="88"/>
  <c r="F11" i="88"/>
  <c r="M10" i="88"/>
  <c r="F10" i="88"/>
  <c r="M9" i="88"/>
  <c r="F9" i="88"/>
  <c r="M8" i="88"/>
  <c r="F8" i="88"/>
  <c r="M7" i="88"/>
  <c r="F7" i="88"/>
  <c r="M6" i="88"/>
  <c r="F6" i="88"/>
  <c r="H20" i="87"/>
  <c r="K20" i="87"/>
  <c r="E20" i="87"/>
  <c r="C20" i="87"/>
  <c r="D20" i="87"/>
  <c r="F20" i="87"/>
  <c r="G20" i="87"/>
  <c r="I20" i="87"/>
  <c r="J20" i="87"/>
  <c r="K50" i="88" l="1"/>
  <c r="M50" i="88" s="1"/>
  <c r="F198" i="34" l="1"/>
  <c r="F24" i="38" l="1"/>
  <c r="G104" i="37"/>
  <c r="G105" i="37" s="1"/>
  <c r="G106" i="37"/>
  <c r="G107" i="37" s="1"/>
  <c r="G108" i="37"/>
  <c r="G109" i="37"/>
  <c r="E110" i="37"/>
  <c r="F110" i="37"/>
  <c r="F100" i="37"/>
  <c r="F97" i="37"/>
  <c r="F84" i="37"/>
  <c r="F78" i="37"/>
  <c r="F73" i="37"/>
  <c r="F69" i="37"/>
  <c r="E31" i="37"/>
  <c r="E27" i="37"/>
  <c r="G19" i="37"/>
  <c r="F31" i="37"/>
  <c r="F27" i="37"/>
  <c r="F18" i="37"/>
  <c r="E100" i="37"/>
  <c r="E18" i="37"/>
  <c r="E140" i="37"/>
  <c r="F140" i="37"/>
  <c r="G139" i="37"/>
  <c r="G138" i="37"/>
  <c r="G140" i="37" s="1"/>
  <c r="F137" i="37"/>
  <c r="E137" i="37"/>
  <c r="G136" i="37"/>
  <c r="G135" i="37"/>
  <c r="G134" i="37"/>
  <c r="F122" i="37"/>
  <c r="E122" i="37"/>
  <c r="G121" i="37"/>
  <c r="E103" i="37"/>
  <c r="F103" i="37"/>
  <c r="G102" i="37"/>
  <c r="G101" i="37"/>
  <c r="G90" i="37"/>
  <c r="G89" i="37"/>
  <c r="G88" i="37"/>
  <c r="G87" i="37"/>
  <c r="G86" i="37"/>
  <c r="G99" i="37"/>
  <c r="G80" i="37"/>
  <c r="G50" i="37"/>
  <c r="G49" i="37"/>
  <c r="G48" i="37"/>
  <c r="G47" i="37"/>
  <c r="G46" i="37"/>
  <c r="G45" i="37"/>
  <c r="G44" i="37"/>
  <c r="G43" i="37"/>
  <c r="G42" i="37"/>
  <c r="G41" i="37"/>
  <c r="G40" i="37"/>
  <c r="G39" i="37"/>
  <c r="G32" i="37"/>
  <c r="G10" i="37"/>
  <c r="G110" i="37" l="1"/>
  <c r="G103" i="37"/>
  <c r="E334" i="36" l="1"/>
  <c r="F334" i="36"/>
  <c r="E381" i="36"/>
  <c r="E375" i="36"/>
  <c r="E353" i="36"/>
  <c r="E331" i="36"/>
  <c r="E329" i="36"/>
  <c r="E325" i="36"/>
  <c r="E321" i="36"/>
  <c r="E319" i="36"/>
  <c r="E315" i="36"/>
  <c r="E313" i="36"/>
  <c r="E307" i="36"/>
  <c r="E303" i="36"/>
  <c r="E299" i="36"/>
  <c r="E296" i="36"/>
  <c r="E294" i="36"/>
  <c r="E285" i="36"/>
  <c r="F257" i="36"/>
  <c r="E269" i="36"/>
  <c r="E257" i="36"/>
  <c r="E248" i="36"/>
  <c r="E232" i="36"/>
  <c r="E225" i="36"/>
  <c r="E209" i="36"/>
  <c r="E198" i="36"/>
  <c r="F381" i="36"/>
  <c r="E385" i="36"/>
  <c r="F391" i="36"/>
  <c r="E391" i="36"/>
  <c r="G268" i="36"/>
  <c r="G267" i="36"/>
  <c r="G266" i="36"/>
  <c r="G265" i="36"/>
  <c r="G264" i="36"/>
  <c r="G263" i="36"/>
  <c r="G262" i="36"/>
  <c r="G261" i="36"/>
  <c r="G260" i="36"/>
  <c r="G259" i="36"/>
  <c r="G241" i="36"/>
  <c r="G240" i="36"/>
  <c r="G239" i="36"/>
  <c r="G220" i="36"/>
  <c r="F209" i="36"/>
  <c r="G208" i="36"/>
  <c r="G207" i="36"/>
  <c r="G206" i="36"/>
  <c r="G205" i="36"/>
  <c r="G204" i="36"/>
  <c r="G203" i="36"/>
  <c r="G197" i="36"/>
  <c r="G196" i="36"/>
  <c r="G195" i="36"/>
  <c r="G194" i="36"/>
  <c r="G193" i="36"/>
  <c r="G192" i="36"/>
  <c r="G191" i="36"/>
  <c r="G190" i="36"/>
  <c r="G189" i="36"/>
  <c r="G188" i="36"/>
  <c r="G187" i="36"/>
  <c r="G186" i="36"/>
  <c r="G185" i="36"/>
  <c r="G184" i="36"/>
  <c r="G183" i="36"/>
  <c r="G182" i="36"/>
  <c r="G181" i="36"/>
  <c r="G180" i="36"/>
  <c r="G179" i="36"/>
  <c r="G178" i="36"/>
  <c r="G177" i="36"/>
  <c r="G176" i="36"/>
  <c r="G175" i="36"/>
  <c r="G174" i="36"/>
  <c r="G173" i="36"/>
  <c r="G172" i="36"/>
  <c r="G171" i="36"/>
  <c r="G170" i="36"/>
  <c r="G169" i="36"/>
  <c r="G168" i="36"/>
  <c r="G167" i="36"/>
  <c r="G166" i="36"/>
  <c r="G165" i="36"/>
  <c r="G164" i="36"/>
  <c r="G163" i="36"/>
  <c r="G162" i="36"/>
  <c r="G161" i="36"/>
  <c r="G160" i="36"/>
  <c r="G159" i="36"/>
  <c r="G158" i="36"/>
  <c r="G157" i="36"/>
  <c r="G156" i="36"/>
  <c r="G155" i="36"/>
  <c r="G154" i="36"/>
  <c r="G153" i="36"/>
  <c r="G152" i="36"/>
  <c r="G151" i="36"/>
  <c r="G150" i="36"/>
  <c r="G149" i="36"/>
  <c r="G148" i="36"/>
  <c r="G147" i="36"/>
  <c r="G146" i="36"/>
  <c r="G145" i="36"/>
  <c r="G144" i="36"/>
  <c r="G143" i="36"/>
  <c r="G142" i="36"/>
  <c r="G141" i="36"/>
  <c r="G140" i="36"/>
  <c r="G139" i="36"/>
  <c r="G138" i="36"/>
  <c r="G137" i="36"/>
  <c r="G136" i="36"/>
  <c r="G135" i="36"/>
  <c r="G134" i="36"/>
  <c r="G133" i="36"/>
  <c r="G132" i="36"/>
  <c r="G131" i="36"/>
  <c r="G130" i="36"/>
  <c r="G129" i="36"/>
  <c r="G128" i="36"/>
  <c r="G127" i="36"/>
  <c r="G126" i="36"/>
  <c r="G125" i="36"/>
  <c r="G124" i="36"/>
  <c r="G123" i="36"/>
  <c r="G122" i="36"/>
  <c r="G121" i="36"/>
  <c r="G120" i="36"/>
  <c r="G119" i="36"/>
  <c r="G118" i="36"/>
  <c r="G117" i="36"/>
  <c r="G116" i="36"/>
  <c r="G115" i="36"/>
  <c r="G114" i="36"/>
  <c r="G113" i="36"/>
  <c r="G112" i="36"/>
  <c r="G111" i="36"/>
  <c r="G110" i="36"/>
  <c r="G109" i="36"/>
  <c r="G108" i="36"/>
  <c r="G107" i="36"/>
  <c r="G106" i="36"/>
  <c r="G105" i="36"/>
  <c r="G104" i="36"/>
  <c r="G103" i="36"/>
  <c r="G102" i="36"/>
  <c r="G101" i="36"/>
  <c r="G100" i="36"/>
  <c r="G99" i="36"/>
  <c r="G98" i="36"/>
  <c r="G97" i="36"/>
  <c r="G96" i="36"/>
  <c r="G95" i="36"/>
  <c r="G94" i="36"/>
  <c r="G93" i="36"/>
  <c r="G92" i="36"/>
  <c r="G91" i="36"/>
  <c r="G90" i="36"/>
  <c r="G89" i="36"/>
  <c r="G88" i="36"/>
  <c r="G87" i="36"/>
  <c r="G86" i="36"/>
  <c r="G85" i="36"/>
  <c r="G84" i="36"/>
  <c r="G83" i="36"/>
  <c r="G82" i="36"/>
  <c r="G81" i="36"/>
  <c r="G80" i="36"/>
  <c r="G79" i="36"/>
  <c r="G78" i="36"/>
  <c r="G77" i="36"/>
  <c r="G76" i="36"/>
  <c r="G75" i="36"/>
  <c r="G74" i="36"/>
  <c r="G73" i="36"/>
  <c r="G72" i="36"/>
  <c r="G71" i="36"/>
  <c r="G70" i="36"/>
  <c r="G69" i="36"/>
  <c r="G68" i="36"/>
  <c r="G67" i="36"/>
  <c r="G66" i="36"/>
  <c r="F54" i="36"/>
  <c r="E54" i="36"/>
  <c r="E39" i="36"/>
  <c r="G16" i="36"/>
  <c r="G379" i="36"/>
  <c r="G378" i="36"/>
  <c r="G377" i="36"/>
  <c r="G372" i="36"/>
  <c r="G371" i="36"/>
  <c r="G370" i="36"/>
  <c r="G369" i="36"/>
  <c r="G368" i="36"/>
  <c r="G367" i="36"/>
  <c r="G366" i="36"/>
  <c r="G365" i="36"/>
  <c r="G364" i="36"/>
  <c r="G363" i="36"/>
  <c r="G362" i="36"/>
  <c r="G361" i="36"/>
  <c r="G373" i="36"/>
  <c r="G357" i="36"/>
  <c r="G347" i="36"/>
  <c r="G346" i="36"/>
  <c r="G335" i="36"/>
  <c r="G333" i="36"/>
  <c r="G328" i="36"/>
  <c r="F307" i="36"/>
  <c r="G306" i="36"/>
  <c r="G305" i="36"/>
  <c r="G298" i="36"/>
  <c r="F299" i="36"/>
  <c r="G53" i="36"/>
  <c r="G52" i="36"/>
  <c r="G51" i="36"/>
  <c r="G50" i="36"/>
  <c r="G36" i="36"/>
  <c r="G6" i="36"/>
  <c r="G108" i="58"/>
  <c r="G16" i="58"/>
  <c r="G57" i="58"/>
  <c r="G45" i="58"/>
  <c r="G10" i="58"/>
  <c r="G113" i="58"/>
  <c r="G116" i="58"/>
  <c r="G126" i="58"/>
  <c r="F126" i="58"/>
  <c r="F108" i="58"/>
  <c r="F45" i="58"/>
  <c r="F57" i="58"/>
  <c r="G367" i="34" l="1"/>
  <c r="F367" i="34"/>
  <c r="G312" i="34"/>
  <c r="F312" i="34"/>
  <c r="G242" i="34"/>
  <c r="F242" i="34"/>
  <c r="G198" i="34"/>
  <c r="F70" i="34"/>
  <c r="G153" i="34"/>
  <c r="F153" i="34"/>
  <c r="G70" i="34"/>
  <c r="G44" i="34"/>
  <c r="F44" i="34"/>
  <c r="G26" i="34"/>
  <c r="F26" i="34"/>
  <c r="F368" i="34" l="1"/>
  <c r="G126" i="37" l="1"/>
  <c r="G125" i="37"/>
  <c r="C40" i="38" l="1"/>
  <c r="B40" i="38"/>
  <c r="F23" i="38"/>
  <c r="F144" i="37"/>
  <c r="E144" i="37"/>
  <c r="G143" i="37"/>
  <c r="G142" i="37"/>
  <c r="G141" i="37"/>
  <c r="G133" i="37"/>
  <c r="G137" i="37" s="1"/>
  <c r="F132" i="37"/>
  <c r="E132" i="37"/>
  <c r="G131" i="37"/>
  <c r="G130" i="37"/>
  <c r="F129" i="37"/>
  <c r="E129" i="37"/>
  <c r="G128" i="37"/>
  <c r="G129" i="37" s="1"/>
  <c r="G127" i="37"/>
  <c r="F127" i="37"/>
  <c r="E127" i="37"/>
  <c r="F124" i="37"/>
  <c r="E124" i="37"/>
  <c r="G123" i="37"/>
  <c r="G124" i="37" s="1"/>
  <c r="G120" i="37"/>
  <c r="G119" i="37"/>
  <c r="G118" i="37"/>
  <c r="G117" i="37"/>
  <c r="F116" i="37"/>
  <c r="E116" i="37"/>
  <c r="G115" i="37"/>
  <c r="F114" i="37"/>
  <c r="E114" i="37"/>
  <c r="G113" i="37"/>
  <c r="G114" i="37" s="1"/>
  <c r="F112" i="37"/>
  <c r="E112" i="37"/>
  <c r="G111" i="37"/>
  <c r="G112" i="37" s="1"/>
  <c r="F107" i="37"/>
  <c r="E107" i="37"/>
  <c r="F105" i="37"/>
  <c r="E105" i="37"/>
  <c r="G98" i="37"/>
  <c r="G100" i="37" s="1"/>
  <c r="E97" i="37"/>
  <c r="G96" i="37"/>
  <c r="G95" i="37"/>
  <c r="G94" i="37"/>
  <c r="G93" i="37"/>
  <c r="G92" i="37"/>
  <c r="G91" i="37"/>
  <c r="G85" i="37"/>
  <c r="E84" i="37"/>
  <c r="G83" i="37"/>
  <c r="G82" i="37"/>
  <c r="G81" i="37"/>
  <c r="G79" i="37"/>
  <c r="E78" i="37"/>
  <c r="G77" i="37"/>
  <c r="G76" i="37"/>
  <c r="G75" i="37"/>
  <c r="G74" i="37"/>
  <c r="E73" i="37"/>
  <c r="G72" i="37"/>
  <c r="G71" i="37"/>
  <c r="G70" i="37"/>
  <c r="E69" i="37"/>
  <c r="G68" i="37"/>
  <c r="G67" i="37"/>
  <c r="G66" i="37"/>
  <c r="G65" i="37"/>
  <c r="G64" i="37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38" i="37"/>
  <c r="G37" i="37"/>
  <c r="G36" i="37"/>
  <c r="G35" i="37"/>
  <c r="F34" i="37"/>
  <c r="E34" i="37"/>
  <c r="G33" i="37"/>
  <c r="G30" i="37"/>
  <c r="G29" i="37"/>
  <c r="G28" i="37"/>
  <c r="G31" i="37" s="1"/>
  <c r="G26" i="37"/>
  <c r="G25" i="37"/>
  <c r="G24" i="37"/>
  <c r="G23" i="37"/>
  <c r="G22" i="37"/>
  <c r="G21" i="37"/>
  <c r="G20" i="37"/>
  <c r="G17" i="37"/>
  <c r="G16" i="37"/>
  <c r="G15" i="37"/>
  <c r="G14" i="37"/>
  <c r="G13" i="37"/>
  <c r="G12" i="37"/>
  <c r="G11" i="37"/>
  <c r="G9" i="37"/>
  <c r="G8" i="37"/>
  <c r="G7" i="37"/>
  <c r="G6" i="37"/>
  <c r="G5" i="37"/>
  <c r="G389" i="36"/>
  <c r="G388" i="36"/>
  <c r="G386" i="36"/>
  <c r="F393" i="36"/>
  <c r="E393" i="36"/>
  <c r="G392" i="36"/>
  <c r="F385" i="36"/>
  <c r="G384" i="36"/>
  <c r="G385" i="36" s="1"/>
  <c r="F383" i="36"/>
  <c r="E383" i="36"/>
  <c r="G382" i="36"/>
  <c r="G383" i="36" s="1"/>
  <c r="G376" i="36"/>
  <c r="G381" i="36" s="1"/>
  <c r="F375" i="36"/>
  <c r="G374" i="36"/>
  <c r="G360" i="36"/>
  <c r="G359" i="36"/>
  <c r="G358" i="36"/>
  <c r="G356" i="36"/>
  <c r="F355" i="36"/>
  <c r="E355" i="36"/>
  <c r="G354" i="36"/>
  <c r="G355" i="36" s="1"/>
  <c r="F353" i="36"/>
  <c r="G352" i="36"/>
  <c r="G351" i="36"/>
  <c r="G350" i="36"/>
  <c r="G349" i="36"/>
  <c r="G348" i="36"/>
  <c r="G345" i="36"/>
  <c r="G344" i="36"/>
  <c r="G342" i="36"/>
  <c r="G341" i="36"/>
  <c r="F340" i="36"/>
  <c r="E340" i="36"/>
  <c r="G339" i="36"/>
  <c r="F338" i="36"/>
  <c r="E338" i="36"/>
  <c r="G337" i="36"/>
  <c r="F336" i="36"/>
  <c r="E336" i="36"/>
  <c r="G332" i="36"/>
  <c r="G334" i="36" s="1"/>
  <c r="F331" i="36"/>
  <c r="G330" i="36"/>
  <c r="G331" i="36" s="1"/>
  <c r="F329" i="36"/>
  <c r="G327" i="36"/>
  <c r="G326" i="36"/>
  <c r="F325" i="36"/>
  <c r="G324" i="36"/>
  <c r="G322" i="36"/>
  <c r="F321" i="36"/>
  <c r="G320" i="36"/>
  <c r="F319" i="36"/>
  <c r="G318" i="36"/>
  <c r="G317" i="36"/>
  <c r="G316" i="36"/>
  <c r="F315" i="36"/>
  <c r="G314" i="36"/>
  <c r="G315" i="36" s="1"/>
  <c r="F313" i="36"/>
  <c r="G312" i="36"/>
  <c r="G311" i="36"/>
  <c r="G310" i="36"/>
  <c r="G309" i="36"/>
  <c r="G308" i="36"/>
  <c r="G304" i="36"/>
  <c r="G307" i="36" s="1"/>
  <c r="F303" i="36"/>
  <c r="G302" i="36"/>
  <c r="G301" i="36"/>
  <c r="G300" i="36"/>
  <c r="G297" i="36"/>
  <c r="G299" i="36" s="1"/>
  <c r="F296" i="36"/>
  <c r="G295" i="36"/>
  <c r="G296" i="36" s="1"/>
  <c r="F294" i="36"/>
  <c r="G293" i="36"/>
  <c r="G292" i="36"/>
  <c r="G290" i="36"/>
  <c r="G289" i="36"/>
  <c r="G291" i="36"/>
  <c r="G288" i="36"/>
  <c r="G287" i="36"/>
  <c r="G286" i="36"/>
  <c r="F285" i="36"/>
  <c r="G284" i="36"/>
  <c r="G283" i="36"/>
  <c r="G282" i="36"/>
  <c r="G281" i="36"/>
  <c r="G279" i="36"/>
  <c r="G280" i="36"/>
  <c r="G278" i="36"/>
  <c r="G277" i="36"/>
  <c r="G276" i="36"/>
  <c r="G273" i="36"/>
  <c r="G272" i="36"/>
  <c r="G271" i="36"/>
  <c r="G270" i="36"/>
  <c r="F269" i="36"/>
  <c r="G258" i="36"/>
  <c r="G254" i="36"/>
  <c r="G253" i="36"/>
  <c r="G252" i="36"/>
  <c r="G250" i="36"/>
  <c r="G256" i="36"/>
  <c r="G255" i="36"/>
  <c r="G249" i="36"/>
  <c r="F248" i="36"/>
  <c r="G247" i="36"/>
  <c r="G246" i="36"/>
  <c r="G245" i="36"/>
  <c r="G244" i="36"/>
  <c r="G243" i="36"/>
  <c r="G242" i="36"/>
  <c r="G238" i="36"/>
  <c r="G237" i="36"/>
  <c r="G236" i="36"/>
  <c r="G235" i="36"/>
  <c r="G233" i="36"/>
  <c r="F232" i="36"/>
  <c r="G231" i="36"/>
  <c r="G230" i="36"/>
  <c r="G229" i="36"/>
  <c r="G228" i="36"/>
  <c r="G227" i="36"/>
  <c r="G226" i="36"/>
  <c r="F225" i="36"/>
  <c r="G224" i="36"/>
  <c r="G223" i="36"/>
  <c r="G222" i="36"/>
  <c r="G221" i="36"/>
  <c r="G219" i="36"/>
  <c r="G218" i="36"/>
  <c r="G217" i="36"/>
  <c r="G215" i="36"/>
  <c r="G214" i="36"/>
  <c r="G213" i="36"/>
  <c r="G212" i="36"/>
  <c r="G211" i="36"/>
  <c r="G210" i="36"/>
  <c r="G202" i="36"/>
  <c r="G201" i="36"/>
  <c r="G200" i="36"/>
  <c r="G199" i="36"/>
  <c r="F198" i="36"/>
  <c r="G65" i="36"/>
  <c r="G64" i="36"/>
  <c r="G63" i="36"/>
  <c r="G62" i="36"/>
  <c r="G61" i="36"/>
  <c r="G60" i="36"/>
  <c r="G59" i="36"/>
  <c r="G58" i="36"/>
  <c r="G57" i="36"/>
  <c r="G56" i="36"/>
  <c r="G55" i="36"/>
  <c r="G49" i="36"/>
  <c r="G48" i="36"/>
  <c r="G47" i="36"/>
  <c r="G46" i="36"/>
  <c r="G45" i="36"/>
  <c r="G44" i="36"/>
  <c r="G43" i="36"/>
  <c r="G42" i="36"/>
  <c r="G41" i="36"/>
  <c r="G40" i="36"/>
  <c r="F39" i="36"/>
  <c r="G38" i="36"/>
  <c r="G35" i="36"/>
  <c r="G34" i="36"/>
  <c r="G33" i="36"/>
  <c r="G32" i="36"/>
  <c r="G29" i="36"/>
  <c r="G28" i="36"/>
  <c r="G27" i="36"/>
  <c r="G26" i="36"/>
  <c r="G25" i="36"/>
  <c r="G24" i="36"/>
  <c r="G23" i="36"/>
  <c r="G22" i="36"/>
  <c r="G21" i="36"/>
  <c r="G20" i="36"/>
  <c r="G19" i="36"/>
  <c r="G18" i="36"/>
  <c r="G17" i="36"/>
  <c r="G15" i="36"/>
  <c r="G14" i="36"/>
  <c r="G13" i="36"/>
  <c r="G12" i="36"/>
  <c r="G11" i="36"/>
  <c r="G10" i="36"/>
  <c r="G9" i="36"/>
  <c r="G8" i="36"/>
  <c r="G7" i="36"/>
  <c r="G5" i="36"/>
  <c r="G73" i="37" l="1"/>
  <c r="F145" i="37"/>
  <c r="G78" i="37"/>
  <c r="G122" i="37"/>
  <c r="G18" i="37"/>
  <c r="G27" i="37"/>
  <c r="G69" i="37"/>
  <c r="G84" i="37"/>
  <c r="G97" i="37"/>
  <c r="E145" i="37"/>
  <c r="G132" i="37"/>
  <c r="G209" i="36"/>
  <c r="F394" i="36"/>
  <c r="G257" i="36"/>
  <c r="E394" i="36"/>
  <c r="G54" i="36"/>
  <c r="G391" i="36"/>
  <c r="G303" i="36"/>
  <c r="G375" i="36"/>
  <c r="G338" i="36"/>
  <c r="G340" i="36"/>
  <c r="G313" i="36"/>
  <c r="G294" i="36"/>
  <c r="G319" i="36"/>
  <c r="G232" i="36"/>
  <c r="G329" i="36"/>
  <c r="G269" i="36"/>
  <c r="G285" i="36"/>
  <c r="G353" i="36"/>
  <c r="G321" i="36"/>
  <c r="G325" i="36"/>
  <c r="G336" i="36"/>
  <c r="G393" i="36"/>
  <c r="G39" i="36"/>
  <c r="G34" i="37"/>
  <c r="G116" i="37"/>
  <c r="G144" i="37"/>
  <c r="G368" i="34"/>
  <c r="G128" i="58"/>
  <c r="G129" i="58" s="1"/>
  <c r="F128" i="58"/>
  <c r="F116" i="58"/>
  <c r="F113" i="58"/>
  <c r="F16" i="58"/>
  <c r="F10" i="58"/>
  <c r="G145" i="37" l="1"/>
  <c r="F129" i="58"/>
  <c r="F22" i="38" l="1"/>
  <c r="F20" i="38" l="1"/>
  <c r="G198" i="36" l="1"/>
  <c r="F21" i="38" l="1"/>
  <c r="F4" i="38"/>
  <c r="F5" i="38"/>
  <c r="F6" i="38"/>
  <c r="F7" i="38"/>
  <c r="F8" i="38"/>
  <c r="F9" i="38"/>
  <c r="F10" i="38"/>
  <c r="F11" i="38"/>
  <c r="F12" i="38"/>
  <c r="F13" i="38"/>
  <c r="F14" i="38"/>
  <c r="F15" i="38"/>
  <c r="F16" i="38"/>
  <c r="F17" i="38"/>
  <c r="F18" i="38"/>
  <c r="F19" i="38" l="1"/>
  <c r="G216" i="36"/>
  <c r="G225" i="36" s="1"/>
  <c r="F31" i="38"/>
  <c r="G234" i="36"/>
  <c r="G248" i="36" s="1"/>
  <c r="G28" i="38"/>
  <c r="F28" i="38"/>
  <c r="G39" i="38"/>
  <c r="G38" i="38"/>
  <c r="G37" i="38"/>
  <c r="G36" i="38"/>
  <c r="G35" i="38"/>
  <c r="G34" i="38"/>
  <c r="G33" i="38"/>
  <c r="G32" i="38"/>
  <c r="G31" i="38"/>
  <c r="G30" i="38"/>
  <c r="G29" i="38"/>
  <c r="F39" i="38"/>
  <c r="F38" i="38"/>
  <c r="F37" i="38"/>
  <c r="F36" i="38"/>
  <c r="F35" i="38"/>
  <c r="F34" i="38"/>
  <c r="F33" i="38"/>
  <c r="F32" i="38"/>
  <c r="F30" i="38"/>
  <c r="F29" i="38"/>
  <c r="D40" i="38"/>
  <c r="G394" i="36" l="1"/>
  <c r="F40" i="38"/>
  <c r="G40" i="38"/>
</calcChain>
</file>

<file path=xl/sharedStrings.xml><?xml version="1.0" encoding="utf-8"?>
<sst xmlns="http://schemas.openxmlformats.org/spreadsheetml/2006/main" count="2024" uniqueCount="684">
  <si>
    <t>韓国</t>
  </si>
  <si>
    <t>ロシア</t>
  </si>
  <si>
    <t>中国</t>
  </si>
  <si>
    <t>オーストラリア</t>
  </si>
  <si>
    <t>新潟</t>
  </si>
  <si>
    <t>北海道</t>
  </si>
  <si>
    <t>計</t>
    <rPh sb="0" eb="1">
      <t>ケイ</t>
    </rPh>
    <phoneticPr fontId="2"/>
  </si>
  <si>
    <t>アメリカ</t>
  </si>
  <si>
    <t>インドネシア</t>
  </si>
  <si>
    <t>金属くず</t>
  </si>
  <si>
    <t>再利用資材</t>
  </si>
  <si>
    <t>染料・塗料・合成樹脂・その他化学工業品</t>
  </si>
  <si>
    <t>セメント</t>
  </si>
  <si>
    <t>製材</t>
  </si>
  <si>
    <t>石材</t>
  </si>
  <si>
    <t>石炭</t>
  </si>
  <si>
    <t>麦</t>
  </si>
  <si>
    <t>農水産品</t>
  </si>
  <si>
    <t>米</t>
  </si>
  <si>
    <t>とうもろこし</t>
  </si>
  <si>
    <t>豆類</t>
  </si>
  <si>
    <t>その他雑穀</t>
  </si>
  <si>
    <t>野菜・果物</t>
  </si>
  <si>
    <t>綿花</t>
  </si>
  <si>
    <t>その他農産品</t>
  </si>
  <si>
    <t>羊毛</t>
  </si>
  <si>
    <t>その他畜産品</t>
  </si>
  <si>
    <t>水産品</t>
  </si>
  <si>
    <t>原木</t>
  </si>
  <si>
    <t>林産品</t>
  </si>
  <si>
    <t>樹脂類</t>
  </si>
  <si>
    <t>木材チップ</t>
  </si>
  <si>
    <t>その他林産品</t>
  </si>
  <si>
    <t>薪炭</t>
  </si>
  <si>
    <t>鉱産品</t>
  </si>
  <si>
    <t>鉄鉱石</t>
  </si>
  <si>
    <t>金属鉱</t>
  </si>
  <si>
    <t>砂利・砂</t>
  </si>
  <si>
    <t>原油</t>
  </si>
  <si>
    <t>りん鉱石</t>
  </si>
  <si>
    <t>石灰石</t>
  </si>
  <si>
    <t>原塩</t>
  </si>
  <si>
    <t>非金属鉱物</t>
  </si>
  <si>
    <t>鉄鋼</t>
  </si>
  <si>
    <t>金属機械工業品</t>
  </si>
  <si>
    <t>鋼材</t>
  </si>
  <si>
    <t>非鉄金属</t>
  </si>
  <si>
    <t>金属製品</t>
  </si>
  <si>
    <t>鉄道車両</t>
  </si>
  <si>
    <t>完成自動車</t>
  </si>
  <si>
    <t>その他輸送用車両</t>
  </si>
  <si>
    <t>二輪自動車</t>
  </si>
  <si>
    <t>自動車部品</t>
  </si>
  <si>
    <t>その他輸送機械</t>
  </si>
  <si>
    <t>産業機械</t>
  </si>
  <si>
    <t>電気機械</t>
  </si>
  <si>
    <t>測量・光学・医療用機械</t>
  </si>
  <si>
    <t>事務用機器</t>
  </si>
  <si>
    <t>その他機械</t>
  </si>
  <si>
    <t>陶磁器</t>
  </si>
  <si>
    <t>化学工業品</t>
  </si>
  <si>
    <t>ガラス類</t>
  </si>
  <si>
    <t>窯業品</t>
  </si>
  <si>
    <t>重油</t>
  </si>
  <si>
    <t>ＬＮＧ（液化天然ガス）</t>
  </si>
  <si>
    <t>ＬＰＧ（液化石油ガス）</t>
  </si>
  <si>
    <t>その他石油製品</t>
  </si>
  <si>
    <t>コークス</t>
  </si>
  <si>
    <t>石炭製品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</si>
  <si>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</si>
  <si>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</si>
  <si>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</si>
  <si>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</si>
  <si>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</si>
  <si>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</si>
  <si>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</si>
  <si>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</si>
  <si>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飲料</t>
  </si>
  <si>
    <t>水</t>
  </si>
  <si>
    <t>たばこ</t>
  </si>
  <si>
    <t>その他食料工業品</t>
  </si>
  <si>
    <t>がん具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</si>
  <si>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</si>
  <si>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</si>
  <si>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</si>
  <si>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</si>
  <si>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</si>
  <si>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</si>
  <si>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</si>
  <si>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特殊品</t>
  </si>
  <si>
    <t>動植物性製造飼肥料</t>
  </si>
  <si>
    <t>廃棄物</t>
  </si>
  <si>
    <t>廃土砂</t>
  </si>
  <si>
    <t>輸送用容器</t>
  </si>
  <si>
    <t>取合せ品</t>
  </si>
  <si>
    <t>分類不能のもの</t>
  </si>
  <si>
    <t>海上</t>
  </si>
  <si>
    <t>千葉</t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</si>
  <si>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</si>
  <si>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</si>
  <si>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</si>
  <si>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</si>
  <si>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</si>
  <si>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</si>
  <si>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</si>
  <si>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</si>
  <si>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</si>
  <si>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月</t>
    <rPh sb="0" eb="1">
      <t>ツキ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</si>
  <si>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</si>
  <si>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</si>
  <si>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</si>
  <si>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３．輸移出貨物品種別表</t>
    <rPh sb="2" eb="5">
      <t>ユイシュツ</t>
    </rPh>
    <rPh sb="5" eb="7">
      <t>カモツ</t>
    </rPh>
    <rPh sb="7" eb="10">
      <t>ヒンシュベツ</t>
    </rPh>
    <rPh sb="10" eb="11">
      <t>ヒョウ</t>
    </rPh>
    <phoneticPr fontId="2"/>
  </si>
  <si>
    <t>合　　　計</t>
    <rPh sb="0" eb="1">
      <t>ゴウ</t>
    </rPh>
    <rPh sb="4" eb="5">
      <t>ケイ</t>
    </rPh>
    <phoneticPr fontId="2"/>
  </si>
  <si>
    <t>出　　　貨</t>
    <rPh sb="0" eb="1">
      <t>デ</t>
    </rPh>
    <rPh sb="4" eb="5">
      <t>カ</t>
    </rPh>
    <phoneticPr fontId="2"/>
  </si>
  <si>
    <t>４．輸移入貨物品種別表</t>
    <rPh sb="2" eb="3">
      <t>ユ</t>
    </rPh>
    <rPh sb="3" eb="5">
      <t>イニュウ</t>
    </rPh>
    <rPh sb="5" eb="7">
      <t>カモツ</t>
    </rPh>
    <rPh sb="7" eb="10">
      <t>ヒンシュベツ</t>
    </rPh>
    <rPh sb="10" eb="11">
      <t>ヒョウ</t>
    </rPh>
    <phoneticPr fontId="2"/>
  </si>
  <si>
    <t>飛島</t>
  </si>
  <si>
    <t>ウラジオストック</t>
  </si>
  <si>
    <t>ボストーチヌイ</t>
  </si>
  <si>
    <t>品　　　　　種</t>
    <rPh sb="0" eb="1">
      <t>シナ</t>
    </rPh>
    <rPh sb="6" eb="7">
      <t>タネ</t>
    </rPh>
    <phoneticPr fontId="2"/>
  </si>
  <si>
    <t>仕向地及び仕出地</t>
    <rPh sb="0" eb="2">
      <t>シムケ</t>
    </rPh>
    <rPh sb="2" eb="3">
      <t>チ</t>
    </rPh>
    <rPh sb="3" eb="4">
      <t>オヨ</t>
    </rPh>
    <rPh sb="5" eb="7">
      <t>シダ</t>
    </rPh>
    <rPh sb="7" eb="8">
      <t>チ</t>
    </rPh>
    <phoneticPr fontId="2"/>
  </si>
  <si>
    <t>農水産品</t>
    <rPh sb="0" eb="3">
      <t>ノウスイサン</t>
    </rPh>
    <rPh sb="3" eb="4">
      <t>ヒン</t>
    </rPh>
    <phoneticPr fontId="2"/>
  </si>
  <si>
    <t>雑工業品</t>
    <rPh sb="0" eb="1">
      <t>ザツ</t>
    </rPh>
    <rPh sb="1" eb="4">
      <t>コウギョウヒン</t>
    </rPh>
    <phoneticPr fontId="2"/>
  </si>
  <si>
    <t>６．品種別内国貿易表</t>
    <rPh sb="2" eb="5">
      <t>ヒンシュベツ</t>
    </rPh>
    <rPh sb="5" eb="6">
      <t>ナイ</t>
    </rPh>
    <rPh sb="6" eb="7">
      <t>コク</t>
    </rPh>
    <rPh sb="7" eb="9">
      <t>ボウエキ</t>
    </rPh>
    <rPh sb="9" eb="10">
      <t>ヒョウ</t>
    </rPh>
    <phoneticPr fontId="2"/>
  </si>
  <si>
    <t>都道府県名</t>
    <rPh sb="0" eb="4">
      <t>トドウフケン</t>
    </rPh>
    <rPh sb="4" eb="5">
      <t>メイ</t>
    </rPh>
    <phoneticPr fontId="2"/>
  </si>
  <si>
    <t>７．国別外国貿易表</t>
    <rPh sb="2" eb="4">
      <t>クニベツ</t>
    </rPh>
    <rPh sb="4" eb="6">
      <t>ガイコク</t>
    </rPh>
    <rPh sb="6" eb="8">
      <t>ボウエキ</t>
    </rPh>
    <rPh sb="8" eb="9">
      <t>ヒョウ</t>
    </rPh>
    <phoneticPr fontId="2"/>
  </si>
  <si>
    <t>貨物量（トン）</t>
    <rPh sb="0" eb="3">
      <t>カモツリョウ</t>
    </rPh>
    <phoneticPr fontId="2"/>
  </si>
  <si>
    <t>８．都道府県別内国貿易表</t>
    <rPh sb="2" eb="6">
      <t>トドウフケン</t>
    </rPh>
    <rPh sb="6" eb="7">
      <t>ベツ</t>
    </rPh>
    <rPh sb="7" eb="9">
      <t>ナイコク</t>
    </rPh>
    <rPh sb="9" eb="11">
      <t>ボウエキ</t>
    </rPh>
    <rPh sb="11" eb="12">
      <t>ヒョウ</t>
    </rPh>
    <phoneticPr fontId="2"/>
  </si>
  <si>
    <t>北洋材</t>
    <rPh sb="0" eb="3">
      <t>ホクヨウザイ</t>
    </rPh>
    <phoneticPr fontId="2"/>
  </si>
  <si>
    <t>材別</t>
    <rPh sb="0" eb="1">
      <t>ザイ</t>
    </rPh>
    <rPh sb="1" eb="2">
      <t>ベツ</t>
    </rPh>
    <phoneticPr fontId="2"/>
  </si>
  <si>
    <t>９．木材輸入状況</t>
    <rPh sb="2" eb="4">
      <t>モクザイ</t>
    </rPh>
    <rPh sb="4" eb="6">
      <t>ユニュウ</t>
    </rPh>
    <rPh sb="6" eb="8">
      <t>ジョウキョウ</t>
    </rPh>
    <phoneticPr fontId="2"/>
  </si>
  <si>
    <t>石炭</t>
    <rPh sb="0" eb="2">
      <t>セキタン</t>
    </rPh>
    <phoneticPr fontId="2"/>
  </si>
  <si>
    <t>輸　出</t>
    <rPh sb="0" eb="1">
      <t>ユ</t>
    </rPh>
    <rPh sb="2" eb="3">
      <t>デ</t>
    </rPh>
    <phoneticPr fontId="2"/>
  </si>
  <si>
    <t>石材</t>
    <rPh sb="0" eb="2">
      <t>セキザイ</t>
    </rPh>
    <phoneticPr fontId="2"/>
  </si>
  <si>
    <t>（単位：トン）</t>
    <rPh sb="1" eb="3">
      <t>タンイ</t>
    </rPh>
    <phoneticPr fontId="2"/>
  </si>
  <si>
    <t>室蘭</t>
  </si>
  <si>
    <t>鹿島</t>
  </si>
  <si>
    <t>川崎</t>
  </si>
  <si>
    <t>姫川</t>
  </si>
  <si>
    <t>清水</t>
  </si>
  <si>
    <t>須崎</t>
  </si>
  <si>
    <t>２．輸移出入貨物月別表</t>
    <rPh sb="2" eb="5">
      <t>ユイシュツ</t>
    </rPh>
    <rPh sb="5" eb="6">
      <t>ニュウ</t>
    </rPh>
    <rPh sb="6" eb="8">
      <t>カモツ</t>
    </rPh>
    <rPh sb="8" eb="10">
      <t>ツキベツ</t>
    </rPh>
    <rPh sb="10" eb="11">
      <t>ヒョウ</t>
    </rPh>
    <phoneticPr fontId="2"/>
  </si>
  <si>
    <t>入　　　貨</t>
    <rPh sb="0" eb="1">
      <t>ニュウ</t>
    </rPh>
    <rPh sb="4" eb="5">
      <t>カ</t>
    </rPh>
    <phoneticPr fontId="2"/>
  </si>
  <si>
    <t>５．品種別外国貿易表</t>
    <rPh sb="2" eb="3">
      <t>ヒン</t>
    </rPh>
    <rPh sb="3" eb="5">
      <t>シュベツ</t>
    </rPh>
    <rPh sb="5" eb="7">
      <t>ガイコク</t>
    </rPh>
    <rPh sb="7" eb="9">
      <t>ボウエキ</t>
    </rPh>
    <rPh sb="9" eb="10">
      <t>ヒョウ</t>
    </rPh>
    <phoneticPr fontId="2"/>
  </si>
  <si>
    <t>山形県</t>
    <rPh sb="0" eb="3">
      <t>ヤマガタケン</t>
    </rPh>
    <phoneticPr fontId="2"/>
  </si>
  <si>
    <t>台湾</t>
  </si>
  <si>
    <t>シンガポール</t>
  </si>
  <si>
    <t>タイ</t>
  </si>
  <si>
    <t>フィリピン</t>
  </si>
  <si>
    <t>マレーシア</t>
  </si>
  <si>
    <t>ベトナム</t>
  </si>
  <si>
    <t>インド</t>
  </si>
  <si>
    <t>バングラデシュ</t>
  </si>
  <si>
    <t>スペイン</t>
  </si>
  <si>
    <t>ドイツ</t>
  </si>
  <si>
    <t>オランダ</t>
  </si>
  <si>
    <t>スウェーデン</t>
  </si>
  <si>
    <t>ハンブルグ</t>
  </si>
  <si>
    <t>レムチャバン</t>
  </si>
  <si>
    <t>バレンシア</t>
  </si>
  <si>
    <t>サバンナ</t>
  </si>
  <si>
    <t>ポートケラン</t>
  </si>
  <si>
    <t>チッタゴン</t>
  </si>
  <si>
    <t>スロベニア</t>
  </si>
  <si>
    <t>コーペル</t>
  </si>
  <si>
    <t>ロッテルダム</t>
  </si>
  <si>
    <t>ロサンゼルス</t>
  </si>
  <si>
    <t>ジャカルタ</t>
  </si>
  <si>
    <t>パンジャン</t>
  </si>
  <si>
    <t>セマラン</t>
  </si>
  <si>
    <t>県内諸港</t>
  </si>
  <si>
    <t>仙台塩釜</t>
  </si>
  <si>
    <t>（製材内数）</t>
    <rPh sb="1" eb="3">
      <t>セイザイ</t>
    </rPh>
    <rPh sb="3" eb="4">
      <t>ウチ</t>
    </rPh>
    <rPh sb="4" eb="5">
      <t>スウ</t>
    </rPh>
    <phoneticPr fontId="2"/>
  </si>
  <si>
    <t>米材その他</t>
    <rPh sb="0" eb="1">
      <t>ベイ</t>
    </rPh>
    <rPh sb="1" eb="2">
      <t>ザイ</t>
    </rPh>
    <rPh sb="4" eb="5">
      <t>タ</t>
    </rPh>
    <phoneticPr fontId="2"/>
  </si>
  <si>
    <t>アラブ首長国</t>
  </si>
  <si>
    <t>ブラジル</t>
  </si>
  <si>
    <t>その他</t>
  </si>
  <si>
    <t>中国（ホンコン）</t>
  </si>
  <si>
    <t>チョンチン(重慶)</t>
  </si>
  <si>
    <t>カオシュン(高雄)</t>
  </si>
  <si>
    <t>シアメン(厦門)</t>
  </si>
  <si>
    <t>チャンチアガン(張家港)</t>
  </si>
  <si>
    <t>サントス</t>
  </si>
  <si>
    <t>ホンコン(香港)</t>
  </si>
  <si>
    <t>ポーハン(浦項)</t>
  </si>
  <si>
    <t>ウルサン(蔚山)</t>
  </si>
  <si>
    <t>リエンユンカン(連雲港)</t>
  </si>
  <si>
    <t>ナヴァセバ</t>
  </si>
  <si>
    <t>マサン(馬山)</t>
  </si>
  <si>
    <t>貨物量（トン）</t>
    <rPh sb="0" eb="2">
      <t>カモツ</t>
    </rPh>
    <rPh sb="2" eb="3">
      <t>リョウ</t>
    </rPh>
    <phoneticPr fontId="2"/>
  </si>
  <si>
    <t>尻屋岬</t>
  </si>
  <si>
    <t>諸港</t>
    <phoneticPr fontId="2"/>
  </si>
  <si>
    <t>金属くず</t>
    <rPh sb="0" eb="2">
      <t>キンゾク</t>
    </rPh>
    <phoneticPr fontId="2"/>
  </si>
  <si>
    <t>イギリス</t>
    <phoneticPr fontId="2"/>
  </si>
  <si>
    <t>染料・塗料・合成樹脂・その他化学工業品</t>
    <rPh sb="0" eb="2">
      <t>センリョウ</t>
    </rPh>
    <rPh sb="3" eb="5">
      <t>トリョウ</t>
    </rPh>
    <rPh sb="6" eb="8">
      <t>ゴウセイ</t>
    </rPh>
    <rPh sb="8" eb="10">
      <t>ジュシ</t>
    </rPh>
    <rPh sb="13" eb="14">
      <t>タ</t>
    </rPh>
    <rPh sb="14" eb="19">
      <t>カガクコウギョウヒン</t>
    </rPh>
    <phoneticPr fontId="2"/>
  </si>
  <si>
    <t>産業機械</t>
    <rPh sb="0" eb="2">
      <t>サンギョウ</t>
    </rPh>
    <rPh sb="2" eb="4">
      <t>キカイ</t>
    </rPh>
    <phoneticPr fontId="2"/>
  </si>
  <si>
    <t>製造食品</t>
    <phoneticPr fontId="2"/>
  </si>
  <si>
    <t>非金属鉱物</t>
    <rPh sb="0" eb="3">
      <t>ヒキンゾク</t>
    </rPh>
    <rPh sb="3" eb="5">
      <t>コウブツ</t>
    </rPh>
    <phoneticPr fontId="2"/>
  </si>
  <si>
    <t>砂利・砂</t>
    <rPh sb="0" eb="2">
      <t>ジャリ</t>
    </rPh>
    <rPh sb="3" eb="4">
      <t>スナ</t>
    </rPh>
    <phoneticPr fontId="2"/>
  </si>
  <si>
    <t>レムチャバン</t>
    <phoneticPr fontId="2"/>
  </si>
  <si>
    <t>マニラ</t>
    <phoneticPr fontId="2"/>
  </si>
  <si>
    <t>その他農産品</t>
    <rPh sb="2" eb="3">
      <t>タ</t>
    </rPh>
    <phoneticPr fontId="2"/>
  </si>
  <si>
    <t>ワンポア（黄埔）</t>
    <rPh sb="5" eb="6">
      <t>キ</t>
    </rPh>
    <rPh sb="6" eb="7">
      <t>ホ</t>
    </rPh>
    <phoneticPr fontId="2"/>
  </si>
  <si>
    <t>イエンタイ（煙台）</t>
    <rPh sb="6" eb="7">
      <t>エン</t>
    </rPh>
    <rPh sb="7" eb="8">
      <t>タイ</t>
    </rPh>
    <phoneticPr fontId="2"/>
  </si>
  <si>
    <t>韓国</t>
    <rPh sb="0" eb="2">
      <t>カンコク</t>
    </rPh>
    <phoneticPr fontId="2"/>
  </si>
  <si>
    <t>クンサン（群山）</t>
    <rPh sb="5" eb="6">
      <t>グン</t>
    </rPh>
    <rPh sb="6" eb="7">
      <t>ヤマ</t>
    </rPh>
    <phoneticPr fontId="2"/>
  </si>
  <si>
    <t>インチョン（仁川）</t>
    <rPh sb="6" eb="7">
      <t>ジン</t>
    </rPh>
    <rPh sb="7" eb="8">
      <t>カワ</t>
    </rPh>
    <phoneticPr fontId="2"/>
  </si>
  <si>
    <t>窯業品</t>
    <rPh sb="0" eb="2">
      <t>ヨウギョウ</t>
    </rPh>
    <rPh sb="2" eb="3">
      <t>シナ</t>
    </rPh>
    <phoneticPr fontId="2"/>
  </si>
  <si>
    <t>化学肥料</t>
    <rPh sb="0" eb="2">
      <t>カガク</t>
    </rPh>
    <rPh sb="2" eb="4">
      <t>ヒリョウ</t>
    </rPh>
    <phoneticPr fontId="2"/>
  </si>
  <si>
    <t>紙・パルプ</t>
    <rPh sb="0" eb="1">
      <t>カミ</t>
    </rPh>
    <phoneticPr fontId="2"/>
  </si>
  <si>
    <t>豆類</t>
    <phoneticPr fontId="2"/>
  </si>
  <si>
    <t>化学薬品</t>
    <rPh sb="0" eb="2">
      <t>カガク</t>
    </rPh>
    <phoneticPr fontId="2"/>
  </si>
  <si>
    <t>その他製造工業品</t>
    <rPh sb="2" eb="3">
      <t>タ</t>
    </rPh>
    <rPh sb="3" eb="5">
      <t>セイゾウ</t>
    </rPh>
    <rPh sb="5" eb="7">
      <t>コウギョウ</t>
    </rPh>
    <rPh sb="7" eb="8">
      <t>ヒン</t>
    </rPh>
    <phoneticPr fontId="2"/>
  </si>
  <si>
    <t>動植物性製造飼肥料</t>
    <phoneticPr fontId="2"/>
  </si>
  <si>
    <t>自動車部品</t>
    <rPh sb="0" eb="3">
      <t>ジドウシャ</t>
    </rPh>
    <phoneticPr fontId="2"/>
  </si>
  <si>
    <t>その他製造工業品</t>
    <rPh sb="2" eb="3">
      <t>タ</t>
    </rPh>
    <phoneticPr fontId="2"/>
  </si>
  <si>
    <t>電気機械</t>
    <rPh sb="0" eb="2">
      <t>デンキ</t>
    </rPh>
    <rPh sb="2" eb="4">
      <t>キカイ</t>
    </rPh>
    <phoneticPr fontId="2"/>
  </si>
  <si>
    <t>バンコク</t>
    <phoneticPr fontId="2"/>
  </si>
  <si>
    <t>マレーシア</t>
    <phoneticPr fontId="2"/>
  </si>
  <si>
    <t>衣服・身廻品・はきもの</t>
    <rPh sb="0" eb="2">
      <t>イフク</t>
    </rPh>
    <rPh sb="3" eb="4">
      <t>ミ</t>
    </rPh>
    <rPh sb="4" eb="5">
      <t>マワリ</t>
    </rPh>
    <rPh sb="5" eb="6">
      <t>シナ</t>
    </rPh>
    <phoneticPr fontId="2"/>
  </si>
  <si>
    <t>家具装備品</t>
    <rPh sb="0" eb="2">
      <t>カグ</t>
    </rPh>
    <rPh sb="2" eb="5">
      <t>ソウビヒン</t>
    </rPh>
    <phoneticPr fontId="2"/>
  </si>
  <si>
    <t>バングラデシュ</t>
    <phoneticPr fontId="2"/>
  </si>
  <si>
    <t>チッタゴン</t>
    <phoneticPr fontId="2"/>
  </si>
  <si>
    <t>アラブ首長国</t>
    <rPh sb="3" eb="6">
      <t>シュチョウコク</t>
    </rPh>
    <phoneticPr fontId="2"/>
  </si>
  <si>
    <t>製造食品</t>
    <rPh sb="0" eb="2">
      <t>セイゾウ</t>
    </rPh>
    <rPh sb="2" eb="4">
      <t>ショクヒン</t>
    </rPh>
    <phoneticPr fontId="2"/>
  </si>
  <si>
    <t>文房具・運動娯楽用品・楽器</t>
    <rPh sb="0" eb="3">
      <t>ブンボウグ</t>
    </rPh>
    <rPh sb="4" eb="6">
      <t>ウンドウ</t>
    </rPh>
    <rPh sb="6" eb="8">
      <t>ゴラク</t>
    </rPh>
    <rPh sb="8" eb="10">
      <t>ヨウヒン</t>
    </rPh>
    <rPh sb="11" eb="13">
      <t>ガッキ</t>
    </rPh>
    <phoneticPr fontId="2"/>
  </si>
  <si>
    <t>ドイツ</t>
    <phoneticPr fontId="2"/>
  </si>
  <si>
    <t>ハンブルグ</t>
    <phoneticPr fontId="2"/>
  </si>
  <si>
    <t>化学薬品</t>
    <rPh sb="0" eb="2">
      <t>カガク</t>
    </rPh>
    <rPh sb="2" eb="4">
      <t>ヤクヒン</t>
    </rPh>
    <phoneticPr fontId="2"/>
  </si>
  <si>
    <t>スウェーデン</t>
    <phoneticPr fontId="2"/>
  </si>
  <si>
    <t>ゴーセンブルグ</t>
    <phoneticPr fontId="2"/>
  </si>
  <si>
    <t>廃土砂</t>
    <rPh sb="0" eb="1">
      <t>ハイ</t>
    </rPh>
    <rPh sb="1" eb="3">
      <t>ドシャ</t>
    </rPh>
    <phoneticPr fontId="2"/>
  </si>
  <si>
    <t>秋田</t>
    <rPh sb="0" eb="2">
      <t>アキタ</t>
    </rPh>
    <phoneticPr fontId="2"/>
  </si>
  <si>
    <t>その他日用品</t>
    <rPh sb="2" eb="3">
      <t>タ</t>
    </rPh>
    <rPh sb="3" eb="6">
      <t>ニチヨウヒン</t>
    </rPh>
    <phoneticPr fontId="2"/>
  </si>
  <si>
    <t>オークランド</t>
    <phoneticPr fontId="2"/>
  </si>
  <si>
    <t>セマラン</t>
    <phoneticPr fontId="2"/>
  </si>
  <si>
    <t>ジャカルタ</t>
    <phoneticPr fontId="2"/>
  </si>
  <si>
    <t xml:space="preserve">タイ </t>
    <phoneticPr fontId="2"/>
  </si>
  <si>
    <t>スラバヤ</t>
    <phoneticPr fontId="2"/>
  </si>
  <si>
    <t>イタリア</t>
    <phoneticPr fontId="2"/>
  </si>
  <si>
    <t>石炭</t>
    <phoneticPr fontId="2"/>
  </si>
  <si>
    <t>県内諸港</t>
    <rPh sb="0" eb="2">
      <t>ケンナイ</t>
    </rPh>
    <rPh sb="2" eb="3">
      <t>ショ</t>
    </rPh>
    <rPh sb="3" eb="4">
      <t>コウ</t>
    </rPh>
    <phoneticPr fontId="2"/>
  </si>
  <si>
    <t>廃棄物</t>
    <rPh sb="0" eb="3">
      <t>ハイキブツ</t>
    </rPh>
    <phoneticPr fontId="2"/>
  </si>
  <si>
    <t>米</t>
    <rPh sb="0" eb="1">
      <t>コメ</t>
    </rPh>
    <phoneticPr fontId="2"/>
  </si>
  <si>
    <t>豆類</t>
    <rPh sb="0" eb="2">
      <t>マメルイ</t>
    </rPh>
    <phoneticPr fontId="2"/>
  </si>
  <si>
    <t>金属製品</t>
    <rPh sb="0" eb="2">
      <t>キンゾク</t>
    </rPh>
    <rPh sb="2" eb="4">
      <t>セイヒン</t>
    </rPh>
    <phoneticPr fontId="2"/>
  </si>
  <si>
    <t>その他繊維工業品</t>
    <rPh sb="2" eb="3">
      <t>タ</t>
    </rPh>
    <phoneticPr fontId="2"/>
  </si>
  <si>
    <t>（単位：トン）</t>
    <phoneticPr fontId="2"/>
  </si>
  <si>
    <t>ムンドラ</t>
    <phoneticPr fontId="2"/>
  </si>
  <si>
    <t>砂糖</t>
    <phoneticPr fontId="2"/>
  </si>
  <si>
    <t>ゴム製品</t>
    <phoneticPr fontId="2"/>
  </si>
  <si>
    <t>ブレーメンハーフェン</t>
    <phoneticPr fontId="2"/>
  </si>
  <si>
    <t>糸及び紡績半製品</t>
    <rPh sb="0" eb="1">
      <t>イト</t>
    </rPh>
    <rPh sb="1" eb="2">
      <t>オヨ</t>
    </rPh>
    <rPh sb="3" eb="5">
      <t>ボウセキ</t>
    </rPh>
    <rPh sb="5" eb="8">
      <t>ハンセイヒン</t>
    </rPh>
    <phoneticPr fontId="2"/>
  </si>
  <si>
    <t>薪炭</t>
    <rPh sb="0" eb="1">
      <t>マキ</t>
    </rPh>
    <rPh sb="1" eb="2">
      <t>スミ</t>
    </rPh>
    <phoneticPr fontId="2"/>
  </si>
  <si>
    <t>ナホトカ</t>
    <phoneticPr fontId="2"/>
  </si>
  <si>
    <t>鉄鋼</t>
    <rPh sb="0" eb="2">
      <t>テッコウ</t>
    </rPh>
    <phoneticPr fontId="2"/>
  </si>
  <si>
    <t>台北（淡水新港）</t>
    <rPh sb="0" eb="2">
      <t>タイペイ</t>
    </rPh>
    <rPh sb="3" eb="5">
      <t>タンスイ</t>
    </rPh>
    <rPh sb="5" eb="7">
      <t>シンコウ</t>
    </rPh>
    <phoneticPr fontId="2"/>
  </si>
  <si>
    <t>ノーフォーク</t>
  </si>
  <si>
    <t>金属くず</t>
    <rPh sb="0" eb="1">
      <t>キン</t>
    </rPh>
    <rPh sb="1" eb="2">
      <t>ゾク</t>
    </rPh>
    <phoneticPr fontId="2"/>
  </si>
  <si>
    <t>その他日用品</t>
    <phoneticPr fontId="2"/>
  </si>
  <si>
    <t>シャルジャー</t>
    <phoneticPr fontId="2"/>
  </si>
  <si>
    <t>ベルファスト</t>
    <phoneticPr fontId="2"/>
  </si>
  <si>
    <t>サンクト・ペテルスブルグ</t>
    <phoneticPr fontId="2"/>
  </si>
  <si>
    <t>ジョージア</t>
    <phoneticPr fontId="2"/>
  </si>
  <si>
    <t>八戸</t>
    <rPh sb="0" eb="2">
      <t>ハチノヘ</t>
    </rPh>
    <phoneticPr fontId="2"/>
  </si>
  <si>
    <t>宇部</t>
    <rPh sb="0" eb="2">
      <t>ウベ</t>
    </rPh>
    <phoneticPr fontId="2"/>
  </si>
  <si>
    <t>分類不能のもの</t>
    <phoneticPr fontId="2"/>
  </si>
  <si>
    <t>豆類</t>
    <phoneticPr fontId="2"/>
  </si>
  <si>
    <t>製材</t>
    <phoneticPr fontId="2"/>
  </si>
  <si>
    <t>その他機械</t>
    <phoneticPr fontId="2"/>
  </si>
  <si>
    <t>窯業品</t>
    <phoneticPr fontId="2"/>
  </si>
  <si>
    <t>ナンシャー(南沙)</t>
    <rPh sb="6" eb="7">
      <t>ナン</t>
    </rPh>
    <rPh sb="7" eb="8">
      <t>サ</t>
    </rPh>
    <phoneticPr fontId="2"/>
  </si>
  <si>
    <t>福岡県</t>
    <rPh sb="0" eb="3">
      <t>フクオカケン</t>
    </rPh>
    <phoneticPr fontId="2"/>
  </si>
  <si>
    <t>その他林産品</t>
    <rPh sb="2" eb="3">
      <t>タ</t>
    </rPh>
    <rPh sb="3" eb="5">
      <t>リンサン</t>
    </rPh>
    <rPh sb="5" eb="6">
      <t>ヒン</t>
    </rPh>
    <phoneticPr fontId="2"/>
  </si>
  <si>
    <t>宮城県</t>
    <rPh sb="0" eb="3">
      <t>ミヤギケン</t>
    </rPh>
    <phoneticPr fontId="2"/>
  </si>
  <si>
    <t>新潟県</t>
    <rPh sb="0" eb="3">
      <t>ニイガタケン</t>
    </rPh>
    <phoneticPr fontId="2"/>
  </si>
  <si>
    <t>高知県</t>
    <rPh sb="0" eb="3">
      <t>コウチケン</t>
    </rPh>
    <phoneticPr fontId="2"/>
  </si>
  <si>
    <t>秋田県</t>
    <rPh sb="0" eb="3">
      <t>アキタケン</t>
    </rPh>
    <phoneticPr fontId="2"/>
  </si>
  <si>
    <t>広島県</t>
    <rPh sb="0" eb="3">
      <t>ヒロシマケン</t>
    </rPh>
    <phoneticPr fontId="2"/>
  </si>
  <si>
    <t>千葉県</t>
    <rPh sb="0" eb="3">
      <t>チバケン</t>
    </rPh>
    <phoneticPr fontId="2"/>
  </si>
  <si>
    <t>神奈川県</t>
    <rPh sb="0" eb="4">
      <t>カナガワケン</t>
    </rPh>
    <phoneticPr fontId="2"/>
  </si>
  <si>
    <t>苅田</t>
    <rPh sb="0" eb="2">
      <t>カンダ</t>
    </rPh>
    <phoneticPr fontId="2"/>
  </si>
  <si>
    <t>茨城県</t>
    <rPh sb="0" eb="3">
      <t>イバラキケン</t>
    </rPh>
    <phoneticPr fontId="2"/>
  </si>
  <si>
    <t>山口県</t>
    <rPh sb="0" eb="3">
      <t>ヤマグチケン</t>
    </rPh>
    <phoneticPr fontId="2"/>
  </si>
  <si>
    <t>福井県</t>
    <rPh sb="0" eb="3">
      <t>フクイケン</t>
    </rPh>
    <phoneticPr fontId="2"/>
  </si>
  <si>
    <t>静岡県</t>
    <rPh sb="0" eb="3">
      <t>シズオカケン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</si>
  <si>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</si>
  <si>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輸送用容器</t>
    <phoneticPr fontId="2"/>
  </si>
  <si>
    <t>輸送用容器</t>
    <phoneticPr fontId="2"/>
  </si>
  <si>
    <t>石炭</t>
    <phoneticPr fontId="2"/>
  </si>
  <si>
    <t>動植物性製造飼肥料</t>
    <phoneticPr fontId="2"/>
  </si>
  <si>
    <t>ジェネラルサントス</t>
    <phoneticPr fontId="2"/>
  </si>
  <si>
    <t>ハイフォン</t>
    <phoneticPr fontId="2"/>
  </si>
  <si>
    <t>ニューカッスル</t>
    <phoneticPr fontId="2"/>
  </si>
  <si>
    <t>ボストーチヌイ</t>
    <phoneticPr fontId="2"/>
  </si>
  <si>
    <t>シアトル</t>
    <phoneticPr fontId="2"/>
  </si>
  <si>
    <t>苫小牧</t>
    <phoneticPr fontId="2"/>
  </si>
  <si>
    <t>上磯</t>
    <phoneticPr fontId="2"/>
  </si>
  <si>
    <t>化学薬品</t>
    <phoneticPr fontId="2"/>
  </si>
  <si>
    <t>重油</t>
    <phoneticPr fontId="2"/>
  </si>
  <si>
    <t>石灰石</t>
    <phoneticPr fontId="2"/>
  </si>
  <si>
    <t>化学肥料</t>
    <phoneticPr fontId="2"/>
  </si>
  <si>
    <t>愛媛県</t>
    <rPh sb="0" eb="2">
      <t>エヒメ</t>
    </rPh>
    <rPh sb="2" eb="3">
      <t>ケン</t>
    </rPh>
    <phoneticPr fontId="2"/>
  </si>
  <si>
    <t>国　　　名</t>
    <rPh sb="0" eb="1">
      <t>クニ</t>
    </rPh>
    <rPh sb="4" eb="5">
      <t>メイ</t>
    </rPh>
    <phoneticPr fontId="2"/>
  </si>
  <si>
    <t>合　　計</t>
    <rPh sb="0" eb="1">
      <t>ゴウ</t>
    </rPh>
    <rPh sb="3" eb="4">
      <t>ケイ</t>
    </rPh>
    <phoneticPr fontId="2"/>
  </si>
  <si>
    <t>再利用資材</t>
    <rPh sb="0" eb="3">
      <t>サイリヨウ</t>
    </rPh>
    <rPh sb="3" eb="5">
      <t>シザイ</t>
    </rPh>
    <phoneticPr fontId="2"/>
  </si>
  <si>
    <t>外港・北港</t>
    <rPh sb="0" eb="1">
      <t>ガイ</t>
    </rPh>
    <rPh sb="1" eb="2">
      <t>コウ</t>
    </rPh>
    <rPh sb="3" eb="5">
      <t>キタコウ</t>
    </rPh>
    <phoneticPr fontId="2"/>
  </si>
  <si>
    <t>本　　港</t>
    <rPh sb="0" eb="1">
      <t>ホン</t>
    </rPh>
    <rPh sb="3" eb="4">
      <t>コウ</t>
    </rPh>
    <phoneticPr fontId="2"/>
  </si>
  <si>
    <t>月　　　別</t>
    <rPh sb="0" eb="1">
      <t>ツキ</t>
    </rPh>
    <rPh sb="4" eb="5">
      <t>ベツ</t>
    </rPh>
    <phoneticPr fontId="2"/>
  </si>
  <si>
    <t>輸　移　入</t>
    <rPh sb="0" eb="1">
      <t>ユ</t>
    </rPh>
    <rPh sb="2" eb="3">
      <t>イ</t>
    </rPh>
    <rPh sb="4" eb="5">
      <t>ニュウ</t>
    </rPh>
    <phoneticPr fontId="2"/>
  </si>
  <si>
    <t>輸　移　出</t>
    <rPh sb="0" eb="1">
      <t>ユ</t>
    </rPh>
    <rPh sb="2" eb="3">
      <t>イ</t>
    </rPh>
    <rPh sb="4" eb="5">
      <t>シュツ</t>
    </rPh>
    <phoneticPr fontId="2"/>
  </si>
  <si>
    <t>輸　出</t>
    <rPh sb="0" eb="1">
      <t>ユ</t>
    </rPh>
    <rPh sb="2" eb="3">
      <t>シュツ</t>
    </rPh>
    <phoneticPr fontId="2"/>
  </si>
  <si>
    <t>移　出</t>
    <rPh sb="0" eb="1">
      <t>イ</t>
    </rPh>
    <rPh sb="2" eb="3">
      <t>シュツ</t>
    </rPh>
    <phoneticPr fontId="2"/>
  </si>
  <si>
    <t>輸　入</t>
    <rPh sb="0" eb="1">
      <t>ユ</t>
    </rPh>
    <rPh sb="2" eb="3">
      <t>ニュウ</t>
    </rPh>
    <phoneticPr fontId="2"/>
  </si>
  <si>
    <t>移　入</t>
    <rPh sb="0" eb="1">
      <t>イ</t>
    </rPh>
    <rPh sb="2" eb="3">
      <t>ニュウ</t>
    </rPh>
    <phoneticPr fontId="2"/>
  </si>
  <si>
    <t>外　貿</t>
    <rPh sb="0" eb="1">
      <t>ガイ</t>
    </rPh>
    <rPh sb="2" eb="3">
      <t>ボウ</t>
    </rPh>
    <phoneticPr fontId="2"/>
  </si>
  <si>
    <t>内　貿</t>
    <rPh sb="0" eb="1">
      <t>ナイ</t>
    </rPh>
    <rPh sb="2" eb="3">
      <t>ボウ</t>
    </rPh>
    <phoneticPr fontId="2"/>
  </si>
  <si>
    <t>年　　次</t>
    <rPh sb="0" eb="1">
      <t>ネン</t>
    </rPh>
    <rPh sb="3" eb="4">
      <t>ツギ</t>
    </rPh>
    <phoneticPr fontId="2"/>
  </si>
  <si>
    <t>北　洋　材</t>
    <rPh sb="0" eb="1">
      <t>キタ</t>
    </rPh>
    <rPh sb="2" eb="3">
      <t>ヨウ</t>
    </rPh>
    <rPh sb="4" eb="5">
      <t>ザイ</t>
    </rPh>
    <phoneticPr fontId="2"/>
  </si>
  <si>
    <t>米　材　そ　の　他</t>
    <rPh sb="0" eb="1">
      <t>ベイ</t>
    </rPh>
    <rPh sb="2" eb="3">
      <t>ザイ</t>
    </rPh>
    <rPh sb="8" eb="9">
      <t>タ</t>
    </rPh>
    <phoneticPr fontId="2"/>
  </si>
  <si>
    <t>11月</t>
  </si>
  <si>
    <t>12月</t>
  </si>
  <si>
    <t>イタリア</t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</si>
  <si>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</si>
  <si>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</si>
  <si>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</si>
  <si>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</si>
  <si>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</si>
  <si>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</si>
  <si>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</si>
  <si>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</si>
  <si>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</si>
  <si>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</si>
  <si>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</si>
  <si>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</si>
  <si>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</si>
  <si>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</si>
  <si>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</si>
  <si>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</si>
  <si>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10月</t>
    <phoneticPr fontId="2"/>
  </si>
  <si>
    <t>平成28年</t>
    <rPh sb="0" eb="2">
      <t>ヘイセイ</t>
    </rPh>
    <rPh sb="4" eb="5">
      <t>ネン</t>
    </rPh>
    <phoneticPr fontId="2"/>
  </si>
  <si>
    <t>その他林産品</t>
    <rPh sb="2" eb="3">
      <t>タ</t>
    </rPh>
    <rPh sb="3" eb="5">
      <t>リンサン</t>
    </rPh>
    <rPh sb="5" eb="6">
      <t>ヒン</t>
    </rPh>
    <phoneticPr fontId="2"/>
  </si>
  <si>
    <t>フーチョウ(福州)</t>
    <rPh sb="6" eb="8">
      <t>フクシュウ</t>
    </rPh>
    <phoneticPr fontId="2"/>
  </si>
  <si>
    <t>ビシャカパトナム</t>
  </si>
  <si>
    <t>リオグランデ</t>
  </si>
  <si>
    <t>ハイコウ(海口)</t>
    <rPh sb="5" eb="6">
      <t>ウミ</t>
    </rPh>
    <rPh sb="6" eb="7">
      <t>クチ</t>
    </rPh>
    <phoneticPr fontId="2"/>
  </si>
  <si>
    <t>メキシコ</t>
  </si>
  <si>
    <t>取合せ品</t>
    <rPh sb="0" eb="2">
      <t>トリアワ</t>
    </rPh>
    <rPh sb="3" eb="4">
      <t>ヒン</t>
    </rPh>
    <phoneticPr fontId="2"/>
  </si>
  <si>
    <t>山形県</t>
  </si>
  <si>
    <t>千葉県</t>
  </si>
  <si>
    <t>宮城県</t>
  </si>
  <si>
    <t>山口県</t>
  </si>
  <si>
    <t>国　　名</t>
    <rPh sb="0" eb="1">
      <t>クニ</t>
    </rPh>
    <rPh sb="3" eb="4">
      <t>メイ</t>
    </rPh>
    <phoneticPr fontId="2"/>
  </si>
  <si>
    <t>港　　名</t>
    <rPh sb="0" eb="1">
      <t>ミナト</t>
    </rPh>
    <rPh sb="3" eb="4">
      <t>メイ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</si>
  <si>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</si>
  <si>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</si>
  <si>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</si>
  <si>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港　　　名</t>
    <rPh sb="0" eb="1">
      <t>コウ</t>
    </rPh>
    <rPh sb="4" eb="5">
      <t>メイ</t>
    </rPh>
    <phoneticPr fontId="2"/>
  </si>
  <si>
    <t>砂利・砂</t>
    <rPh sb="0" eb="2">
      <t>ジャリ</t>
    </rPh>
    <rPh sb="3" eb="4">
      <t>スナ</t>
    </rPh>
    <phoneticPr fontId="2"/>
  </si>
  <si>
    <t>木製品</t>
    <phoneticPr fontId="2"/>
  </si>
  <si>
    <t>製材</t>
    <phoneticPr fontId="2"/>
  </si>
  <si>
    <t>鉄鋼</t>
    <rPh sb="0" eb="2">
      <t>テッコウ</t>
    </rPh>
    <phoneticPr fontId="2"/>
  </si>
  <si>
    <t>ゴム製品</t>
    <phoneticPr fontId="2"/>
  </si>
  <si>
    <t>輸送用容器</t>
    <phoneticPr fontId="2"/>
  </si>
  <si>
    <t>米</t>
    <rPh sb="0" eb="1">
      <t>コメ</t>
    </rPh>
    <phoneticPr fontId="2"/>
  </si>
  <si>
    <t>砂糖</t>
    <phoneticPr fontId="2"/>
  </si>
  <si>
    <t>ペナン</t>
    <phoneticPr fontId="2"/>
  </si>
  <si>
    <t>ゴム製品</t>
    <rPh sb="2" eb="4">
      <t>セイヒン</t>
    </rPh>
    <phoneticPr fontId="2"/>
  </si>
  <si>
    <t>チェンナイ</t>
    <phoneticPr fontId="2"/>
  </si>
  <si>
    <t>動植物性製造飼肥料</t>
    <phoneticPr fontId="2"/>
  </si>
  <si>
    <t>ロングビーチ</t>
    <phoneticPr fontId="2"/>
  </si>
  <si>
    <t>マンサニーヨ</t>
  </si>
  <si>
    <t>平成29年</t>
    <rPh sb="0" eb="2">
      <t>ヘイセイ</t>
    </rPh>
    <rPh sb="4" eb="5">
      <t>ネン</t>
    </rPh>
    <phoneticPr fontId="2"/>
  </si>
  <si>
    <t>年　次</t>
    <rPh sb="0" eb="1">
      <t>トシ</t>
    </rPh>
    <rPh sb="2" eb="3">
      <t>ツギ</t>
    </rPh>
    <phoneticPr fontId="2"/>
  </si>
  <si>
    <t>秋田県</t>
  </si>
  <si>
    <t>広島県</t>
  </si>
  <si>
    <t>自動車部品</t>
    <rPh sb="0" eb="3">
      <t>ジドウシャ</t>
    </rPh>
    <rPh sb="3" eb="5">
      <t>ブヒン</t>
    </rPh>
    <phoneticPr fontId="2"/>
  </si>
  <si>
    <t>イギリス</t>
  </si>
  <si>
    <t>カナダ</t>
  </si>
  <si>
    <t>ロングビーチ</t>
  </si>
  <si>
    <t>ハイフォン</t>
  </si>
  <si>
    <t>諸港</t>
  </si>
  <si>
    <t>バンクーバー</t>
  </si>
  <si>
    <t>ニューカッスル</t>
  </si>
  <si>
    <t>ナホトカ</t>
  </si>
  <si>
    <t>トルコ</t>
  </si>
  <si>
    <t>ジェベルアリ</t>
  </si>
  <si>
    <t>シャルジャー</t>
  </si>
  <si>
    <t>バンコク</t>
  </si>
  <si>
    <t>トリニダード・トバゴ</t>
  </si>
  <si>
    <t>マニラ</t>
  </si>
  <si>
    <t>ゴーセンブルグ</t>
  </si>
  <si>
    <t>メルボルン</t>
  </si>
  <si>
    <t>ベラワン</t>
  </si>
  <si>
    <t>スラバヤ</t>
  </si>
  <si>
    <t>チェンナイ</t>
  </si>
  <si>
    <t>ムンドラ</t>
  </si>
  <si>
    <t>ジェネラルサントス</t>
  </si>
  <si>
    <t>サンクト・ペテルスブルグ</t>
  </si>
  <si>
    <t>ジョージア</t>
  </si>
  <si>
    <t>ペナン</t>
  </si>
  <si>
    <t>オークランド</t>
  </si>
  <si>
    <t>ベルファスト</t>
  </si>
  <si>
    <t>ブレーメンハーフェン</t>
  </si>
  <si>
    <t>福岡県</t>
  </si>
  <si>
    <t>青森県</t>
  </si>
  <si>
    <t>苫小牧</t>
  </si>
  <si>
    <t>秋田</t>
  </si>
  <si>
    <t>新潟県</t>
  </si>
  <si>
    <t>高知県</t>
  </si>
  <si>
    <t>八戸</t>
  </si>
  <si>
    <t>上磯</t>
  </si>
  <si>
    <t>茨城県</t>
  </si>
  <si>
    <t>苅田</t>
  </si>
  <si>
    <t>神奈川県</t>
  </si>
  <si>
    <t>愛媛県</t>
  </si>
  <si>
    <t>その他石油製品</t>
    <rPh sb="2" eb="3">
      <t>タ</t>
    </rPh>
    <rPh sb="3" eb="5">
      <t>セキユ</t>
    </rPh>
    <rPh sb="5" eb="7">
      <t>セイヒン</t>
    </rPh>
    <phoneticPr fontId="2"/>
  </si>
  <si>
    <t>静岡県</t>
  </si>
  <si>
    <t>福井県</t>
  </si>
  <si>
    <t>宇部</t>
  </si>
  <si>
    <t>その他輸送機械</t>
    <rPh sb="2" eb="3">
      <t>タ</t>
    </rPh>
    <rPh sb="3" eb="5">
      <t>ユソウ</t>
    </rPh>
    <rPh sb="5" eb="7">
      <t>キカイ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</si>
  <si>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</si>
  <si>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ゴム製品</t>
    <rPh sb="2" eb="4">
      <t>セイヒン</t>
    </rPh>
    <phoneticPr fontId="2"/>
  </si>
  <si>
    <t>トンヘ（東海）</t>
  </si>
  <si>
    <t>その他農産品</t>
    <rPh sb="2" eb="3">
      <t>タ</t>
    </rPh>
    <rPh sb="3" eb="6">
      <t>ノウサンヒン</t>
    </rPh>
    <phoneticPr fontId="2"/>
  </si>
  <si>
    <t>金属製品</t>
    <phoneticPr fontId="2"/>
  </si>
  <si>
    <t>輸送用容器</t>
    <phoneticPr fontId="2"/>
  </si>
  <si>
    <t>ジェベルアリ</t>
    <phoneticPr fontId="2"/>
  </si>
  <si>
    <t>カナダ</t>
    <phoneticPr fontId="2"/>
  </si>
  <si>
    <t>その他石油製品</t>
    <rPh sb="2" eb="3">
      <t>タ</t>
    </rPh>
    <rPh sb="3" eb="5">
      <t>セキユ</t>
    </rPh>
    <rPh sb="5" eb="7">
      <t>セイヒン</t>
    </rPh>
    <phoneticPr fontId="2"/>
  </si>
  <si>
    <t>重油</t>
    <phoneticPr fontId="2"/>
  </si>
  <si>
    <t>平成30年</t>
    <rPh sb="0" eb="2">
      <t>ヘイセイ</t>
    </rPh>
    <rPh sb="4" eb="5">
      <t>ネン</t>
    </rPh>
    <phoneticPr fontId="2"/>
  </si>
  <si>
    <t>クワンヤン(光陽)</t>
  </si>
  <si>
    <t>プサン(釜山)</t>
  </si>
  <si>
    <t>ウルサン(蔚山)</t>
    <phoneticPr fontId="2"/>
  </si>
  <si>
    <t>カオシュン(高雄)</t>
    <phoneticPr fontId="2"/>
  </si>
  <si>
    <t>キールン(基隆)</t>
    <phoneticPr fontId="2"/>
  </si>
  <si>
    <t>ダイレン(大連)</t>
    <phoneticPr fontId="2"/>
  </si>
  <si>
    <t>リエンユンカン(連雲港)</t>
    <phoneticPr fontId="2"/>
  </si>
  <si>
    <t>チンタオ(青島)</t>
    <phoneticPr fontId="2"/>
  </si>
  <si>
    <t>シャンハイ(上海)</t>
  </si>
  <si>
    <t>シェコウ(蛇口)</t>
    <phoneticPr fontId="2"/>
  </si>
  <si>
    <t>ウェイハイ(威海)</t>
  </si>
  <si>
    <t>ウェイハイ(威海)</t>
    <phoneticPr fontId="2"/>
  </si>
  <si>
    <t>シアメン(厦門)</t>
    <phoneticPr fontId="2"/>
  </si>
  <si>
    <t>シンカン(新港，天津)</t>
    <phoneticPr fontId="2"/>
  </si>
  <si>
    <t>チャンチアガン(張家港)</t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</si>
  <si>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</si>
  <si>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</si>
  <si>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</si>
  <si>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</si>
  <si>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揮発油</t>
    <rPh sb="0" eb="3">
      <t>キハツユ</t>
    </rPh>
    <phoneticPr fontId="2"/>
  </si>
  <si>
    <t>揮発油</t>
  </si>
  <si>
    <t>その他の石油</t>
  </si>
  <si>
    <t>中国</t>
    <rPh sb="0" eb="2">
      <t>チュウゴク</t>
    </rPh>
    <phoneticPr fontId="2"/>
  </si>
  <si>
    <t>野菜・果物</t>
    <rPh sb="0" eb="2">
      <t>ヤサイ</t>
    </rPh>
    <rPh sb="3" eb="5">
      <t>クダモノ</t>
    </rPh>
    <phoneticPr fontId="2"/>
  </si>
  <si>
    <t>原木</t>
    <rPh sb="0" eb="2">
      <t>ゲンボク</t>
    </rPh>
    <phoneticPr fontId="2"/>
  </si>
  <si>
    <t>鋼材</t>
    <rPh sb="0" eb="2">
      <t>コウザイ</t>
    </rPh>
    <phoneticPr fontId="2"/>
  </si>
  <si>
    <t>デンマーク</t>
    <phoneticPr fontId="2"/>
  </si>
  <si>
    <t>オールフス</t>
    <phoneticPr fontId="2"/>
  </si>
  <si>
    <t>パキスタン</t>
    <phoneticPr fontId="2"/>
  </si>
  <si>
    <t>砂糖</t>
    <rPh sb="0" eb="2">
      <t>サトウ</t>
    </rPh>
    <phoneticPr fontId="2"/>
  </si>
  <si>
    <t>輸送用容器</t>
    <phoneticPr fontId="2"/>
  </si>
  <si>
    <t>化学薬品</t>
    <rPh sb="0" eb="2">
      <t>カガク</t>
    </rPh>
    <rPh sb="2" eb="4">
      <t>ヤクヒン</t>
    </rPh>
    <phoneticPr fontId="2"/>
  </si>
  <si>
    <t>自動車部品</t>
    <rPh sb="0" eb="5">
      <t>ジドウシャブヒン</t>
    </rPh>
    <phoneticPr fontId="2"/>
  </si>
  <si>
    <t>セブ</t>
    <phoneticPr fontId="2"/>
  </si>
  <si>
    <t>カイラン</t>
    <phoneticPr fontId="2"/>
  </si>
  <si>
    <t>金属くず</t>
    <rPh sb="0" eb="2">
      <t>キンゾク</t>
    </rPh>
    <phoneticPr fontId="2"/>
  </si>
  <si>
    <t>薪炭</t>
    <rPh sb="0" eb="1">
      <t>マキ</t>
    </rPh>
    <rPh sb="1" eb="2">
      <t>タン</t>
    </rPh>
    <phoneticPr fontId="2"/>
  </si>
  <si>
    <t>薪炭</t>
    <rPh sb="0" eb="1">
      <t>マキ</t>
    </rPh>
    <rPh sb="1" eb="2">
      <t>スミ</t>
    </rPh>
    <phoneticPr fontId="2"/>
  </si>
  <si>
    <t>非金属鉱物</t>
    <rPh sb="0" eb="3">
      <t>ヒキンゾク</t>
    </rPh>
    <phoneticPr fontId="2"/>
  </si>
  <si>
    <t>その他機械</t>
    <rPh sb="2" eb="3">
      <t>タ</t>
    </rPh>
    <rPh sb="3" eb="5">
      <t>キカイ</t>
    </rPh>
    <phoneticPr fontId="2"/>
  </si>
  <si>
    <t>イエンティエン（塩田）</t>
    <rPh sb="8" eb="10">
      <t>エンデン</t>
    </rPh>
    <phoneticPr fontId="2"/>
  </si>
  <si>
    <t>ジンタン（京唐）</t>
    <rPh sb="5" eb="6">
      <t>キョウ</t>
    </rPh>
    <rPh sb="6" eb="7">
      <t>カラ</t>
    </rPh>
    <phoneticPr fontId="2"/>
  </si>
  <si>
    <t>チウチャン（九江）</t>
    <rPh sb="6" eb="7">
      <t>キュウ</t>
    </rPh>
    <rPh sb="7" eb="8">
      <t>エ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</si>
  <si>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</si>
  <si>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文房具・運動娯楽用品・楽器</t>
    <rPh sb="0" eb="3">
      <t>ブンボウグ</t>
    </rPh>
    <rPh sb="4" eb="6">
      <t>ウンドウ</t>
    </rPh>
    <rPh sb="6" eb="8">
      <t>ゴラク</t>
    </rPh>
    <rPh sb="8" eb="10">
      <t>ヨウヒン</t>
    </rPh>
    <rPh sb="11" eb="13">
      <t>ガッキ</t>
    </rPh>
    <phoneticPr fontId="2"/>
  </si>
  <si>
    <t>金属製品</t>
    <rPh sb="0" eb="2">
      <t>キンゾク</t>
    </rPh>
    <rPh sb="2" eb="4">
      <t>セイヒン</t>
    </rPh>
    <phoneticPr fontId="2"/>
  </si>
  <si>
    <t>その他輸送機械</t>
    <rPh sb="2" eb="3">
      <t>タ</t>
    </rPh>
    <rPh sb="3" eb="5">
      <t>ユソウ</t>
    </rPh>
    <rPh sb="5" eb="7">
      <t>キカイ</t>
    </rPh>
    <phoneticPr fontId="2"/>
  </si>
  <si>
    <t>産業機械</t>
    <rPh sb="0" eb="2">
      <t>サンギョウ</t>
    </rPh>
    <rPh sb="2" eb="4">
      <t>キカイ</t>
    </rPh>
    <phoneticPr fontId="2"/>
  </si>
  <si>
    <t>その他製造工業品</t>
    <rPh sb="2" eb="3">
      <t>タ</t>
    </rPh>
    <rPh sb="3" eb="5">
      <t>セイゾウ</t>
    </rPh>
    <rPh sb="5" eb="7">
      <t>コウギョウ</t>
    </rPh>
    <rPh sb="7" eb="8">
      <t>ヒン</t>
    </rPh>
    <phoneticPr fontId="2"/>
  </si>
  <si>
    <t>野菜・果物</t>
    <rPh sb="0" eb="2">
      <t>ヤサイ</t>
    </rPh>
    <rPh sb="3" eb="5">
      <t>クダモノ</t>
    </rPh>
    <phoneticPr fontId="2"/>
  </si>
  <si>
    <t>ニンポーチョウシャン（寧波-舟山）</t>
    <phoneticPr fontId="2"/>
  </si>
  <si>
    <t>新居浜</t>
    <rPh sb="0" eb="3">
      <t>ニイハマ</t>
    </rPh>
    <phoneticPr fontId="2"/>
  </si>
  <si>
    <t>化学薬品</t>
    <phoneticPr fontId="2"/>
  </si>
  <si>
    <t>県内諸港</t>
    <rPh sb="0" eb="4">
      <t>ケンナイショコウ</t>
    </rPh>
    <phoneticPr fontId="2"/>
  </si>
  <si>
    <t>石材</t>
    <rPh sb="0" eb="2">
      <t>セキザイ</t>
    </rPh>
    <phoneticPr fontId="2"/>
  </si>
  <si>
    <t>県内諸港</t>
    <rPh sb="0" eb="2">
      <t>ケンナイ</t>
    </rPh>
    <rPh sb="2" eb="4">
      <t>ショコウ</t>
    </rPh>
    <phoneticPr fontId="2"/>
  </si>
  <si>
    <t>赤泊</t>
    <rPh sb="0" eb="2">
      <t>アカドマリ</t>
    </rPh>
    <phoneticPr fontId="2"/>
  </si>
  <si>
    <t>両津</t>
    <rPh sb="0" eb="2">
      <t>リョウツ</t>
    </rPh>
    <phoneticPr fontId="2"/>
  </si>
  <si>
    <t>富山県</t>
    <rPh sb="0" eb="3">
      <t>トヤマケン</t>
    </rPh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</si>
  <si>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</si>
  <si>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パキスタン</t>
  </si>
  <si>
    <t>デンマーク</t>
  </si>
  <si>
    <t>ノルウェー</t>
  </si>
  <si>
    <t>諸港</t>
    <phoneticPr fontId="2"/>
  </si>
  <si>
    <t>メルシン</t>
  </si>
  <si>
    <t>ダイレン（大連）</t>
  </si>
  <si>
    <t>ホンコン（香港）</t>
  </si>
  <si>
    <t>ジンタン（京唐）</t>
  </si>
  <si>
    <t>チンタオ（青島）</t>
  </si>
  <si>
    <t>シェコウ（蛇口）</t>
  </si>
  <si>
    <t>カオシュン（高雄）</t>
  </si>
  <si>
    <t>シンカン（新港，天津）</t>
  </si>
  <si>
    <t>シアトル</t>
  </si>
  <si>
    <t>シャンハイ（上海）</t>
  </si>
  <si>
    <t>木材チップ</t>
    <rPh sb="0" eb="2">
      <t>モクザイ</t>
    </rPh>
    <phoneticPr fontId="2"/>
  </si>
  <si>
    <t>オールバニ</t>
  </si>
  <si>
    <t>ワンポア（黄埔）</t>
  </si>
  <si>
    <t>アボットポイント</t>
  </si>
  <si>
    <t>モス</t>
  </si>
  <si>
    <t>タコマ</t>
  </si>
  <si>
    <t>ウェイファン（濰坊）</t>
  </si>
  <si>
    <t>プサン（釜山）</t>
  </si>
  <si>
    <t>キールン（基隆）</t>
  </si>
  <si>
    <t>ファンチェン（防城）</t>
  </si>
  <si>
    <t>チンチョウ（欽州）</t>
    <rPh sb="6" eb="7">
      <t>キン</t>
    </rPh>
    <rPh sb="7" eb="8">
      <t>シュウ</t>
    </rPh>
    <phoneticPr fontId="2"/>
  </si>
  <si>
    <t>インチョン（仁川）</t>
  </si>
  <si>
    <t>チョンチン（重慶）</t>
  </si>
  <si>
    <t>二輪自動車</t>
    <rPh sb="0" eb="2">
      <t>ニリン</t>
    </rPh>
    <rPh sb="2" eb="5">
      <t>ジドウシャ</t>
    </rPh>
    <phoneticPr fontId="2"/>
  </si>
  <si>
    <t>ポートオブスペイン</t>
  </si>
  <si>
    <t>チアンメン（江門）</t>
  </si>
  <si>
    <t>オールフス</t>
  </si>
  <si>
    <t>カラチ/ポートカシム</t>
  </si>
  <si>
    <t>チャールストン</t>
  </si>
  <si>
    <t>カイラン</t>
  </si>
  <si>
    <t>フーミ</t>
  </si>
  <si>
    <t>サザンプトン</t>
  </si>
  <si>
    <t>徳山下松</t>
  </si>
  <si>
    <t>岡山県</t>
  </si>
  <si>
    <t>水島</t>
  </si>
  <si>
    <t>笠岡</t>
  </si>
  <si>
    <t>愛知県</t>
  </si>
  <si>
    <t>和歌山県</t>
  </si>
  <si>
    <t>和歌山下津</t>
  </si>
  <si>
    <t>三重県</t>
  </si>
  <si>
    <t>四日市</t>
  </si>
  <si>
    <t>非鉄金属</t>
    <rPh sb="0" eb="2">
      <t>ヒテツ</t>
    </rPh>
    <phoneticPr fontId="2"/>
  </si>
  <si>
    <t>非金属鉱物</t>
    <rPh sb="0" eb="3">
      <t>ヒキンゾク</t>
    </rPh>
    <phoneticPr fontId="2"/>
  </si>
  <si>
    <t>非金属鉱物</t>
    <rPh sb="0" eb="1">
      <t>ヒ</t>
    </rPh>
    <rPh sb="1" eb="3">
      <t>キンゾク</t>
    </rPh>
    <rPh sb="3" eb="5">
      <t>コウブツ</t>
    </rPh>
    <phoneticPr fontId="2"/>
  </si>
  <si>
    <t>鋼材</t>
    <rPh sb="0" eb="1">
      <t>ハガネ</t>
    </rPh>
    <rPh sb="1" eb="2">
      <t>ザイ</t>
    </rPh>
    <phoneticPr fontId="2"/>
  </si>
  <si>
    <t>その他輸送機械</t>
    <rPh sb="2" eb="3">
      <t>タ</t>
    </rPh>
    <rPh sb="3" eb="5">
      <t>ユソウ</t>
    </rPh>
    <rPh sb="5" eb="7">
      <t>キカイ</t>
    </rPh>
    <phoneticPr fontId="2"/>
  </si>
  <si>
    <t>その他機械</t>
    <rPh sb="2" eb="3">
      <t>タ</t>
    </rPh>
    <rPh sb="3" eb="5">
      <t>キカイ</t>
    </rPh>
    <phoneticPr fontId="2"/>
  </si>
  <si>
    <t>非金属鉱物</t>
    <rPh sb="0" eb="3">
      <t>ヒキンゾク</t>
    </rPh>
    <phoneticPr fontId="2"/>
  </si>
  <si>
    <t>原塩</t>
    <rPh sb="0" eb="2">
      <t>ゲンエン</t>
    </rPh>
    <phoneticPr fontId="2"/>
  </si>
  <si>
    <t>その他農産品</t>
    <rPh sb="2" eb="3">
      <t>タ</t>
    </rPh>
    <rPh sb="3" eb="6">
      <t>ノウサンヒン</t>
    </rPh>
    <phoneticPr fontId="2"/>
  </si>
  <si>
    <t>インド</t>
    <phoneticPr fontId="2"/>
  </si>
  <si>
    <t>令和２年</t>
    <rPh sb="0" eb="1">
      <t>レイ</t>
    </rPh>
    <rPh sb="1" eb="2">
      <t>ワ</t>
    </rPh>
    <rPh sb="3" eb="4">
      <t>ネン</t>
    </rPh>
    <phoneticPr fontId="2"/>
  </si>
  <si>
    <t>セメント</t>
    <phoneticPr fontId="2"/>
  </si>
  <si>
    <t>合　　　計</t>
    <phoneticPr fontId="2"/>
  </si>
  <si>
    <t>総　　　計</t>
    <phoneticPr fontId="2"/>
  </si>
  <si>
    <t>(0)</t>
    <phoneticPr fontId="2"/>
  </si>
  <si>
    <t>令和３年</t>
    <rPh sb="0" eb="1">
      <t>レイ</t>
    </rPh>
    <rPh sb="1" eb="2">
      <t>ワ</t>
    </rPh>
    <rPh sb="3" eb="4">
      <t>ネン</t>
    </rPh>
    <phoneticPr fontId="2"/>
  </si>
  <si>
    <t>ニュージーランド</t>
  </si>
  <si>
    <t>ペルー</t>
  </si>
  <si>
    <t>富山県</t>
  </si>
  <si>
    <t>石川県</t>
  </si>
  <si>
    <t>長崎県</t>
  </si>
  <si>
    <t>兵庫県</t>
  </si>
  <si>
    <t>ヒューストン</t>
  </si>
  <si>
    <t>リッテルトン</t>
  </si>
  <si>
    <t>アメリカ</t>
    <phoneticPr fontId="2"/>
  </si>
  <si>
    <t>ニュージーランド</t>
    <phoneticPr fontId="2"/>
  </si>
  <si>
    <t>バングラデシュ</t>
    <phoneticPr fontId="2"/>
  </si>
  <si>
    <t>ホーチミン</t>
  </si>
  <si>
    <t>プリンスルーパート</t>
  </si>
  <si>
    <t>バニノ</t>
  </si>
  <si>
    <t>サマリンダ</t>
  </si>
  <si>
    <t>ロバーツバンク</t>
  </si>
  <si>
    <t>アリアーア</t>
  </si>
  <si>
    <t>ダンピエール</t>
  </si>
  <si>
    <t>イタグアイ</t>
  </si>
  <si>
    <t>セブ</t>
  </si>
  <si>
    <t>ラスペチア</t>
  </si>
  <si>
    <t>ニューヨーク</t>
  </si>
  <si>
    <t>サンフェルナンド</t>
  </si>
  <si>
    <t>カラチ</t>
  </si>
  <si>
    <t>カヤオ</t>
  </si>
  <si>
    <t>パシールグダン</t>
  </si>
  <si>
    <t>セント　ピーターズバーグ</t>
  </si>
  <si>
    <t>バツーミ</t>
  </si>
  <si>
    <t>バユクァン</t>
  </si>
  <si>
    <t>水産品</t>
    <rPh sb="0" eb="3">
      <t>スイサンヒン</t>
    </rPh>
    <phoneticPr fontId="2"/>
  </si>
  <si>
    <t>チンチョウ（欽州）</t>
    <phoneticPr fontId="2"/>
  </si>
  <si>
    <t>ポーハン(浦項)</t>
    <phoneticPr fontId="2"/>
  </si>
  <si>
    <t>イエンタイ（煙台）</t>
  </si>
  <si>
    <t>イエンティエン（塩田）</t>
  </si>
  <si>
    <t>ハイコウ(海口)</t>
    <phoneticPr fontId="2"/>
  </si>
  <si>
    <t>チウチャン（九江）</t>
    <phoneticPr fontId="2"/>
  </si>
  <si>
    <t>クンサン（群山）</t>
  </si>
  <si>
    <t>台北（淡水新港）</t>
  </si>
  <si>
    <t>ナンシャー(南沙)</t>
  </si>
  <si>
    <t>ジンチョウ(荊州)</t>
    <phoneticPr fontId="2"/>
  </si>
  <si>
    <t>タイチュン(台中)</t>
  </si>
  <si>
    <t>タイチュン(台中)</t>
    <phoneticPr fontId="2"/>
  </si>
  <si>
    <t>ナンキン(南京)</t>
    <phoneticPr fontId="2"/>
  </si>
  <si>
    <t>トンへ(東海)</t>
    <phoneticPr fontId="2"/>
  </si>
  <si>
    <t>クアンヤン(光陽)</t>
  </si>
  <si>
    <t>クアンヤン(光陽)</t>
    <phoneticPr fontId="2"/>
  </si>
  <si>
    <t>ヤンプー(楊浦)</t>
    <phoneticPr fontId="2"/>
  </si>
  <si>
    <t>ウーハン(武漢)</t>
    <phoneticPr fontId="2"/>
  </si>
  <si>
    <t>フォーシャン(仏山)</t>
    <phoneticPr fontId="2"/>
  </si>
  <si>
    <t>フーチョウ(福州)</t>
    <phoneticPr fontId="2"/>
  </si>
  <si>
    <t>チェンハイ(鎮海)</t>
    <phoneticPr fontId="2"/>
  </si>
  <si>
    <t>マサン(馬山)</t>
    <phoneticPr fontId="2"/>
  </si>
  <si>
    <t>完成自動車</t>
    <rPh sb="0" eb="2">
      <t>カンセイ</t>
    </rPh>
    <phoneticPr fontId="2"/>
  </si>
  <si>
    <t>ブラジル</t>
    <phoneticPr fontId="2"/>
  </si>
  <si>
    <t>製材</t>
    <rPh sb="0" eb="2">
      <t>セイザイ</t>
    </rPh>
    <phoneticPr fontId="2"/>
  </si>
  <si>
    <t>青森</t>
  </si>
  <si>
    <t>函館</t>
  </si>
  <si>
    <t>木更津</t>
  </si>
  <si>
    <t>両津</t>
  </si>
  <si>
    <t>岩船</t>
  </si>
  <si>
    <t>二見</t>
  </si>
  <si>
    <t>赤泊</t>
  </si>
  <si>
    <t>魚津</t>
  </si>
  <si>
    <t>金沢</t>
  </si>
  <si>
    <t>飯田</t>
  </si>
  <si>
    <t>電気機械</t>
    <phoneticPr fontId="2"/>
  </si>
  <si>
    <t>長崎</t>
  </si>
  <si>
    <t>能代</t>
  </si>
  <si>
    <t>赤穂</t>
  </si>
  <si>
    <t>新居浜</t>
  </si>
  <si>
    <t>三河</t>
  </si>
  <si>
    <t>若松</t>
  </si>
  <si>
    <t>鋼材</t>
    <rPh sb="0" eb="2">
      <t>コウザイ</t>
    </rPh>
    <phoneticPr fontId="2"/>
  </si>
  <si>
    <t>非鉄金属</t>
    <rPh sb="0" eb="4">
      <t>ヒテツキンゾク</t>
    </rPh>
    <phoneticPr fontId="2"/>
  </si>
  <si>
    <t>金属くず</t>
    <rPh sb="0" eb="2">
      <t>キンゾク</t>
    </rPh>
    <phoneticPr fontId="2"/>
  </si>
  <si>
    <t>ホーチミン及びカトライ</t>
  </si>
  <si>
    <t>サザンプトン</t>
    <phoneticPr fontId="2"/>
  </si>
  <si>
    <t>ロッテルダム</t>
    <phoneticPr fontId="2"/>
  </si>
  <si>
    <t>オランダ</t>
    <phoneticPr fontId="2"/>
  </si>
  <si>
    <t>ノーフォーク</t>
    <phoneticPr fontId="2"/>
  </si>
  <si>
    <t>チアンメン(江門)</t>
    <phoneticPr fontId="2"/>
  </si>
  <si>
    <t>チアンメン(江門)</t>
    <phoneticPr fontId="2"/>
  </si>
  <si>
    <t>チンハエ（鎮海）</t>
    <phoneticPr fontId="2"/>
  </si>
  <si>
    <t>再利用資材</t>
    <rPh sb="0" eb="5">
      <t>サイリヨウシザイ</t>
    </rPh>
    <phoneticPr fontId="2"/>
  </si>
  <si>
    <t>科学肥料</t>
    <rPh sb="0" eb="2">
      <t>カガク</t>
    </rPh>
    <rPh sb="2" eb="4">
      <t>ヒリョウ</t>
    </rPh>
    <phoneticPr fontId="2"/>
  </si>
  <si>
    <t>その他製造工業品</t>
    <rPh sb="2" eb="3">
      <t>タ</t>
    </rPh>
    <rPh sb="3" eb="5">
      <t>セイゾウ</t>
    </rPh>
    <rPh sb="5" eb="8">
      <t>コウギョウヒン</t>
    </rPh>
    <phoneticPr fontId="2"/>
  </si>
  <si>
    <t>金属くず</t>
    <phoneticPr fontId="2"/>
  </si>
  <si>
    <t>金属製品</t>
    <rPh sb="0" eb="4">
      <t>キンゾクセイヒン</t>
    </rPh>
    <phoneticPr fontId="2"/>
  </si>
  <si>
    <t>自動車部品</t>
    <phoneticPr fontId="2"/>
  </si>
  <si>
    <t>その他農産品</t>
    <rPh sb="2" eb="3">
      <t>タ</t>
    </rPh>
    <rPh sb="3" eb="6">
      <t>ノウサンピン</t>
    </rPh>
    <phoneticPr fontId="2"/>
  </si>
  <si>
    <t>完成自動車</t>
    <rPh sb="0" eb="2">
      <t>カンセイ</t>
    </rPh>
    <rPh sb="2" eb="5">
      <t>ジドウシャ</t>
    </rPh>
    <phoneticPr fontId="2"/>
  </si>
  <si>
    <t>非金属鉱物</t>
    <phoneticPr fontId="2"/>
  </si>
  <si>
    <t>水産品</t>
    <rPh sb="0" eb="2">
      <t>スイサン</t>
    </rPh>
    <rPh sb="2" eb="3">
      <t>ヒン</t>
    </rPh>
    <phoneticPr fontId="2"/>
  </si>
  <si>
    <t>その他日用品</t>
    <rPh sb="2" eb="6">
      <t>タニチヨウヒン</t>
    </rPh>
    <phoneticPr fontId="2"/>
  </si>
  <si>
    <t>原塩</t>
    <rPh sb="0" eb="1">
      <t>ゲン</t>
    </rPh>
    <rPh sb="1" eb="2">
      <t>シオ</t>
    </rPh>
    <phoneticPr fontId="2"/>
  </si>
  <si>
    <t>その他農産品</t>
    <rPh sb="2" eb="3">
      <t>タ</t>
    </rPh>
    <rPh sb="3" eb="4">
      <t>ノウ</t>
    </rPh>
    <rPh sb="4" eb="6">
      <t>サンピン</t>
    </rPh>
    <phoneticPr fontId="2"/>
  </si>
  <si>
    <t>産業機械</t>
    <phoneticPr fontId="2"/>
  </si>
  <si>
    <t>非鉄金属</t>
    <rPh sb="1" eb="2">
      <t>テツ</t>
    </rPh>
    <rPh sb="2" eb="4">
      <t>キンゾク</t>
    </rPh>
    <phoneticPr fontId="2"/>
  </si>
  <si>
    <t>事務用機器</t>
    <rPh sb="0" eb="2">
      <t>ジム</t>
    </rPh>
    <rPh sb="2" eb="3">
      <t>ヨウ</t>
    </rPh>
    <rPh sb="3" eb="5">
      <t>キキ</t>
    </rPh>
    <phoneticPr fontId="2"/>
  </si>
  <si>
    <t>水</t>
    <rPh sb="0" eb="1">
      <t>ミズ</t>
    </rPh>
    <phoneticPr fontId="2"/>
  </si>
  <si>
    <t>石材</t>
    <rPh sb="0" eb="1">
      <t>セキ</t>
    </rPh>
    <rPh sb="1" eb="2">
      <t>ザイ</t>
    </rPh>
    <phoneticPr fontId="2"/>
  </si>
  <si>
    <t>１．輸移出入貨物年次別表</t>
  </si>
  <si>
    <t>輸　　移　　出</t>
    <phoneticPr fontId="2"/>
  </si>
  <si>
    <t>輸　　移　　入</t>
    <phoneticPr fontId="2"/>
  </si>
  <si>
    <t>合　　　　計</t>
    <phoneticPr fontId="2"/>
  </si>
  <si>
    <t>明治42年</t>
    <rPh sb="0" eb="2">
      <t>メイジ</t>
    </rPh>
    <rPh sb="4" eb="5">
      <t>ネン</t>
    </rPh>
    <phoneticPr fontId="2"/>
  </si>
  <si>
    <t>大正元年</t>
    <rPh sb="0" eb="2">
      <t>タイショウ</t>
    </rPh>
    <rPh sb="2" eb="4">
      <t>ガンネン</t>
    </rPh>
    <phoneticPr fontId="2"/>
  </si>
  <si>
    <t>昭和2年</t>
    <rPh sb="0" eb="2">
      <t>ショウワ</t>
    </rPh>
    <rPh sb="3" eb="4">
      <t>ネン</t>
    </rPh>
    <phoneticPr fontId="2"/>
  </si>
  <si>
    <t>年　次</t>
    <rPh sb="0" eb="1">
      <t>ネン</t>
    </rPh>
    <phoneticPr fontId="2"/>
  </si>
  <si>
    <t>輸　　移　　出</t>
    <rPh sb="3" eb="4">
      <t>ワタル</t>
    </rPh>
    <rPh sb="6" eb="7">
      <t>デ</t>
    </rPh>
    <phoneticPr fontId="2"/>
  </si>
  <si>
    <t>輸　　移　　入</t>
    <rPh sb="3" eb="4">
      <t>ワタル</t>
    </rPh>
    <rPh sb="6" eb="7">
      <t>ニュウ</t>
    </rPh>
    <phoneticPr fontId="2"/>
  </si>
  <si>
    <t>合     計</t>
    <phoneticPr fontId="2"/>
  </si>
  <si>
    <t>輸     出</t>
  </si>
  <si>
    <t>移     出</t>
  </si>
  <si>
    <t>計</t>
  </si>
  <si>
    <t>輸     入</t>
  </si>
  <si>
    <t>移     入</t>
  </si>
  <si>
    <t>昭和32年</t>
    <rPh sb="4" eb="5">
      <t>ネン</t>
    </rPh>
    <phoneticPr fontId="2"/>
  </si>
  <si>
    <t>平成元年</t>
    <rPh sb="3" eb="4">
      <t>ネン</t>
    </rPh>
    <phoneticPr fontId="2"/>
  </si>
  <si>
    <t>令和元年</t>
    <rPh sb="3" eb="4">
      <t>ネン</t>
    </rPh>
    <phoneticPr fontId="2"/>
  </si>
  <si>
    <t>　</t>
    <phoneticPr fontId="2"/>
  </si>
  <si>
    <t>ウーハン(武漢)</t>
    <phoneticPr fontId="2"/>
  </si>
  <si>
    <t>フォーシャン(仏山)</t>
    <phoneticPr fontId="2"/>
  </si>
  <si>
    <t>ジンチョウ(荊州)</t>
    <phoneticPr fontId="2"/>
  </si>
  <si>
    <t>ヤンプー(楊浦)</t>
    <phoneticPr fontId="2"/>
  </si>
  <si>
    <t>ニンポーチョウシャン（寧波－舟山）</t>
    <phoneticPr fontId="2"/>
  </si>
  <si>
    <t>ニンポーチョウシャン（寧波－舟山）</t>
    <phoneticPr fontId="2"/>
  </si>
  <si>
    <t>ナンキン（南京）</t>
    <phoneticPr fontId="2"/>
  </si>
  <si>
    <t>タイチュン(台中)</t>
    <phoneticPr fontId="2"/>
  </si>
  <si>
    <t>ゴム製品</t>
    <phoneticPr fontId="2"/>
  </si>
  <si>
    <t>10月</t>
    <phoneticPr fontId="2"/>
  </si>
  <si>
    <t>（単位：トン）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</si>
</sst>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_);\(#,##0\)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color rgb="FFFF0000"/>
      <name val="HG創英角ﾎﾟｯﾌﾟ体"/>
      <family val="3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Arial Unicode MS"/>
      <family val="3"/>
      <charset val="128"/>
    </font>
    <font>
      <b/>
      <sz val="12"/>
      <name val="ＭＳ Ｐゴシック"/>
      <family val="3"/>
      <charset val="128"/>
      <scheme val="minor"/>
    </font>
    <font>
      <sz val="9"/>
      <name val="Arial Unicode MS"/>
      <family val="3"/>
      <charset val="128"/>
    </font>
    <font>
      <sz val="9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8.5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  <font>
      <b/>
      <sz val="2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2">
    <border>
      <left/>
      <right/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tted">
        <color indexed="64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auto="1"/>
      </right>
      <top/>
      <bottom style="dashed">
        <color indexed="8"/>
      </bottom>
      <diagonal/>
    </border>
    <border>
      <left style="thin">
        <color auto="1"/>
      </left>
      <right style="dotted">
        <color indexed="64"/>
      </right>
      <top/>
      <bottom style="dashed">
        <color indexed="8"/>
      </bottom>
      <diagonal/>
    </border>
    <border>
      <left/>
      <right style="thin">
        <color indexed="64"/>
      </right>
      <top/>
      <bottom style="dashed">
        <color indexed="8"/>
      </bottom>
      <diagonal/>
    </border>
    <border>
      <left style="thin">
        <color auto="1"/>
      </left>
      <right style="thin">
        <color auto="1"/>
      </right>
      <top/>
      <bottom style="dashed">
        <color indexed="8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dotted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indexed="8"/>
      </left>
      <right style="dotted">
        <color indexed="8"/>
      </right>
      <top/>
      <bottom style="dotted">
        <color auto="1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/>
      <diagonal/>
    </border>
    <border>
      <left style="dotted">
        <color indexed="8"/>
      </left>
      <right style="dotted">
        <color indexed="8"/>
      </right>
      <top/>
      <bottom/>
      <diagonal/>
    </border>
    <border>
      <left style="dotted">
        <color indexed="8"/>
      </left>
      <right style="dotted">
        <color indexed="8"/>
      </right>
      <top/>
      <bottom style="dotted">
        <color auto="1"/>
      </bottom>
      <diagonal/>
    </border>
    <border>
      <left style="dotted">
        <color indexed="8"/>
      </left>
      <right style="dotted">
        <color indexed="8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 style="thin">
        <color auto="1"/>
      </right>
      <top style="dotted">
        <color indexed="64"/>
      </top>
      <bottom/>
      <diagonal/>
    </border>
    <border>
      <left style="dotted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thin">
        <color auto="1"/>
      </right>
      <top/>
      <bottom style="dashed">
        <color indexed="64"/>
      </bottom>
      <diagonal/>
    </border>
    <border>
      <left style="thin">
        <color auto="1"/>
      </left>
      <right style="dotted">
        <color indexed="64"/>
      </right>
      <top/>
      <bottom style="dashed">
        <color indexed="64"/>
      </bottom>
      <diagonal/>
    </border>
    <border>
      <left/>
      <right style="thin">
        <color auto="1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dotted">
        <color indexed="8"/>
      </right>
      <top style="dotted">
        <color indexed="64"/>
      </top>
      <bottom/>
      <diagonal/>
    </border>
    <border>
      <left style="thin">
        <color auto="1"/>
      </left>
      <right style="dotted">
        <color indexed="8"/>
      </right>
      <top/>
      <bottom/>
      <diagonal/>
    </border>
    <border>
      <left style="thin">
        <color auto="1"/>
      </left>
      <right style="dotted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dashed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indexed="8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auto="1"/>
      </right>
      <top style="dotted">
        <color auto="1"/>
      </top>
      <bottom style="dotted">
        <color indexed="8"/>
      </bottom>
      <diagonal/>
    </border>
    <border>
      <left/>
      <right style="medium">
        <color indexed="64"/>
      </right>
      <top style="dotted">
        <color auto="1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64"/>
      </right>
      <top style="dotted">
        <color indexed="8"/>
      </top>
      <bottom/>
      <diagonal/>
    </border>
    <border>
      <left/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/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dotted">
        <color indexed="8"/>
      </top>
      <bottom style="dotted">
        <color indexed="64"/>
      </bottom>
      <diagonal/>
    </border>
    <border>
      <left/>
      <right style="thin">
        <color auto="1"/>
      </right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thin">
        <color indexed="8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dotted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dotted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auto="1"/>
      </bottom>
      <diagonal/>
    </border>
    <border>
      <left style="thin">
        <color auto="1"/>
      </left>
      <right/>
      <top style="thin">
        <color indexed="8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thin">
        <color indexed="8"/>
      </top>
      <bottom style="dotted">
        <color auto="1"/>
      </bottom>
      <diagonal/>
    </border>
    <border>
      <left/>
      <right style="dotted">
        <color auto="1"/>
      </right>
      <top style="thin">
        <color indexed="8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thin">
        <color indexed="8"/>
      </top>
      <bottom style="dotted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dotted">
        <color indexed="8"/>
      </right>
      <top style="thin">
        <color indexed="8"/>
      </top>
      <bottom/>
      <diagonal/>
    </border>
    <border>
      <left style="thin">
        <color indexed="8"/>
      </left>
      <right style="dotted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dotted">
        <color indexed="64"/>
      </right>
      <top style="dotted">
        <color indexed="8"/>
      </top>
      <bottom style="dotted">
        <color indexed="8"/>
      </bottom>
      <diagonal/>
    </border>
    <border>
      <left/>
      <right style="thin">
        <color auto="1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auto="1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 style="dotted">
        <color auto="1"/>
      </top>
      <bottom style="dotted">
        <color indexed="64"/>
      </bottom>
      <diagonal/>
    </border>
    <border>
      <left/>
      <right style="medium">
        <color indexed="64"/>
      </right>
      <top style="dotted">
        <color auto="1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indexed="8"/>
      </left>
      <right style="dotted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thin">
        <color indexed="8"/>
      </left>
      <right style="dotted">
        <color indexed="8"/>
      </right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dotted">
        <color indexed="8"/>
      </right>
      <top/>
      <bottom style="thin">
        <color indexed="64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dotted">
        <color indexed="8"/>
      </left>
      <right style="dotted">
        <color indexed="8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8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indexed="8"/>
      </right>
      <top/>
      <bottom/>
      <diagonal/>
    </border>
    <border>
      <left style="thin">
        <color auto="1"/>
      </left>
      <right style="dotted">
        <color indexed="8"/>
      </right>
      <top/>
      <bottom style="thin">
        <color auto="1"/>
      </bottom>
      <diagonal/>
    </border>
    <border>
      <left style="thin">
        <color auto="1"/>
      </left>
      <right style="dotted">
        <color indexed="8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dotted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/>
    <xf numFmtId="3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</cellStyleXfs>
  <cellXfs count="72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38" fontId="1" fillId="0" borderId="0" xfId="1" applyFill="1">
      <alignment vertical="center"/>
    </xf>
    <xf numFmtId="38" fontId="3" fillId="0" borderId="0" xfId="1" applyFont="1" applyFill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vertical="center" shrinkToFit="1"/>
    </xf>
    <xf numFmtId="38" fontId="1" fillId="0" borderId="0" xfId="1" applyFont="1" applyFill="1">
      <alignment vertical="center"/>
    </xf>
    <xf numFmtId="0" fontId="3" fillId="0" borderId="0" xfId="0" applyFont="1" applyFill="1" applyAlignment="1">
      <alignment horizontal="right" vertical="center"/>
    </xf>
    <xf numFmtId="38" fontId="1" fillId="0" borderId="0" xfId="1" applyFill="1" applyBorder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Border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4" fillId="0" borderId="0" xfId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38" fontId="1" fillId="0" borderId="0" xfId="1" applyFill="1" applyBorder="1" applyAlignment="1">
      <alignment vertical="center" shrinkToFit="1"/>
    </xf>
    <xf numFmtId="38" fontId="3" fillId="0" borderId="0" xfId="1" applyFont="1" applyFill="1" applyBorder="1" applyAlignment="1">
      <alignment vertical="center" shrinkToFit="1"/>
    </xf>
    <xf numFmtId="38" fontId="0" fillId="0" borderId="0" xfId="0" applyNumberFormat="1" applyFill="1" applyBorder="1" applyAlignment="1">
      <alignment vertical="center" shrinkToFit="1"/>
    </xf>
    <xf numFmtId="0" fontId="8" fillId="0" borderId="0" xfId="0" applyFont="1" applyFill="1" applyAlignment="1">
      <alignment vertical="center" wrapText="1" shrinkToFit="1"/>
    </xf>
    <xf numFmtId="38" fontId="1" fillId="0" borderId="0" xfId="1" applyFont="1" applyBorder="1" applyAlignment="1">
      <alignment vertical="center" shrinkToFit="1"/>
    </xf>
    <xf numFmtId="38" fontId="7" fillId="0" borderId="0" xfId="1" applyFont="1" applyFill="1" applyBorder="1" applyAlignment="1">
      <alignment vertical="center" shrinkToFit="1"/>
    </xf>
    <xf numFmtId="38" fontId="11" fillId="0" borderId="0" xfId="1" applyFont="1" applyFill="1">
      <alignment vertical="center"/>
    </xf>
    <xf numFmtId="38" fontId="7" fillId="0" borderId="0" xfId="1" applyFont="1" applyFill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0" xfId="1" applyFont="1" applyFill="1" applyAlignment="1">
      <alignment horizontal="right"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 indent="1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12" fillId="0" borderId="0" xfId="0" applyFont="1" applyFill="1" applyAlignment="1">
      <alignment vertical="center" shrinkToFit="1"/>
    </xf>
    <xf numFmtId="0" fontId="12" fillId="0" borderId="0" xfId="0" applyFont="1" applyFill="1" applyBorder="1" applyAlignment="1">
      <alignment vertical="center" shrinkToFit="1"/>
    </xf>
    <xf numFmtId="38" fontId="12" fillId="0" borderId="0" xfId="1" applyFont="1" applyFill="1" applyAlignment="1">
      <alignment vertical="center" shrinkToFit="1"/>
    </xf>
    <xf numFmtId="0" fontId="12" fillId="0" borderId="1" xfId="0" applyFont="1" applyFill="1" applyBorder="1" applyAlignment="1">
      <alignment vertical="center" shrinkToFit="1"/>
    </xf>
    <xf numFmtId="0" fontId="13" fillId="0" borderId="0" xfId="0" applyFont="1" applyFill="1" applyAlignment="1">
      <alignment vertical="center" wrapText="1" shrinkToFit="1"/>
    </xf>
    <xf numFmtId="0" fontId="7" fillId="0" borderId="0" xfId="0" applyFont="1" applyFill="1" applyBorder="1" applyAlignment="1">
      <alignment vertical="center" shrinkToFit="1"/>
    </xf>
    <xf numFmtId="38" fontId="7" fillId="0" borderId="0" xfId="0" applyNumberFormat="1" applyFont="1" applyFill="1" applyBorder="1" applyAlignment="1">
      <alignment vertical="center" shrinkToFit="1"/>
    </xf>
    <xf numFmtId="38" fontId="7" fillId="0" borderId="2" xfId="1" applyFont="1" applyFill="1" applyBorder="1" applyAlignment="1">
      <alignment vertical="center" shrinkToFit="1"/>
    </xf>
    <xf numFmtId="38" fontId="7" fillId="0" borderId="0" xfId="1" applyFont="1" applyBorder="1" applyAlignment="1">
      <alignment vertical="center" shrinkToFit="1"/>
    </xf>
    <xf numFmtId="38" fontId="7" fillId="0" borderId="3" xfId="1" applyFont="1" applyFill="1" applyBorder="1" applyAlignment="1">
      <alignment vertical="center" shrinkToFit="1"/>
    </xf>
    <xf numFmtId="0" fontId="14" fillId="0" borderId="0" xfId="0" applyFont="1" applyFill="1" applyAlignment="1">
      <alignment vertical="center" wrapText="1" shrinkToFit="1"/>
    </xf>
    <xf numFmtId="38" fontId="7" fillId="0" borderId="0" xfId="1" applyFont="1" applyFill="1" applyBorder="1">
      <alignment vertical="center"/>
    </xf>
    <xf numFmtId="0" fontId="9" fillId="0" borderId="0" xfId="0" applyFont="1" applyFill="1" applyAlignment="1">
      <alignment vertical="center" wrapText="1" shrinkToFit="1"/>
    </xf>
    <xf numFmtId="0" fontId="14" fillId="0" borderId="0" xfId="0" applyFont="1" applyFill="1" applyAlignment="1">
      <alignment vertical="center" wrapText="1" shrinkToFit="1"/>
    </xf>
    <xf numFmtId="38" fontId="7" fillId="0" borderId="4" xfId="1" applyFont="1" applyFill="1" applyBorder="1" applyAlignment="1">
      <alignment vertical="center" shrinkToFit="1"/>
    </xf>
    <xf numFmtId="0" fontId="12" fillId="0" borderId="4" xfId="0" applyFont="1" applyFill="1" applyBorder="1" applyAlignment="1">
      <alignment vertical="center" shrinkToFit="1"/>
    </xf>
    <xf numFmtId="0" fontId="14" fillId="0" borderId="0" xfId="0" applyFont="1" applyFill="1" applyBorder="1" applyAlignment="1">
      <alignment vertical="center" wrapText="1" shrinkToFit="1"/>
    </xf>
    <xf numFmtId="0" fontId="7" fillId="0" borderId="0" xfId="0" applyFont="1" applyBorder="1" applyAlignment="1">
      <alignment vertical="center" shrinkToFit="1"/>
    </xf>
    <xf numFmtId="0" fontId="12" fillId="0" borderId="16" xfId="0" applyFont="1" applyFill="1" applyBorder="1" applyAlignment="1">
      <alignment vertical="center" shrinkToFit="1"/>
    </xf>
    <xf numFmtId="0" fontId="12" fillId="0" borderId="17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38" fontId="7" fillId="0" borderId="4" xfId="1" applyFont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38" fontId="7" fillId="0" borderId="15" xfId="1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14" fillId="0" borderId="0" xfId="0" applyFont="1" applyFill="1" applyAlignment="1">
      <alignment vertical="center" wrapText="1" shrinkToFit="1"/>
    </xf>
    <xf numFmtId="38" fontId="7" fillId="0" borderId="16" xfId="1" applyFont="1" applyFill="1" applyBorder="1" applyAlignment="1">
      <alignment vertical="center" shrinkToFit="1"/>
    </xf>
    <xf numFmtId="38" fontId="7" fillId="0" borderId="7" xfId="1" applyFont="1" applyFill="1" applyBorder="1" applyAlignment="1">
      <alignment vertical="center" shrinkToFit="1"/>
    </xf>
    <xf numFmtId="0" fontId="12" fillId="0" borderId="18" xfId="0" applyFont="1" applyFill="1" applyBorder="1" applyAlignment="1">
      <alignment vertical="center" shrinkToFit="1"/>
    </xf>
    <xf numFmtId="0" fontId="12" fillId="0" borderId="2" xfId="0" applyFont="1" applyFill="1" applyBorder="1" applyAlignment="1">
      <alignment vertical="center" shrinkToFit="1"/>
    </xf>
    <xf numFmtId="38" fontId="12" fillId="0" borderId="7" xfId="1" applyFont="1" applyFill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38" fontId="7" fillId="0" borderId="7" xfId="1" applyFont="1" applyBorder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0" fontId="12" fillId="0" borderId="21" xfId="0" applyFont="1" applyFill="1" applyBorder="1" applyAlignment="1">
      <alignment vertical="center" shrinkToFit="1"/>
    </xf>
    <xf numFmtId="0" fontId="12" fillId="0" borderId="22" xfId="0" applyFont="1" applyFill="1" applyBorder="1" applyAlignment="1">
      <alignment vertical="center" shrinkToFit="1"/>
    </xf>
    <xf numFmtId="0" fontId="12" fillId="0" borderId="7" xfId="0" applyFont="1" applyFill="1" applyBorder="1" applyAlignment="1">
      <alignment vertical="center" shrinkToFit="1"/>
    </xf>
    <xf numFmtId="0" fontId="12" fillId="0" borderId="23" xfId="0" applyFont="1" applyFill="1" applyBorder="1" applyAlignment="1">
      <alignment vertical="center" shrinkToFit="1"/>
    </xf>
    <xf numFmtId="0" fontId="9" fillId="0" borderId="0" xfId="0" applyFont="1" applyFill="1" applyAlignment="1">
      <alignment vertical="center" wrapText="1" shrinkToFit="1"/>
    </xf>
    <xf numFmtId="0" fontId="14" fillId="0" borderId="0" xfId="0" applyFont="1" applyFill="1" applyAlignment="1">
      <alignment vertical="center" wrapText="1" shrinkToFit="1"/>
    </xf>
    <xf numFmtId="0" fontId="7" fillId="0" borderId="20" xfId="0" applyFont="1" applyBorder="1" applyAlignment="1">
      <alignment vertical="center" shrinkToFit="1"/>
    </xf>
    <xf numFmtId="0" fontId="7" fillId="0" borderId="22" xfId="0" applyFont="1" applyFill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0" fontId="7" fillId="0" borderId="25" xfId="0" applyFont="1" applyBorder="1" applyAlignment="1">
      <alignment vertical="center" shrinkToFit="1"/>
    </xf>
    <xf numFmtId="0" fontId="7" fillId="0" borderId="26" xfId="0" applyFont="1" applyFill="1" applyBorder="1" applyAlignment="1">
      <alignment vertical="center" shrinkToFit="1"/>
    </xf>
    <xf numFmtId="38" fontId="7" fillId="0" borderId="27" xfId="1" applyFont="1" applyBorder="1" applyAlignment="1">
      <alignment vertical="center" shrinkToFit="1"/>
    </xf>
    <xf numFmtId="0" fontId="7" fillId="0" borderId="29" xfId="0" applyFont="1" applyBorder="1" applyAlignment="1">
      <alignment vertical="center" shrinkToFit="1"/>
    </xf>
    <xf numFmtId="0" fontId="7" fillId="0" borderId="30" xfId="0" applyFont="1" applyBorder="1" applyAlignment="1">
      <alignment vertical="center" shrinkToFit="1"/>
    </xf>
    <xf numFmtId="0" fontId="7" fillId="0" borderId="31" xfId="0" applyFont="1" applyFill="1" applyBorder="1" applyAlignment="1">
      <alignment vertical="center" shrinkToFit="1"/>
    </xf>
    <xf numFmtId="38" fontId="7" fillId="0" borderId="29" xfId="1" applyFont="1" applyBorder="1" applyAlignment="1">
      <alignment vertical="center" shrinkToFit="1"/>
    </xf>
    <xf numFmtId="0" fontId="7" fillId="0" borderId="32" xfId="0" applyFont="1" applyFill="1" applyBorder="1" applyAlignment="1">
      <alignment vertical="center" shrinkToFit="1"/>
    </xf>
    <xf numFmtId="0" fontId="7" fillId="0" borderId="23" xfId="0" applyFont="1" applyBorder="1" applyAlignment="1">
      <alignment vertical="center" shrinkToFit="1"/>
    </xf>
    <xf numFmtId="0" fontId="7" fillId="0" borderId="28" xfId="0" applyFont="1" applyBorder="1" applyAlignment="1">
      <alignment vertical="center" shrinkToFit="1"/>
    </xf>
    <xf numFmtId="0" fontId="7" fillId="0" borderId="33" xfId="0" applyFont="1" applyBorder="1" applyAlignment="1">
      <alignment vertical="center" shrinkToFit="1"/>
    </xf>
    <xf numFmtId="38" fontId="7" fillId="0" borderId="28" xfId="1" applyFont="1" applyBorder="1" applyAlignment="1">
      <alignment vertical="center" shrinkToFit="1"/>
    </xf>
    <xf numFmtId="0" fontId="7" fillId="0" borderId="34" xfId="0" applyFont="1" applyFill="1" applyBorder="1" applyAlignment="1">
      <alignment vertical="center" shrinkToFit="1"/>
    </xf>
    <xf numFmtId="0" fontId="7" fillId="0" borderId="35" xfId="0" applyFont="1" applyBorder="1" applyAlignment="1">
      <alignment vertical="center" shrinkToFit="1"/>
    </xf>
    <xf numFmtId="0" fontId="7" fillId="0" borderId="36" xfId="0" applyFont="1" applyBorder="1" applyAlignment="1">
      <alignment vertical="center" shrinkToFit="1"/>
    </xf>
    <xf numFmtId="0" fontId="7" fillId="0" borderId="31" xfId="0" applyFont="1" applyBorder="1" applyAlignment="1">
      <alignment vertical="center" shrinkToFit="1"/>
    </xf>
    <xf numFmtId="0" fontId="7" fillId="0" borderId="37" xfId="0" applyFont="1" applyBorder="1" applyAlignment="1">
      <alignment vertical="center" shrinkToFit="1"/>
    </xf>
    <xf numFmtId="0" fontId="7" fillId="0" borderId="38" xfId="0" applyFont="1" applyBorder="1" applyAlignment="1">
      <alignment vertical="center" shrinkToFit="1"/>
    </xf>
    <xf numFmtId="0" fontId="7" fillId="0" borderId="39" xfId="0" applyFont="1" applyBorder="1" applyAlignment="1">
      <alignment vertical="center" shrinkToFit="1"/>
    </xf>
    <xf numFmtId="0" fontId="7" fillId="0" borderId="40" xfId="0" applyFont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7" fillId="0" borderId="42" xfId="1" applyFont="1" applyFill="1" applyBorder="1" applyAlignment="1">
      <alignment vertical="center" shrinkToFit="1"/>
    </xf>
    <xf numFmtId="38" fontId="7" fillId="0" borderId="43" xfId="1" applyFont="1" applyFill="1" applyBorder="1" applyAlignment="1">
      <alignment vertical="center" shrinkToFit="1"/>
    </xf>
    <xf numFmtId="38" fontId="7" fillId="0" borderId="44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23" xfId="1" applyFont="1" applyFill="1" applyBorder="1" applyAlignment="1">
      <alignment vertical="center" shrinkToFit="1"/>
    </xf>
    <xf numFmtId="0" fontId="7" fillId="0" borderId="41" xfId="0" applyFont="1" applyBorder="1" applyAlignment="1">
      <alignment vertical="center" shrinkToFit="1"/>
    </xf>
    <xf numFmtId="0" fontId="7" fillId="0" borderId="46" xfId="0" applyFont="1" applyFill="1" applyBorder="1" applyAlignment="1">
      <alignment horizontal="right" vertical="center" shrinkToFit="1"/>
    </xf>
    <xf numFmtId="0" fontId="7" fillId="0" borderId="47" xfId="0" applyFont="1" applyFill="1" applyBorder="1" applyAlignment="1">
      <alignment horizontal="right" vertical="center" shrinkToFit="1"/>
    </xf>
    <xf numFmtId="0" fontId="7" fillId="0" borderId="45" xfId="0" applyFont="1" applyFill="1" applyBorder="1" applyAlignment="1">
      <alignment horizontal="right" vertical="center" shrinkToFit="1"/>
    </xf>
    <xf numFmtId="0" fontId="7" fillId="0" borderId="35" xfId="0" applyFont="1" applyFill="1" applyBorder="1" applyAlignment="1">
      <alignment horizontal="right" vertical="center" shrinkToFit="1"/>
    </xf>
    <xf numFmtId="0" fontId="7" fillId="0" borderId="49" xfId="0" applyFont="1" applyFill="1" applyBorder="1" applyAlignment="1">
      <alignment horizontal="left" vertical="center" shrinkToFit="1"/>
    </xf>
    <xf numFmtId="0" fontId="7" fillId="0" borderId="50" xfId="0" applyFont="1" applyFill="1" applyBorder="1" applyAlignment="1">
      <alignment horizontal="left" vertical="center" shrinkToFit="1"/>
    </xf>
    <xf numFmtId="0" fontId="7" fillId="0" borderId="48" xfId="0" applyFont="1" applyFill="1" applyBorder="1" applyAlignment="1">
      <alignment horizontal="left" vertical="center" shrinkToFit="1"/>
    </xf>
    <xf numFmtId="0" fontId="7" fillId="0" borderId="51" xfId="0" applyFont="1" applyFill="1" applyBorder="1" applyAlignment="1">
      <alignment horizontal="left" vertical="center" shrinkToFit="1"/>
    </xf>
    <xf numFmtId="0" fontId="7" fillId="0" borderId="52" xfId="0" applyFont="1" applyBorder="1" applyAlignment="1">
      <alignment vertical="center" shrinkToFit="1"/>
    </xf>
    <xf numFmtId="0" fontId="7" fillId="0" borderId="53" xfId="0" applyFont="1" applyBorder="1" applyAlignment="1">
      <alignment vertical="center" shrinkToFit="1"/>
    </xf>
    <xf numFmtId="0" fontId="7" fillId="0" borderId="54" xfId="0" applyFont="1" applyBorder="1" applyAlignment="1">
      <alignment vertical="center" shrinkToFit="1"/>
    </xf>
    <xf numFmtId="0" fontId="7" fillId="0" borderId="55" xfId="0" applyFont="1" applyFill="1" applyBorder="1" applyAlignment="1">
      <alignment vertical="center" shrinkToFit="1"/>
    </xf>
    <xf numFmtId="38" fontId="7" fillId="0" borderId="53" xfId="1" applyFont="1" applyBorder="1" applyAlignment="1">
      <alignment vertical="center" shrinkToFit="1"/>
    </xf>
    <xf numFmtId="38" fontId="7" fillId="0" borderId="60" xfId="1" applyFont="1" applyFill="1" applyBorder="1" applyAlignment="1">
      <alignment vertical="center" shrinkToFit="1"/>
    </xf>
    <xf numFmtId="38" fontId="7" fillId="0" borderId="63" xfId="1" applyFont="1" applyFill="1" applyBorder="1" applyAlignment="1">
      <alignment horizontal="center" vertical="center" shrinkToFit="1"/>
    </xf>
    <xf numFmtId="38" fontId="7" fillId="0" borderId="63" xfId="1" applyFont="1" applyFill="1" applyBorder="1" applyAlignment="1">
      <alignment vertical="center" shrinkToFit="1"/>
    </xf>
    <xf numFmtId="38" fontId="7" fillId="0" borderId="65" xfId="1" applyFont="1" applyFill="1" applyBorder="1" applyAlignment="1">
      <alignment vertical="center" shrinkToFit="1"/>
    </xf>
    <xf numFmtId="0" fontId="0" fillId="0" borderId="0" xfId="0" applyFill="1" applyBorder="1" applyAlignment="1">
      <alignment horizontal="left" vertical="top"/>
    </xf>
    <xf numFmtId="0" fontId="16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66" xfId="0" applyFont="1" applyFill="1" applyBorder="1" applyAlignment="1">
      <alignment horizontal="center" vertical="center" wrapText="1"/>
    </xf>
    <xf numFmtId="0" fontId="7" fillId="0" borderId="67" xfId="0" applyFont="1" applyFill="1" applyBorder="1" applyAlignment="1">
      <alignment horizontal="center" vertical="center" wrapText="1"/>
    </xf>
    <xf numFmtId="0" fontId="7" fillId="0" borderId="68" xfId="0" applyFont="1" applyFill="1" applyBorder="1" applyAlignment="1">
      <alignment horizontal="center" vertical="center" wrapText="1"/>
    </xf>
    <xf numFmtId="0" fontId="7" fillId="0" borderId="69" xfId="0" applyFont="1" applyFill="1" applyBorder="1" applyAlignment="1">
      <alignment horizontal="center" vertical="center" wrapText="1"/>
    </xf>
    <xf numFmtId="3" fontId="22" fillId="0" borderId="70" xfId="0" applyNumberFormat="1" applyFont="1" applyFill="1" applyBorder="1" applyAlignment="1">
      <alignment vertical="center" shrinkToFit="1"/>
    </xf>
    <xf numFmtId="3" fontId="22" fillId="0" borderId="71" xfId="0" applyNumberFormat="1" applyFont="1" applyFill="1" applyBorder="1" applyAlignment="1">
      <alignment vertical="center" shrinkToFit="1"/>
    </xf>
    <xf numFmtId="1" fontId="22" fillId="0" borderId="70" xfId="0" applyNumberFormat="1" applyFont="1" applyFill="1" applyBorder="1" applyAlignment="1">
      <alignment vertical="center" shrinkToFit="1"/>
    </xf>
    <xf numFmtId="0" fontId="7" fillId="0" borderId="72" xfId="0" applyFont="1" applyFill="1" applyBorder="1" applyAlignment="1">
      <alignment horizontal="center" vertical="center" wrapText="1"/>
    </xf>
    <xf numFmtId="3" fontId="22" fillId="0" borderId="73" xfId="0" applyNumberFormat="1" applyFont="1" applyFill="1" applyBorder="1" applyAlignment="1">
      <alignment vertical="center" shrinkToFit="1"/>
    </xf>
    <xf numFmtId="3" fontId="22" fillId="0" borderId="74" xfId="0" applyNumberFormat="1" applyFont="1" applyFill="1" applyBorder="1" applyAlignment="1">
      <alignment vertical="center" shrinkToFit="1"/>
    </xf>
    <xf numFmtId="0" fontId="23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top"/>
    </xf>
    <xf numFmtId="0" fontId="7" fillId="0" borderId="70" xfId="0" applyFont="1" applyFill="1" applyBorder="1" applyAlignment="1">
      <alignment horizontal="center" vertical="center" wrapText="1"/>
    </xf>
    <xf numFmtId="0" fontId="24" fillId="0" borderId="82" xfId="0" applyFont="1" applyFill="1" applyBorder="1" applyAlignment="1">
      <alignment horizontal="center" vertical="center"/>
    </xf>
    <xf numFmtId="0" fontId="24" fillId="0" borderId="70" xfId="0" applyFont="1" applyFill="1" applyBorder="1" applyAlignment="1">
      <alignment vertical="center"/>
    </xf>
    <xf numFmtId="3" fontId="24" fillId="0" borderId="70" xfId="0" applyNumberFormat="1" applyFont="1" applyFill="1" applyBorder="1" applyAlignment="1">
      <alignment vertical="center"/>
    </xf>
    <xf numFmtId="3" fontId="24" fillId="0" borderId="70" xfId="0" applyNumberFormat="1" applyFont="1" applyFill="1" applyBorder="1" applyAlignment="1">
      <alignment vertical="center" wrapText="1"/>
    </xf>
    <xf numFmtId="3" fontId="24" fillId="0" borderId="71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top"/>
    </xf>
    <xf numFmtId="0" fontId="24" fillId="0" borderId="83" xfId="0" applyFont="1" applyFill="1" applyBorder="1" applyAlignment="1">
      <alignment horizontal="center" vertical="center"/>
    </xf>
    <xf numFmtId="3" fontId="24" fillId="0" borderId="73" xfId="0" applyNumberFormat="1" applyFont="1" applyFill="1" applyBorder="1" applyAlignment="1">
      <alignment vertical="center"/>
    </xf>
    <xf numFmtId="3" fontId="24" fillId="0" borderId="74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/>
    </xf>
    <xf numFmtId="0" fontId="24" fillId="0" borderId="84" xfId="0" applyFont="1" applyFill="1" applyBorder="1" applyAlignment="1">
      <alignment horizontal="center" vertical="center"/>
    </xf>
    <xf numFmtId="3" fontId="24" fillId="0" borderId="75" xfId="0" applyNumberFormat="1" applyFont="1" applyFill="1" applyBorder="1" applyAlignment="1">
      <alignment vertical="center"/>
    </xf>
    <xf numFmtId="3" fontId="24" fillId="0" borderId="76" xfId="0" applyNumberFormat="1" applyFont="1" applyFill="1" applyBorder="1" applyAlignment="1">
      <alignment vertical="center"/>
    </xf>
    <xf numFmtId="38" fontId="7" fillId="0" borderId="86" xfId="1" applyFont="1" applyFill="1" applyBorder="1" applyAlignment="1">
      <alignment vertical="center" shrinkToFit="1"/>
    </xf>
    <xf numFmtId="0" fontId="12" fillId="0" borderId="89" xfId="0" applyFont="1" applyFill="1" applyBorder="1" applyAlignment="1">
      <alignment vertical="center" shrinkToFit="1"/>
    </xf>
    <xf numFmtId="0" fontId="12" fillId="0" borderId="90" xfId="0" applyFont="1" applyFill="1" applyBorder="1" applyAlignment="1">
      <alignment vertical="center" shrinkToFit="1"/>
    </xf>
    <xf numFmtId="0" fontId="12" fillId="0" borderId="88" xfId="0" applyFont="1" applyFill="1" applyBorder="1" applyAlignment="1">
      <alignment vertical="center" shrinkToFit="1"/>
    </xf>
    <xf numFmtId="38" fontId="12" fillId="0" borderId="88" xfId="1" applyFont="1" applyFill="1" applyBorder="1" applyAlignment="1">
      <alignment vertical="center" shrinkToFit="1"/>
    </xf>
    <xf numFmtId="0" fontId="12" fillId="0" borderId="41" xfId="0" applyFont="1" applyFill="1" applyBorder="1" applyAlignment="1">
      <alignment vertical="center" shrinkToFit="1"/>
    </xf>
    <xf numFmtId="0" fontId="12" fillId="0" borderId="92" xfId="0" applyFont="1" applyFill="1" applyBorder="1" applyAlignment="1">
      <alignment vertical="center" shrinkToFit="1"/>
    </xf>
    <xf numFmtId="0" fontId="12" fillId="0" borderId="93" xfId="0" applyFont="1" applyFill="1" applyBorder="1" applyAlignment="1">
      <alignment vertical="center" shrinkToFit="1"/>
    </xf>
    <xf numFmtId="38" fontId="12" fillId="0" borderId="93" xfId="1" applyFont="1" applyFill="1" applyBorder="1" applyAlignment="1">
      <alignment vertical="center" shrinkToFit="1"/>
    </xf>
    <xf numFmtId="0" fontId="12" fillId="0" borderId="30" xfId="0" applyFont="1" applyFill="1" applyBorder="1" applyAlignment="1">
      <alignment vertical="center" shrinkToFit="1"/>
    </xf>
    <xf numFmtId="0" fontId="12" fillId="0" borderId="94" xfId="0" applyFont="1" applyFill="1" applyBorder="1" applyAlignment="1">
      <alignment vertical="center" shrinkToFit="1"/>
    </xf>
    <xf numFmtId="0" fontId="12" fillId="0" borderId="29" xfId="0" applyFont="1" applyFill="1" applyBorder="1" applyAlignment="1">
      <alignment vertical="center" shrinkToFit="1"/>
    </xf>
    <xf numFmtId="38" fontId="12" fillId="0" borderId="29" xfId="1" applyFont="1" applyFill="1" applyBorder="1" applyAlignment="1">
      <alignment vertical="center" shrinkToFit="1"/>
    </xf>
    <xf numFmtId="0" fontId="12" fillId="0" borderId="48" xfId="0" applyFont="1" applyFill="1" applyBorder="1" applyAlignment="1">
      <alignment vertical="center" shrinkToFit="1"/>
    </xf>
    <xf numFmtId="0" fontId="12" fillId="0" borderId="33" xfId="0" applyFont="1" applyFill="1" applyBorder="1" applyAlignment="1">
      <alignment vertical="center" shrinkToFit="1"/>
    </xf>
    <xf numFmtId="0" fontId="12" fillId="0" borderId="95" xfId="0" applyFont="1" applyFill="1" applyBorder="1" applyAlignment="1">
      <alignment vertical="center" shrinkToFit="1"/>
    </xf>
    <xf numFmtId="0" fontId="12" fillId="0" borderId="28" xfId="0" applyFont="1" applyFill="1" applyBorder="1" applyAlignment="1">
      <alignment vertical="center" shrinkToFit="1"/>
    </xf>
    <xf numFmtId="38" fontId="12" fillId="0" borderId="28" xfId="1" applyFont="1" applyFill="1" applyBorder="1" applyAlignment="1">
      <alignment vertical="center" shrinkToFit="1"/>
    </xf>
    <xf numFmtId="0" fontId="12" fillId="0" borderId="96" xfId="0" applyFont="1" applyFill="1" applyBorder="1" applyAlignment="1">
      <alignment vertical="center" shrinkToFit="1"/>
    </xf>
    <xf numFmtId="0" fontId="12" fillId="0" borderId="97" xfId="0" applyFont="1" applyFill="1" applyBorder="1" applyAlignment="1">
      <alignment vertical="center" shrinkToFit="1"/>
    </xf>
    <xf numFmtId="38" fontId="12" fillId="0" borderId="87" xfId="1" applyFont="1" applyFill="1" applyBorder="1" applyAlignment="1">
      <alignment vertical="center" shrinkToFit="1"/>
    </xf>
    <xf numFmtId="0" fontId="12" fillId="0" borderId="98" xfId="0" applyFont="1" applyFill="1" applyBorder="1" applyAlignment="1">
      <alignment vertical="center" shrinkToFit="1"/>
    </xf>
    <xf numFmtId="0" fontId="12" fillId="0" borderId="87" xfId="0" applyFont="1" applyFill="1" applyBorder="1" applyAlignment="1">
      <alignment vertical="center" shrinkToFit="1"/>
    </xf>
    <xf numFmtId="0" fontId="7" fillId="0" borderId="85" xfId="0" applyFont="1" applyBorder="1" applyAlignment="1">
      <alignment vertical="center" shrinkToFit="1"/>
    </xf>
    <xf numFmtId="0" fontId="16" fillId="0" borderId="0" xfId="0" applyFont="1" applyFill="1">
      <alignment vertical="center"/>
    </xf>
    <xf numFmtId="0" fontId="12" fillId="0" borderId="99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vertical="center" shrinkToFit="1"/>
    </xf>
    <xf numFmtId="0" fontId="7" fillId="0" borderId="42" xfId="0" applyFont="1" applyFill="1" applyBorder="1" applyAlignment="1">
      <alignment vertical="center" shrinkToFit="1"/>
    </xf>
    <xf numFmtId="0" fontId="7" fillId="0" borderId="28" xfId="0" applyFont="1" applyFill="1" applyBorder="1" applyAlignment="1">
      <alignment vertical="center" shrinkToFit="1"/>
    </xf>
    <xf numFmtId="0" fontId="7" fillId="0" borderId="46" xfId="0" applyFont="1" applyFill="1" applyBorder="1" applyAlignment="1">
      <alignment vertical="center" shrinkToFit="1"/>
    </xf>
    <xf numFmtId="0" fontId="7" fillId="0" borderId="49" xfId="0" applyFont="1" applyFill="1" applyBorder="1" applyAlignment="1">
      <alignment vertical="center" shrinkToFit="1"/>
    </xf>
    <xf numFmtId="38" fontId="7" fillId="0" borderId="28" xfId="1" applyFont="1" applyFill="1" applyBorder="1" applyAlignment="1">
      <alignment vertical="center" shrinkToFit="1"/>
    </xf>
    <xf numFmtId="0" fontId="7" fillId="0" borderId="28" xfId="0" applyFont="1" applyFill="1" applyBorder="1" applyAlignment="1">
      <alignment horizontal="left" vertical="center" shrinkToFit="1"/>
    </xf>
    <xf numFmtId="38" fontId="7" fillId="0" borderId="28" xfId="1" applyFont="1" applyFill="1" applyBorder="1" applyAlignment="1">
      <alignment horizontal="right" vertical="center" shrinkToFit="1"/>
    </xf>
    <xf numFmtId="38" fontId="7" fillId="0" borderId="100" xfId="1" applyFont="1" applyFill="1" applyBorder="1" applyAlignment="1">
      <alignment vertical="center" shrinkToFit="1"/>
    </xf>
    <xf numFmtId="38" fontId="7" fillId="0" borderId="92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0" borderId="101" xfId="1" applyFont="1" applyFill="1" applyBorder="1" applyAlignment="1">
      <alignment vertical="center" shrinkToFit="1"/>
    </xf>
    <xf numFmtId="38" fontId="7" fillId="0" borderId="93" xfId="1" applyFont="1" applyFill="1" applyBorder="1" applyAlignment="1">
      <alignment vertical="center" shrinkToFit="1"/>
    </xf>
    <xf numFmtId="38" fontId="7" fillId="0" borderId="87" xfId="1" applyFont="1" applyFill="1" applyBorder="1" applyAlignment="1">
      <alignment horizontal="center" vertical="center" shrinkToFit="1"/>
    </xf>
    <xf numFmtId="0" fontId="12" fillId="0" borderId="86" xfId="0" applyFont="1" applyFill="1" applyBorder="1" applyAlignment="1">
      <alignment horizontal="center" vertical="center" shrinkToFit="1"/>
    </xf>
    <xf numFmtId="38" fontId="7" fillId="0" borderId="93" xfId="1" applyFont="1" applyFill="1" applyBorder="1" applyAlignment="1">
      <alignment horizontal="center" vertical="center" shrinkToFit="1"/>
    </xf>
    <xf numFmtId="0" fontId="7" fillId="0" borderId="8" xfId="0" applyFont="1" applyFill="1" applyBorder="1">
      <alignment vertical="center"/>
    </xf>
    <xf numFmtId="0" fontId="7" fillId="0" borderId="118" xfId="0" applyFont="1" applyFill="1" applyBorder="1">
      <alignment vertical="center"/>
    </xf>
    <xf numFmtId="0" fontId="7" fillId="0" borderId="105" xfId="0" applyFont="1" applyFill="1" applyBorder="1" applyAlignment="1">
      <alignment horizontal="right" vertical="center"/>
    </xf>
    <xf numFmtId="0" fontId="7" fillId="0" borderId="108" xfId="0" applyFont="1" applyFill="1" applyBorder="1" applyAlignment="1">
      <alignment horizontal="left" vertical="center" indent="1"/>
    </xf>
    <xf numFmtId="0" fontId="7" fillId="0" borderId="21" xfId="0" applyFont="1" applyFill="1" applyBorder="1">
      <alignment vertical="center"/>
    </xf>
    <xf numFmtId="38" fontId="7" fillId="0" borderId="87" xfId="1" applyFont="1" applyFill="1" applyBorder="1" applyAlignment="1">
      <alignment horizontal="center" vertical="center"/>
    </xf>
    <xf numFmtId="38" fontId="7" fillId="0" borderId="58" xfId="1" applyFont="1" applyFill="1" applyBorder="1" applyAlignment="1">
      <alignment horizontal="center" vertical="center"/>
    </xf>
    <xf numFmtId="0" fontId="7" fillId="0" borderId="89" xfId="0" applyFont="1" applyFill="1" applyBorder="1">
      <alignment vertical="center"/>
    </xf>
    <xf numFmtId="0" fontId="7" fillId="0" borderId="91" xfId="0" applyFont="1" applyFill="1" applyBorder="1">
      <alignment vertical="center"/>
    </xf>
    <xf numFmtId="38" fontId="7" fillId="0" borderId="88" xfId="1" applyFont="1" applyFill="1" applyBorder="1">
      <alignment vertical="center"/>
    </xf>
    <xf numFmtId="38" fontId="7" fillId="0" borderId="59" xfId="1" applyFont="1" applyFill="1" applyBorder="1">
      <alignment vertical="center"/>
    </xf>
    <xf numFmtId="0" fontId="7" fillId="0" borderId="41" xfId="0" applyFont="1" applyFill="1" applyBorder="1">
      <alignment vertical="center"/>
    </xf>
    <xf numFmtId="0" fontId="7" fillId="0" borderId="4" xfId="0" applyFont="1" applyFill="1" applyBorder="1">
      <alignment vertical="center"/>
    </xf>
    <xf numFmtId="38" fontId="7" fillId="0" borderId="101" xfId="1" applyFont="1" applyFill="1" applyBorder="1">
      <alignment vertical="center"/>
    </xf>
    <xf numFmtId="38" fontId="7" fillId="0" borderId="61" xfId="1" applyFont="1" applyFill="1" applyBorder="1">
      <alignment vertical="center"/>
    </xf>
    <xf numFmtId="0" fontId="7" fillId="0" borderId="119" xfId="0" applyFont="1" applyFill="1" applyBorder="1">
      <alignment vertical="center"/>
    </xf>
    <xf numFmtId="38" fontId="7" fillId="0" borderId="120" xfId="1" applyFont="1" applyFill="1" applyBorder="1">
      <alignment vertical="center"/>
    </xf>
    <xf numFmtId="38" fontId="7" fillId="0" borderId="121" xfId="1" applyFont="1" applyFill="1" applyBorder="1">
      <alignment vertical="center"/>
    </xf>
    <xf numFmtId="38" fontId="7" fillId="0" borderId="63" xfId="1" applyFont="1" applyFill="1" applyBorder="1">
      <alignment vertical="center"/>
    </xf>
    <xf numFmtId="38" fontId="7" fillId="0" borderId="65" xfId="1" applyFont="1" applyFill="1" applyBorder="1">
      <alignment vertical="center"/>
    </xf>
    <xf numFmtId="0" fontId="7" fillId="0" borderId="102" xfId="0" applyFont="1" applyFill="1" applyBorder="1" applyAlignment="1">
      <alignment horizontal="center" vertical="center"/>
    </xf>
    <xf numFmtId="38" fontId="7" fillId="0" borderId="87" xfId="1" applyFont="1" applyFill="1" applyBorder="1">
      <alignment vertical="center"/>
    </xf>
    <xf numFmtId="0" fontId="7" fillId="0" borderId="98" xfId="0" applyFont="1" applyFill="1" applyBorder="1">
      <alignment vertical="center"/>
    </xf>
    <xf numFmtId="0" fontId="12" fillId="0" borderId="87" xfId="0" applyFont="1" applyFill="1" applyBorder="1" applyAlignment="1">
      <alignment horizontal="center" vertical="center" shrinkToFit="1"/>
    </xf>
    <xf numFmtId="38" fontId="12" fillId="0" borderId="87" xfId="1" applyFont="1" applyFill="1" applyBorder="1" applyAlignment="1">
      <alignment horizontal="center" vertical="center" shrinkToFit="1"/>
    </xf>
    <xf numFmtId="38" fontId="12" fillId="0" borderId="58" xfId="1" applyFont="1" applyFill="1" applyBorder="1" applyAlignment="1">
      <alignment horizontal="center" vertical="center" shrinkToFit="1"/>
    </xf>
    <xf numFmtId="0" fontId="12" fillId="0" borderId="102" xfId="0" applyFont="1" applyFill="1" applyBorder="1" applyAlignment="1">
      <alignment horizontal="distributed" vertical="center" shrinkToFit="1"/>
    </xf>
    <xf numFmtId="38" fontId="12" fillId="0" borderId="126" xfId="1" applyFont="1" applyFill="1" applyBorder="1" applyAlignment="1">
      <alignment vertical="center" shrinkToFit="1"/>
    </xf>
    <xf numFmtId="0" fontId="12" fillId="0" borderId="103" xfId="0" applyFont="1" applyFill="1" applyBorder="1" applyAlignment="1">
      <alignment vertical="center" shrinkToFit="1"/>
    </xf>
    <xf numFmtId="0" fontId="12" fillId="0" borderId="101" xfId="0" applyFont="1" applyFill="1" applyBorder="1" applyAlignment="1">
      <alignment vertical="center" shrinkToFit="1"/>
    </xf>
    <xf numFmtId="38" fontId="12" fillId="0" borderId="101" xfId="1" applyFont="1" applyFill="1" applyBorder="1" applyAlignment="1">
      <alignment vertical="center" shrinkToFit="1"/>
    </xf>
    <xf numFmtId="38" fontId="12" fillId="0" borderId="127" xfId="1" applyFont="1" applyFill="1" applyBorder="1" applyAlignment="1">
      <alignment vertical="center" shrinkToFit="1"/>
    </xf>
    <xf numFmtId="38" fontId="12" fillId="0" borderId="128" xfId="1" applyFont="1" applyFill="1" applyBorder="1" applyAlignment="1">
      <alignment vertical="center" shrinkToFit="1"/>
    </xf>
    <xf numFmtId="38" fontId="12" fillId="0" borderId="129" xfId="1" applyFont="1" applyFill="1" applyBorder="1" applyAlignment="1">
      <alignment vertical="center" shrinkToFit="1"/>
    </xf>
    <xf numFmtId="0" fontId="12" fillId="0" borderId="64" xfId="0" applyFont="1" applyFill="1" applyBorder="1" applyAlignment="1">
      <alignment vertical="center" shrinkToFit="1"/>
    </xf>
    <xf numFmtId="38" fontId="12" fillId="0" borderId="130" xfId="1" applyFont="1" applyFill="1" applyBorder="1" applyAlignment="1">
      <alignment vertical="center" shrinkToFit="1"/>
    </xf>
    <xf numFmtId="0" fontId="12" fillId="0" borderId="103" xfId="0" applyFont="1" applyFill="1" applyBorder="1" applyAlignment="1">
      <alignment horizontal="distributed" vertical="center" shrinkToFit="1"/>
    </xf>
    <xf numFmtId="0" fontId="12" fillId="0" borderId="91" xfId="0" applyFont="1" applyFill="1" applyBorder="1" applyAlignment="1">
      <alignment vertical="center" shrinkToFit="1"/>
    </xf>
    <xf numFmtId="38" fontId="12" fillId="0" borderId="131" xfId="1" applyFont="1" applyFill="1" applyBorder="1" applyAlignment="1">
      <alignment vertical="center" shrinkToFit="1"/>
    </xf>
    <xf numFmtId="0" fontId="12" fillId="0" borderId="31" xfId="0" applyFont="1" applyFill="1" applyBorder="1" applyAlignment="1">
      <alignment vertical="center" shrinkToFit="1"/>
    </xf>
    <xf numFmtId="0" fontId="12" fillId="0" borderId="34" xfId="0" applyFont="1" applyFill="1" applyBorder="1" applyAlignment="1">
      <alignment vertical="center" shrinkToFit="1"/>
    </xf>
    <xf numFmtId="38" fontId="12" fillId="0" borderId="132" xfId="1" applyFont="1" applyFill="1" applyBorder="1" applyAlignment="1">
      <alignment vertical="center" shrinkToFit="1"/>
    </xf>
    <xf numFmtId="0" fontId="12" fillId="0" borderId="119" xfId="0" applyFont="1" applyFill="1" applyBorder="1" applyAlignment="1">
      <alignment vertical="center" shrinkToFit="1"/>
    </xf>
    <xf numFmtId="38" fontId="12" fillId="0" borderId="58" xfId="1" applyFont="1" applyFill="1" applyBorder="1" applyAlignment="1">
      <alignment vertical="center" shrinkToFit="1"/>
    </xf>
    <xf numFmtId="38" fontId="12" fillId="0" borderId="133" xfId="1" applyFont="1" applyFill="1" applyBorder="1" applyAlignment="1">
      <alignment vertical="center" shrinkToFit="1"/>
    </xf>
    <xf numFmtId="0" fontId="12" fillId="0" borderId="51" xfId="0" applyFont="1" applyFill="1" applyBorder="1" applyAlignment="1">
      <alignment vertical="center" shrinkToFit="1"/>
    </xf>
    <xf numFmtId="38" fontId="12" fillId="0" borderId="61" xfId="1" applyFont="1" applyFill="1" applyBorder="1" applyAlignment="1">
      <alignment vertical="center" shrinkToFit="1"/>
    </xf>
    <xf numFmtId="0" fontId="12" fillId="0" borderId="120" xfId="0" applyFont="1" applyFill="1" applyBorder="1" applyAlignment="1">
      <alignment vertical="center" shrinkToFit="1"/>
    </xf>
    <xf numFmtId="38" fontId="12" fillId="0" borderId="120" xfId="1" applyFont="1" applyFill="1" applyBorder="1" applyAlignment="1">
      <alignment vertical="center" shrinkToFit="1"/>
    </xf>
    <xf numFmtId="38" fontId="12" fillId="0" borderId="121" xfId="1" applyFont="1" applyFill="1" applyBorder="1" applyAlignment="1">
      <alignment vertical="center" shrinkToFit="1"/>
    </xf>
    <xf numFmtId="0" fontId="6" fillId="0" borderId="103" xfId="0" applyFont="1" applyFill="1" applyBorder="1" applyAlignment="1">
      <alignment horizontal="distributed" vertical="center" shrinkToFit="1"/>
    </xf>
    <xf numFmtId="38" fontId="12" fillId="2" borderId="101" xfId="1" applyFont="1" applyFill="1" applyBorder="1" applyAlignment="1">
      <alignment vertical="center" shrinkToFit="1"/>
    </xf>
    <xf numFmtId="38" fontId="12" fillId="2" borderId="127" xfId="1" applyFont="1" applyFill="1" applyBorder="1" applyAlignment="1">
      <alignment vertical="center" shrinkToFit="1"/>
    </xf>
    <xf numFmtId="38" fontId="17" fillId="0" borderId="127" xfId="1" applyFont="1" applyFill="1" applyBorder="1" applyAlignment="1">
      <alignment vertical="center" shrinkToFit="1"/>
    </xf>
    <xf numFmtId="0" fontId="12" fillId="0" borderId="50" xfId="0" applyFont="1" applyFill="1" applyBorder="1" applyAlignment="1">
      <alignment vertical="center" shrinkToFit="1"/>
    </xf>
    <xf numFmtId="38" fontId="12" fillId="0" borderId="112" xfId="1" applyFont="1" applyFill="1" applyBorder="1" applyAlignment="1">
      <alignment vertical="center" shrinkToFit="1"/>
    </xf>
    <xf numFmtId="38" fontId="12" fillId="0" borderId="22" xfId="0" applyNumberFormat="1" applyFont="1" applyFill="1" applyBorder="1" applyAlignment="1">
      <alignment vertical="center" shrinkToFit="1"/>
    </xf>
    <xf numFmtId="0" fontId="12" fillId="0" borderId="117" xfId="0" applyFont="1" applyFill="1" applyBorder="1" applyAlignment="1">
      <alignment horizontal="center" vertical="center" shrinkToFit="1"/>
    </xf>
    <xf numFmtId="0" fontId="12" fillId="0" borderId="115" xfId="0" applyFont="1" applyFill="1" applyBorder="1" applyAlignment="1">
      <alignment horizontal="center" vertical="center" shrinkToFit="1"/>
    </xf>
    <xf numFmtId="0" fontId="12" fillId="0" borderId="116" xfId="0" applyFont="1" applyFill="1" applyBorder="1" applyAlignment="1">
      <alignment horizontal="center" vertical="center" shrinkToFit="1"/>
    </xf>
    <xf numFmtId="38" fontId="12" fillId="0" borderId="63" xfId="1" applyFont="1" applyFill="1" applyBorder="1" applyAlignment="1">
      <alignment vertical="center" shrinkToFit="1"/>
    </xf>
    <xf numFmtId="38" fontId="12" fillId="0" borderId="65" xfId="1" applyFont="1" applyFill="1" applyBorder="1" applyAlignment="1">
      <alignment vertical="center" shrinkToFit="1"/>
    </xf>
    <xf numFmtId="0" fontId="12" fillId="0" borderId="135" xfId="0" applyFont="1" applyFill="1" applyBorder="1" applyAlignment="1">
      <alignment vertical="center" shrinkToFit="1"/>
    </xf>
    <xf numFmtId="0" fontId="12" fillId="0" borderId="45" xfId="0" applyFont="1" applyFill="1" applyBorder="1" applyAlignment="1">
      <alignment vertical="center" shrinkToFit="1"/>
    </xf>
    <xf numFmtId="0" fontId="12" fillId="0" borderId="11" xfId="0" applyFont="1" applyFill="1" applyBorder="1" applyAlignment="1">
      <alignment vertical="center" shrinkToFit="1"/>
    </xf>
    <xf numFmtId="0" fontId="6" fillId="0" borderId="102" xfId="0" applyFont="1" applyFill="1" applyBorder="1" applyAlignment="1">
      <alignment horizontal="distributed" vertical="center"/>
    </xf>
    <xf numFmtId="0" fontId="7" fillId="0" borderId="102" xfId="0" applyFont="1" applyFill="1" applyBorder="1" applyAlignment="1">
      <alignment horizontal="left" vertical="center" shrinkToFit="1"/>
    </xf>
    <xf numFmtId="38" fontId="7" fillId="0" borderId="126" xfId="1" applyFont="1" applyFill="1" applyBorder="1" applyAlignment="1">
      <alignment vertical="center" shrinkToFit="1"/>
    </xf>
    <xf numFmtId="0" fontId="7" fillId="0" borderId="103" xfId="0" applyFont="1" applyFill="1" applyBorder="1" applyAlignment="1">
      <alignment vertical="center" shrinkToFit="1"/>
    </xf>
    <xf numFmtId="38" fontId="7" fillId="0" borderId="132" xfId="1" applyFont="1" applyFill="1" applyBorder="1" applyAlignment="1">
      <alignment vertical="center" shrinkToFit="1"/>
    </xf>
    <xf numFmtId="38" fontId="7" fillId="0" borderId="132" xfId="1" applyFont="1" applyFill="1" applyBorder="1" applyAlignment="1">
      <alignment horizontal="right" vertical="center" shrinkToFit="1"/>
    </xf>
    <xf numFmtId="0" fontId="7" fillId="0" borderId="103" xfId="0" applyFont="1" applyFill="1" applyBorder="1" applyAlignment="1">
      <alignment horizontal="left" vertical="center" shrinkToFit="1"/>
    </xf>
    <xf numFmtId="0" fontId="7" fillId="0" borderId="29" xfId="0" applyFont="1" applyFill="1" applyBorder="1" applyAlignment="1">
      <alignment horizontal="left" vertical="center" shrinkToFit="1"/>
    </xf>
    <xf numFmtId="38" fontId="7" fillId="0" borderId="29" xfId="1" applyFont="1" applyFill="1" applyBorder="1" applyAlignment="1">
      <alignment horizontal="right" vertical="center" shrinkToFit="1"/>
    </xf>
    <xf numFmtId="38" fontId="7" fillId="0" borderId="129" xfId="1" applyFont="1" applyFill="1" applyBorder="1" applyAlignment="1">
      <alignment horizontal="right" vertical="center" shrinkToFit="1"/>
    </xf>
    <xf numFmtId="0" fontId="7" fillId="0" borderId="101" xfId="0" applyFont="1" applyFill="1" applyBorder="1" applyAlignment="1">
      <alignment horizontal="left" vertical="center" shrinkToFit="1"/>
    </xf>
    <xf numFmtId="38" fontId="7" fillId="0" borderId="101" xfId="1" applyFont="1" applyFill="1" applyBorder="1" applyAlignment="1">
      <alignment horizontal="right" vertical="center" shrinkToFit="1"/>
    </xf>
    <xf numFmtId="38" fontId="7" fillId="0" borderId="127" xfId="1" applyFont="1" applyFill="1" applyBorder="1" applyAlignment="1">
      <alignment horizontal="right" vertical="center" shrinkToFit="1"/>
    </xf>
    <xf numFmtId="0" fontId="7" fillId="0" borderId="93" xfId="0" applyFont="1" applyFill="1" applyBorder="1" applyAlignment="1">
      <alignment horizontal="left" vertical="center" shrinkToFit="1"/>
    </xf>
    <xf numFmtId="38" fontId="7" fillId="0" borderId="93" xfId="1" applyFont="1" applyFill="1" applyBorder="1" applyAlignment="1">
      <alignment horizontal="right" vertical="center" shrinkToFit="1"/>
    </xf>
    <xf numFmtId="38" fontId="7" fillId="0" borderId="128" xfId="1" applyFont="1" applyFill="1" applyBorder="1" applyAlignment="1">
      <alignment horizontal="right" vertical="center" shrinkToFit="1"/>
    </xf>
    <xf numFmtId="0" fontId="7" fillId="0" borderId="103" xfId="0" applyFont="1" applyBorder="1" applyAlignment="1">
      <alignment vertical="center" shrinkToFit="1"/>
    </xf>
    <xf numFmtId="38" fontId="7" fillId="0" borderId="101" xfId="1" applyFont="1" applyBorder="1" applyAlignment="1">
      <alignment vertical="center" shrinkToFit="1"/>
    </xf>
    <xf numFmtId="0" fontId="7" fillId="0" borderId="11" xfId="0" applyFont="1" applyBorder="1" applyAlignment="1">
      <alignment vertical="center" shrinkToFit="1"/>
    </xf>
    <xf numFmtId="0" fontId="7" fillId="0" borderId="93" xfId="0" applyFont="1" applyBorder="1" applyAlignment="1">
      <alignment vertical="center" shrinkToFit="1"/>
    </xf>
    <xf numFmtId="0" fontId="7" fillId="0" borderId="92" xfId="0" applyFont="1" applyBorder="1" applyAlignment="1">
      <alignment vertical="center" shrinkToFit="1"/>
    </xf>
    <xf numFmtId="38" fontId="7" fillId="0" borderId="93" xfId="1" applyFont="1" applyBorder="1" applyAlignment="1">
      <alignment vertical="center" shrinkToFit="1"/>
    </xf>
    <xf numFmtId="0" fontId="7" fillId="0" borderId="101" xfId="0" applyFont="1" applyBorder="1" applyAlignment="1">
      <alignment vertical="center" shrinkToFit="1"/>
    </xf>
    <xf numFmtId="0" fontId="7" fillId="0" borderId="101" xfId="0" applyFont="1" applyFill="1" applyBorder="1" applyAlignment="1">
      <alignment vertical="center" shrinkToFit="1"/>
    </xf>
    <xf numFmtId="0" fontId="7" fillId="0" borderId="136" xfId="0" applyFont="1" applyBorder="1" applyAlignment="1">
      <alignment vertical="center" shrinkToFit="1"/>
    </xf>
    <xf numFmtId="0" fontId="7" fillId="0" borderId="139" xfId="0" applyFont="1" applyBorder="1" applyAlignment="1">
      <alignment vertical="center" shrinkToFit="1"/>
    </xf>
    <xf numFmtId="38" fontId="7" fillId="0" borderId="140" xfId="1" applyFont="1" applyBorder="1" applyAlignment="1">
      <alignment vertical="center" shrinkToFit="1"/>
    </xf>
    <xf numFmtId="38" fontId="7" fillId="0" borderId="141" xfId="1" applyFont="1" applyBorder="1" applyAlignment="1">
      <alignment vertical="center" shrinkToFit="1"/>
    </xf>
    <xf numFmtId="38" fontId="7" fillId="0" borderId="127" xfId="1" applyFont="1" applyBorder="1" applyAlignment="1">
      <alignment vertical="center" shrinkToFit="1"/>
    </xf>
    <xf numFmtId="38" fontId="7" fillId="0" borderId="128" xfId="1" applyFont="1" applyBorder="1" applyAlignment="1">
      <alignment vertical="center" shrinkToFit="1"/>
    </xf>
    <xf numFmtId="0" fontId="7" fillId="0" borderId="142" xfId="0" applyFont="1" applyBorder="1" applyAlignment="1">
      <alignment vertical="center" shrinkToFit="1"/>
    </xf>
    <xf numFmtId="38" fontId="7" fillId="0" borderId="129" xfId="1" applyFont="1" applyBorder="1" applyAlignment="1">
      <alignment vertical="center" shrinkToFit="1"/>
    </xf>
    <xf numFmtId="0" fontId="7" fillId="0" borderId="143" xfId="0" applyFont="1" applyBorder="1" applyAlignment="1">
      <alignment vertical="center" shrinkToFit="1"/>
    </xf>
    <xf numFmtId="0" fontId="7" fillId="0" borderId="144" xfId="0" applyFont="1" applyBorder="1" applyAlignment="1">
      <alignment vertical="center" shrinkToFit="1"/>
    </xf>
    <xf numFmtId="0" fontId="7" fillId="0" borderId="145" xfId="0" applyFont="1" applyBorder="1" applyAlignment="1">
      <alignment vertical="center" shrinkToFit="1"/>
    </xf>
    <xf numFmtId="38" fontId="7" fillId="0" borderId="146" xfId="1" applyFont="1" applyBorder="1" applyAlignment="1">
      <alignment vertical="center" shrinkToFit="1"/>
    </xf>
    <xf numFmtId="38" fontId="7" fillId="0" borderId="132" xfId="1" applyFont="1" applyBorder="1" applyAlignment="1">
      <alignment vertical="center" shrinkToFit="1"/>
    </xf>
    <xf numFmtId="0" fontId="7" fillId="0" borderId="119" xfId="0" applyFont="1" applyBorder="1" applyAlignment="1">
      <alignment vertical="center" shrinkToFit="1"/>
    </xf>
    <xf numFmtId="0" fontId="7" fillId="0" borderId="43" xfId="0" applyFont="1" applyBorder="1" applyAlignment="1">
      <alignment vertical="center" shrinkToFit="1"/>
    </xf>
    <xf numFmtId="0" fontId="7" fillId="0" borderId="45" xfId="0" applyFont="1" applyBorder="1" applyAlignment="1">
      <alignment vertical="center" shrinkToFit="1"/>
    </xf>
    <xf numFmtId="0" fontId="7" fillId="0" borderId="147" xfId="0" applyFont="1" applyBorder="1" applyAlignment="1">
      <alignment vertical="center" shrinkToFit="1"/>
    </xf>
    <xf numFmtId="0" fontId="7" fillId="0" borderId="148" xfId="0" applyFont="1" applyBorder="1" applyAlignment="1">
      <alignment vertical="center" shrinkToFit="1"/>
    </xf>
    <xf numFmtId="0" fontId="7" fillId="0" borderId="44" xfId="0" applyFont="1" applyFill="1" applyBorder="1" applyAlignment="1">
      <alignment vertical="center" shrinkToFit="1"/>
    </xf>
    <xf numFmtId="38" fontId="7" fillId="0" borderId="52" xfId="1" applyFont="1" applyBorder="1" applyAlignment="1">
      <alignment vertical="center" shrinkToFit="1"/>
    </xf>
    <xf numFmtId="38" fontId="7" fillId="0" borderId="149" xfId="1" applyFont="1" applyBorder="1" applyAlignment="1">
      <alignment vertical="center" shrinkToFit="1"/>
    </xf>
    <xf numFmtId="0" fontId="7" fillId="0" borderId="150" xfId="0" applyFont="1" applyBorder="1" applyAlignment="1">
      <alignment vertical="center" shrinkToFit="1"/>
    </xf>
    <xf numFmtId="0" fontId="7" fillId="0" borderId="151" xfId="0" applyFont="1" applyBorder="1" applyAlignment="1">
      <alignment vertical="center" shrinkToFit="1"/>
    </xf>
    <xf numFmtId="38" fontId="7" fillId="0" borderId="152" xfId="1" applyFont="1" applyBorder="1" applyAlignment="1">
      <alignment vertical="center" shrinkToFit="1"/>
    </xf>
    <xf numFmtId="38" fontId="7" fillId="0" borderId="153" xfId="1" applyFont="1" applyBorder="1" applyAlignment="1">
      <alignment vertical="center" shrinkToFit="1"/>
    </xf>
    <xf numFmtId="0" fontId="7" fillId="0" borderId="150" xfId="0" applyFont="1" applyFill="1" applyBorder="1" applyAlignment="1">
      <alignment vertical="center" shrinkToFit="1"/>
    </xf>
    <xf numFmtId="0" fontId="7" fillId="0" borderId="154" xfId="0" applyFont="1" applyBorder="1" applyAlignment="1">
      <alignment vertical="center" shrinkToFit="1"/>
    </xf>
    <xf numFmtId="0" fontId="7" fillId="0" borderId="155" xfId="0" applyFont="1" applyBorder="1" applyAlignment="1">
      <alignment vertical="center" shrinkToFit="1"/>
    </xf>
    <xf numFmtId="0" fontId="7" fillId="0" borderId="156" xfId="0" applyFont="1" applyBorder="1" applyAlignment="1">
      <alignment vertical="center" shrinkToFit="1"/>
    </xf>
    <xf numFmtId="0" fontId="7" fillId="0" borderId="157" xfId="0" applyFont="1" applyBorder="1" applyAlignment="1">
      <alignment vertical="center" shrinkToFit="1"/>
    </xf>
    <xf numFmtId="0" fontId="7" fillId="0" borderId="158" xfId="0" applyFont="1" applyBorder="1" applyAlignment="1">
      <alignment vertical="center" shrinkToFit="1"/>
    </xf>
    <xf numFmtId="38" fontId="7" fillId="0" borderId="156" xfId="1" applyFont="1" applyBorder="1" applyAlignment="1">
      <alignment vertical="center" shrinkToFit="1"/>
    </xf>
    <xf numFmtId="38" fontId="7" fillId="0" borderId="159" xfId="1" applyFont="1" applyBorder="1" applyAlignment="1">
      <alignment vertical="center" shrinkToFit="1"/>
    </xf>
    <xf numFmtId="0" fontId="7" fillId="0" borderId="160" xfId="0" applyFont="1" applyBorder="1" applyAlignment="1">
      <alignment vertical="center" shrinkToFit="1"/>
    </xf>
    <xf numFmtId="0" fontId="7" fillId="0" borderId="161" xfId="0" applyFont="1" applyBorder="1" applyAlignment="1">
      <alignment vertical="center" shrinkToFit="1"/>
    </xf>
    <xf numFmtId="0" fontId="7" fillId="0" borderId="162" xfId="0" applyFont="1" applyFill="1" applyBorder="1" applyAlignment="1">
      <alignment vertical="center" shrinkToFit="1"/>
    </xf>
    <xf numFmtId="38" fontId="7" fillId="0" borderId="160" xfId="1" applyFont="1" applyBorder="1" applyAlignment="1">
      <alignment vertical="center" shrinkToFit="1"/>
    </xf>
    <xf numFmtId="38" fontId="7" fillId="0" borderId="163" xfId="1" applyFont="1" applyBorder="1" applyAlignment="1">
      <alignment vertical="center" shrinkToFit="1"/>
    </xf>
    <xf numFmtId="0" fontId="7" fillId="0" borderId="152" xfId="0" applyFont="1" applyBorder="1" applyAlignment="1">
      <alignment vertical="center" shrinkToFit="1"/>
    </xf>
    <xf numFmtId="0" fontId="7" fillId="0" borderId="164" xfId="0" applyFont="1" applyBorder="1" applyAlignment="1">
      <alignment vertical="center" shrinkToFit="1"/>
    </xf>
    <xf numFmtId="0" fontId="7" fillId="0" borderId="165" xfId="0" applyFont="1" applyBorder="1" applyAlignment="1">
      <alignment vertical="center" shrinkToFit="1"/>
    </xf>
    <xf numFmtId="0" fontId="7" fillId="0" borderId="166" xfId="0" applyFont="1" applyFill="1" applyBorder="1" applyAlignment="1">
      <alignment vertical="center" shrinkToFit="1"/>
    </xf>
    <xf numFmtId="38" fontId="7" fillId="0" borderId="164" xfId="1" applyFont="1" applyBorder="1" applyAlignment="1">
      <alignment vertical="center" shrinkToFit="1"/>
    </xf>
    <xf numFmtId="38" fontId="7" fillId="0" borderId="167" xfId="1" applyFont="1" applyBorder="1" applyAlignment="1">
      <alignment vertical="center" shrinkToFit="1"/>
    </xf>
    <xf numFmtId="0" fontId="7" fillId="0" borderId="168" xfId="0" applyFont="1" applyBorder="1" applyAlignment="1">
      <alignment vertical="center" shrinkToFit="1"/>
    </xf>
    <xf numFmtId="0" fontId="7" fillId="0" borderId="169" xfId="0" applyFont="1" applyFill="1" applyBorder="1" applyAlignment="1">
      <alignment vertical="center" shrinkToFit="1"/>
    </xf>
    <xf numFmtId="38" fontId="7" fillId="0" borderId="170" xfId="1" applyFont="1" applyBorder="1" applyAlignment="1">
      <alignment vertical="center" shrinkToFit="1"/>
    </xf>
    <xf numFmtId="38" fontId="7" fillId="0" borderId="171" xfId="1" applyFont="1" applyBorder="1" applyAlignment="1">
      <alignment vertical="center" shrinkToFit="1"/>
    </xf>
    <xf numFmtId="0" fontId="7" fillId="0" borderId="172" xfId="0" applyFont="1" applyFill="1" applyBorder="1" applyAlignment="1">
      <alignment vertical="center" shrinkToFit="1"/>
    </xf>
    <xf numFmtId="38" fontId="7" fillId="0" borderId="173" xfId="1" applyFont="1" applyBorder="1" applyAlignment="1">
      <alignment vertical="center" shrinkToFit="1"/>
    </xf>
    <xf numFmtId="38" fontId="7" fillId="0" borderId="152" xfId="1" applyFont="1" applyFill="1" applyBorder="1" applyAlignment="1">
      <alignment vertical="center" shrinkToFit="1"/>
    </xf>
    <xf numFmtId="38" fontId="7" fillId="0" borderId="127" xfId="1" applyFont="1" applyFill="1" applyBorder="1" applyAlignment="1">
      <alignment vertical="center" shrinkToFit="1"/>
    </xf>
    <xf numFmtId="38" fontId="7" fillId="0" borderId="52" xfId="1" applyFont="1" applyFill="1" applyBorder="1" applyAlignment="1">
      <alignment vertical="center" shrinkToFit="1"/>
    </xf>
    <xf numFmtId="38" fontId="7" fillId="0" borderId="149" xfId="1" applyFont="1" applyFill="1" applyBorder="1" applyAlignment="1">
      <alignment vertical="center" shrinkToFit="1"/>
    </xf>
    <xf numFmtId="38" fontId="7" fillId="0" borderId="128" xfId="1" applyFont="1" applyFill="1" applyBorder="1" applyAlignment="1">
      <alignment vertical="center" shrinkToFit="1"/>
    </xf>
    <xf numFmtId="0" fontId="7" fillId="0" borderId="99" xfId="0" applyFont="1" applyBorder="1" applyAlignment="1">
      <alignment vertical="center" shrinkToFit="1"/>
    </xf>
    <xf numFmtId="0" fontId="7" fillId="0" borderId="174" xfId="0" applyFont="1" applyFill="1" applyBorder="1" applyAlignment="1">
      <alignment vertical="center" shrinkToFit="1"/>
    </xf>
    <xf numFmtId="38" fontId="7" fillId="0" borderId="99" xfId="1" applyFont="1" applyBorder="1" applyAlignment="1">
      <alignment vertical="center" shrinkToFit="1"/>
    </xf>
    <xf numFmtId="38" fontId="7" fillId="0" borderId="175" xfId="1" applyFont="1" applyBorder="1" applyAlignment="1">
      <alignment vertical="center" shrinkToFit="1"/>
    </xf>
    <xf numFmtId="0" fontId="7" fillId="0" borderId="51" xfId="0" applyFont="1" applyFill="1" applyBorder="1" applyAlignment="1">
      <alignment vertical="center" shrinkToFit="1"/>
    </xf>
    <xf numFmtId="0" fontId="7" fillId="0" borderId="176" xfId="0" applyFont="1" applyBorder="1" applyAlignment="1">
      <alignment vertical="center" shrinkToFit="1"/>
    </xf>
    <xf numFmtId="0" fontId="7" fillId="0" borderId="177" xfId="0" applyFont="1" applyBorder="1" applyAlignment="1">
      <alignment vertical="center" shrinkToFit="1"/>
    </xf>
    <xf numFmtId="0" fontId="7" fillId="0" borderId="178" xfId="0" applyFont="1" applyBorder="1" applyAlignment="1">
      <alignment vertical="center" shrinkToFit="1"/>
    </xf>
    <xf numFmtId="0" fontId="7" fillId="0" borderId="179" xfId="0" applyFont="1" applyFill="1" applyBorder="1" applyAlignment="1">
      <alignment vertical="center" shrinkToFit="1"/>
    </xf>
    <xf numFmtId="0" fontId="7" fillId="0" borderId="180" xfId="0" applyFont="1" applyBorder="1" applyAlignment="1">
      <alignment vertical="center" shrinkToFit="1"/>
    </xf>
    <xf numFmtId="0" fontId="7" fillId="0" borderId="181" xfId="0" applyFont="1" applyBorder="1" applyAlignment="1">
      <alignment vertical="center" shrinkToFit="1"/>
    </xf>
    <xf numFmtId="0" fontId="7" fillId="0" borderId="182" xfId="0" applyFont="1" applyBorder="1" applyAlignment="1">
      <alignment vertical="center" shrinkToFit="1"/>
    </xf>
    <xf numFmtId="0" fontId="7" fillId="0" borderId="183" xfId="0" applyFont="1" applyBorder="1" applyAlignment="1">
      <alignment vertical="center" shrinkToFit="1"/>
    </xf>
    <xf numFmtId="0" fontId="7" fillId="0" borderId="184" xfId="0" applyFont="1" applyFill="1" applyBorder="1" applyAlignment="1">
      <alignment vertical="center" shrinkToFit="1"/>
    </xf>
    <xf numFmtId="38" fontId="7" fillId="0" borderId="182" xfId="1" applyFont="1" applyBorder="1" applyAlignment="1">
      <alignment vertical="center" shrinkToFit="1"/>
    </xf>
    <xf numFmtId="38" fontId="7" fillId="0" borderId="185" xfId="1" applyFont="1" applyBorder="1" applyAlignment="1">
      <alignment vertical="center" shrinkToFit="1"/>
    </xf>
    <xf numFmtId="0" fontId="7" fillId="0" borderId="186" xfId="0" applyFont="1" applyBorder="1" applyAlignment="1">
      <alignment vertical="center" shrinkToFit="1"/>
    </xf>
    <xf numFmtId="0" fontId="7" fillId="0" borderId="187" xfId="0" applyFont="1" applyBorder="1" applyAlignment="1">
      <alignment vertical="center" shrinkToFit="1"/>
    </xf>
    <xf numFmtId="0" fontId="7" fillId="0" borderId="188" xfId="0" applyFont="1" applyBorder="1" applyAlignment="1">
      <alignment vertical="center" shrinkToFit="1"/>
    </xf>
    <xf numFmtId="38" fontId="7" fillId="0" borderId="186" xfId="1" applyFont="1" applyBorder="1" applyAlignment="1">
      <alignment vertical="center" shrinkToFit="1"/>
    </xf>
    <xf numFmtId="38" fontId="7" fillId="0" borderId="189" xfId="1" applyFont="1" applyBorder="1" applyAlignment="1">
      <alignment vertical="center" shrinkToFit="1"/>
    </xf>
    <xf numFmtId="38" fontId="7" fillId="0" borderId="190" xfId="1" applyFont="1" applyBorder="1" applyAlignment="1">
      <alignment vertical="center" shrinkToFit="1"/>
    </xf>
    <xf numFmtId="0" fontId="7" fillId="0" borderId="191" xfId="0" applyFont="1" applyBorder="1" applyAlignment="1">
      <alignment vertical="center" shrinkToFit="1"/>
    </xf>
    <xf numFmtId="0" fontId="7" fillId="0" borderId="48" xfId="0" applyFont="1" applyBorder="1" applyAlignment="1">
      <alignment vertical="center" shrinkToFit="1"/>
    </xf>
    <xf numFmtId="38" fontId="7" fillId="0" borderId="180" xfId="1" applyFont="1" applyBorder="1" applyAlignment="1">
      <alignment vertical="center" shrinkToFit="1"/>
    </xf>
    <xf numFmtId="0" fontId="7" fillId="0" borderId="108" xfId="0" applyFont="1" applyBorder="1" applyAlignment="1">
      <alignment vertical="center" shrinkToFit="1"/>
    </xf>
    <xf numFmtId="38" fontId="7" fillId="0" borderId="192" xfId="1" applyFont="1" applyBorder="1" applyAlignment="1">
      <alignment vertical="center" shrinkToFit="1"/>
    </xf>
    <xf numFmtId="38" fontId="7" fillId="0" borderId="193" xfId="1" applyFont="1" applyBorder="1" applyAlignment="1">
      <alignment vertical="center" shrinkToFit="1"/>
    </xf>
    <xf numFmtId="38" fontId="7" fillId="0" borderId="126" xfId="1" applyFont="1" applyBorder="1" applyAlignment="1">
      <alignment vertical="center" shrinkToFit="1"/>
    </xf>
    <xf numFmtId="0" fontId="7" fillId="0" borderId="172" xfId="0" applyFont="1" applyBorder="1" applyAlignment="1">
      <alignment vertical="center" shrinkToFit="1"/>
    </xf>
    <xf numFmtId="0" fontId="7" fillId="0" borderId="194" xfId="0" applyFont="1" applyBorder="1" applyAlignment="1">
      <alignment vertical="center" shrinkToFit="1"/>
    </xf>
    <xf numFmtId="0" fontId="7" fillId="0" borderId="195" xfId="0" applyFont="1" applyBorder="1" applyAlignment="1">
      <alignment vertical="center" shrinkToFit="1"/>
    </xf>
    <xf numFmtId="0" fontId="7" fillId="0" borderId="196" xfId="0" applyFont="1" applyFill="1" applyBorder="1" applyAlignment="1">
      <alignment vertical="center" shrinkToFit="1"/>
    </xf>
    <xf numFmtId="38" fontId="7" fillId="0" borderId="194" xfId="1" applyFont="1" applyFill="1" applyBorder="1" applyAlignment="1">
      <alignment vertical="center" shrinkToFit="1"/>
    </xf>
    <xf numFmtId="38" fontId="7" fillId="0" borderId="197" xfId="1" applyFont="1" applyFill="1" applyBorder="1" applyAlignment="1">
      <alignment vertical="center" shrinkToFit="1"/>
    </xf>
    <xf numFmtId="0" fontId="7" fillId="0" borderId="198" xfId="0" applyFont="1" applyBorder="1" applyAlignment="1">
      <alignment vertical="center" shrinkToFit="1"/>
    </xf>
    <xf numFmtId="38" fontId="7" fillId="0" borderId="140" xfId="1" applyFont="1" applyFill="1" applyBorder="1" applyAlignment="1">
      <alignment vertical="center" shrinkToFit="1"/>
    </xf>
    <xf numFmtId="38" fontId="7" fillId="0" borderId="141" xfId="1" applyFont="1" applyFill="1" applyBorder="1" applyAlignment="1">
      <alignment vertical="center" shrinkToFit="1"/>
    </xf>
    <xf numFmtId="0" fontId="7" fillId="0" borderId="199" xfId="0" applyFont="1" applyBorder="1" applyAlignment="1">
      <alignment vertical="center" shrinkToFit="1"/>
    </xf>
    <xf numFmtId="0" fontId="7" fillId="0" borderId="200" xfId="0" applyFont="1" applyBorder="1" applyAlignment="1">
      <alignment vertical="center" shrinkToFit="1"/>
    </xf>
    <xf numFmtId="0" fontId="7" fillId="0" borderId="201" xfId="0" applyFont="1" applyBorder="1" applyAlignment="1">
      <alignment vertical="center" shrinkToFit="1"/>
    </xf>
    <xf numFmtId="0" fontId="7" fillId="0" borderId="202" xfId="0" applyFont="1" applyFill="1" applyBorder="1" applyAlignment="1">
      <alignment vertical="center" shrinkToFit="1"/>
    </xf>
    <xf numFmtId="38" fontId="7" fillId="0" borderId="203" xfId="1" applyFont="1" applyBorder="1" applyAlignment="1">
      <alignment vertical="center" shrinkToFit="1"/>
    </xf>
    <xf numFmtId="0" fontId="7" fillId="0" borderId="204" xfId="0" applyFont="1" applyBorder="1" applyAlignment="1">
      <alignment vertical="center" shrinkToFit="1"/>
    </xf>
    <xf numFmtId="0" fontId="7" fillId="0" borderId="205" xfId="0" applyFont="1" applyBorder="1" applyAlignment="1">
      <alignment vertical="center" shrinkToFit="1"/>
    </xf>
    <xf numFmtId="38" fontId="7" fillId="0" borderId="204" xfId="1" applyFont="1" applyBorder="1" applyAlignment="1">
      <alignment vertical="center" shrinkToFit="1"/>
    </xf>
    <xf numFmtId="38" fontId="7" fillId="0" borderId="206" xfId="1" applyFont="1" applyBorder="1" applyAlignment="1">
      <alignment vertical="center" shrinkToFit="1"/>
    </xf>
    <xf numFmtId="0" fontId="7" fillId="0" borderId="207" xfId="0" applyFont="1" applyBorder="1" applyAlignment="1">
      <alignment vertical="center" shrinkToFit="1"/>
    </xf>
    <xf numFmtId="38" fontId="7" fillId="0" borderId="208" xfId="1" applyFont="1" applyBorder="1" applyAlignment="1">
      <alignment vertical="center" shrinkToFit="1"/>
    </xf>
    <xf numFmtId="0" fontId="7" fillId="0" borderId="209" xfId="0" applyFont="1" applyBorder="1" applyAlignment="1">
      <alignment vertical="center" shrinkToFit="1"/>
    </xf>
    <xf numFmtId="38" fontId="7" fillId="0" borderId="131" xfId="1" applyFont="1" applyBorder="1" applyAlignment="1">
      <alignment vertical="center" shrinkToFit="1"/>
    </xf>
    <xf numFmtId="0" fontId="7" fillId="0" borderId="102" xfId="0" applyFont="1" applyBorder="1" applyAlignment="1">
      <alignment vertical="center" shrinkToFit="1"/>
    </xf>
    <xf numFmtId="0" fontId="7" fillId="0" borderId="210" xfId="0" applyFont="1" applyBorder="1" applyAlignment="1">
      <alignment vertical="center" shrinkToFit="1"/>
    </xf>
    <xf numFmtId="0" fontId="7" fillId="0" borderId="211" xfId="0" applyFont="1" applyBorder="1" applyAlignment="1">
      <alignment vertical="center" shrinkToFit="1"/>
    </xf>
    <xf numFmtId="0" fontId="7" fillId="0" borderId="202" xfId="0" applyFont="1" applyBorder="1" applyAlignment="1">
      <alignment vertical="center" shrinkToFit="1"/>
    </xf>
    <xf numFmtId="0" fontId="7" fillId="0" borderId="212" xfId="0" applyFont="1" applyBorder="1" applyAlignment="1">
      <alignment vertical="center" shrinkToFit="1"/>
    </xf>
    <xf numFmtId="0" fontId="7" fillId="0" borderId="213" xfId="0" applyFont="1" applyBorder="1" applyAlignment="1">
      <alignment vertical="center" shrinkToFit="1"/>
    </xf>
    <xf numFmtId="0" fontId="7" fillId="0" borderId="214" xfId="0" applyFont="1" applyBorder="1" applyAlignment="1">
      <alignment vertical="center" shrinkToFit="1"/>
    </xf>
    <xf numFmtId="38" fontId="7" fillId="0" borderId="212" xfId="1" applyFont="1" applyBorder="1" applyAlignment="1">
      <alignment vertical="center" shrinkToFit="1"/>
    </xf>
    <xf numFmtId="38" fontId="7" fillId="0" borderId="215" xfId="1" applyFont="1" applyBorder="1" applyAlignment="1">
      <alignment vertical="center" shrinkToFit="1"/>
    </xf>
    <xf numFmtId="0" fontId="7" fillId="0" borderId="216" xfId="0" applyFont="1" applyBorder="1" applyAlignment="1">
      <alignment vertical="center" shrinkToFit="1"/>
    </xf>
    <xf numFmtId="0" fontId="7" fillId="0" borderId="217" xfId="0" applyFont="1" applyBorder="1" applyAlignment="1">
      <alignment vertical="center" shrinkToFit="1"/>
    </xf>
    <xf numFmtId="0" fontId="7" fillId="0" borderId="218" xfId="0" applyFont="1" applyFill="1" applyBorder="1" applyAlignment="1">
      <alignment vertical="center" shrinkToFit="1"/>
    </xf>
    <xf numFmtId="38" fontId="7" fillId="0" borderId="199" xfId="1" applyFont="1" applyBorder="1" applyAlignment="1">
      <alignment vertical="center" shrinkToFit="1"/>
    </xf>
    <xf numFmtId="38" fontId="7" fillId="0" borderId="219" xfId="1" applyFont="1" applyBorder="1" applyAlignment="1">
      <alignment vertical="center" shrinkToFit="1"/>
    </xf>
    <xf numFmtId="0" fontId="7" fillId="0" borderId="222" xfId="0" applyFont="1" applyBorder="1" applyAlignment="1">
      <alignment vertical="center" shrinkToFit="1"/>
    </xf>
    <xf numFmtId="38" fontId="7" fillId="0" borderId="223" xfId="1" applyFont="1" applyBorder="1" applyAlignment="1">
      <alignment vertical="center" shrinkToFit="1"/>
    </xf>
    <xf numFmtId="38" fontId="7" fillId="0" borderId="224" xfId="1" applyFont="1" applyBorder="1" applyAlignment="1">
      <alignment vertical="center" shrinkToFit="1"/>
    </xf>
    <xf numFmtId="0" fontId="7" fillId="0" borderId="225" xfId="0" applyFont="1" applyBorder="1" applyAlignment="1">
      <alignment vertical="center" shrinkToFit="1"/>
    </xf>
    <xf numFmtId="0" fontId="7" fillId="0" borderId="226" xfId="0" applyFont="1" applyBorder="1" applyAlignment="1">
      <alignment vertical="center" shrinkToFit="1"/>
    </xf>
    <xf numFmtId="0" fontId="7" fillId="0" borderId="227" xfId="0" applyFont="1" applyFill="1" applyBorder="1" applyAlignment="1">
      <alignment vertical="center" shrinkToFit="1"/>
    </xf>
    <xf numFmtId="38" fontId="7" fillId="0" borderId="225" xfId="1" applyFont="1" applyBorder="1" applyAlignment="1">
      <alignment vertical="center" shrinkToFit="1"/>
    </xf>
    <xf numFmtId="38" fontId="7" fillId="0" borderId="228" xfId="1" applyFont="1" applyBorder="1" applyAlignment="1">
      <alignment vertical="center" shrinkToFit="1"/>
    </xf>
    <xf numFmtId="0" fontId="7" fillId="0" borderId="229" xfId="0" applyFont="1" applyBorder="1" applyAlignment="1">
      <alignment vertical="center" shrinkToFit="1"/>
    </xf>
    <xf numFmtId="0" fontId="7" fillId="0" borderId="230" xfId="0" applyFont="1" applyBorder="1" applyAlignment="1">
      <alignment vertical="center" shrinkToFit="1"/>
    </xf>
    <xf numFmtId="0" fontId="7" fillId="0" borderId="231" xfId="0" applyFont="1" applyFill="1" applyBorder="1" applyAlignment="1">
      <alignment vertical="center" shrinkToFit="1"/>
    </xf>
    <xf numFmtId="38" fontId="7" fillId="0" borderId="229" xfId="1" applyFont="1" applyBorder="1" applyAlignment="1">
      <alignment vertical="center" shrinkToFit="1"/>
    </xf>
    <xf numFmtId="38" fontId="7" fillId="0" borderId="232" xfId="1" applyFont="1" applyBorder="1" applyAlignment="1">
      <alignment vertical="center" shrinkToFit="1"/>
    </xf>
    <xf numFmtId="0" fontId="7" fillId="0" borderId="233" xfId="0" applyFont="1" applyBorder="1" applyAlignment="1">
      <alignment vertical="center" shrinkToFit="1"/>
    </xf>
    <xf numFmtId="0" fontId="7" fillId="0" borderId="234" xfId="0" applyFont="1" applyBorder="1" applyAlignment="1">
      <alignment vertical="center" shrinkToFit="1"/>
    </xf>
    <xf numFmtId="38" fontId="7" fillId="0" borderId="233" xfId="1" applyFont="1" applyBorder="1" applyAlignment="1">
      <alignment vertical="center" shrinkToFit="1"/>
    </xf>
    <xf numFmtId="38" fontId="7" fillId="0" borderId="235" xfId="1" applyFont="1" applyBorder="1" applyAlignment="1">
      <alignment vertical="center" shrinkToFit="1"/>
    </xf>
    <xf numFmtId="38" fontId="7" fillId="0" borderId="236" xfId="1" applyFont="1" applyBorder="1" applyAlignment="1">
      <alignment vertical="center" shrinkToFit="1"/>
    </xf>
    <xf numFmtId="0" fontId="7" fillId="0" borderId="237" xfId="0" applyFont="1" applyBorder="1" applyAlignment="1">
      <alignment vertical="center" shrinkToFit="1"/>
    </xf>
    <xf numFmtId="0" fontId="7" fillId="0" borderId="240" xfId="0" applyFont="1" applyBorder="1" applyAlignment="1">
      <alignment vertical="center" shrinkToFit="1"/>
    </xf>
    <xf numFmtId="38" fontId="7" fillId="0" borderId="241" xfId="1" applyFont="1" applyBorder="1" applyAlignment="1">
      <alignment vertical="center" shrinkToFit="1"/>
    </xf>
    <xf numFmtId="38" fontId="7" fillId="0" borderId="242" xfId="1" applyFont="1" applyBorder="1" applyAlignment="1">
      <alignment vertical="center" shrinkToFit="1"/>
    </xf>
    <xf numFmtId="0" fontId="7" fillId="0" borderId="44" xfId="0" applyFont="1" applyBorder="1" applyAlignment="1">
      <alignment vertical="center" shrinkToFit="1"/>
    </xf>
    <xf numFmtId="0" fontId="7" fillId="0" borderId="243" xfId="0" applyFont="1" applyBorder="1" applyAlignment="1">
      <alignment vertical="center" shrinkToFit="1"/>
    </xf>
    <xf numFmtId="0" fontId="7" fillId="0" borderId="244" xfId="0" applyFont="1" applyBorder="1" applyAlignment="1">
      <alignment vertical="center" shrinkToFit="1"/>
    </xf>
    <xf numFmtId="0" fontId="7" fillId="0" borderId="245" xfId="0" applyFont="1" applyBorder="1" applyAlignment="1">
      <alignment vertical="center" shrinkToFit="1"/>
    </xf>
    <xf numFmtId="38" fontId="7" fillId="0" borderId="243" xfId="1" applyFont="1" applyBorder="1" applyAlignment="1">
      <alignment vertical="center" shrinkToFit="1"/>
    </xf>
    <xf numFmtId="38" fontId="7" fillId="0" borderId="246" xfId="1" applyFont="1" applyBorder="1" applyAlignment="1">
      <alignment vertical="center" shrinkToFit="1"/>
    </xf>
    <xf numFmtId="0" fontId="7" fillId="0" borderId="245" xfId="0" applyFont="1" applyFill="1" applyBorder="1" applyAlignment="1">
      <alignment vertical="center" shrinkToFit="1"/>
    </xf>
    <xf numFmtId="0" fontId="7" fillId="0" borderId="93" xfId="0" applyFont="1" applyFill="1" applyBorder="1" applyAlignment="1">
      <alignment vertical="center" shrinkToFit="1"/>
    </xf>
    <xf numFmtId="0" fontId="7" fillId="0" borderId="247" xfId="0" applyFont="1" applyBorder="1" applyAlignment="1">
      <alignment vertical="center" shrinkToFit="1"/>
    </xf>
    <xf numFmtId="0" fontId="7" fillId="0" borderId="248" xfId="0" applyFont="1" applyBorder="1" applyAlignment="1">
      <alignment vertical="center" shrinkToFit="1"/>
    </xf>
    <xf numFmtId="0" fontId="7" fillId="0" borderId="249" xfId="0" applyFont="1" applyFill="1" applyBorder="1" applyAlignment="1">
      <alignment vertical="center" shrinkToFit="1"/>
    </xf>
    <xf numFmtId="38" fontId="7" fillId="0" borderId="247" xfId="1" applyFont="1" applyBorder="1" applyAlignment="1">
      <alignment vertical="center" shrinkToFit="1"/>
    </xf>
    <xf numFmtId="38" fontId="7" fillId="0" borderId="250" xfId="1" applyFont="1" applyBorder="1" applyAlignment="1">
      <alignment vertical="center" shrinkToFit="1"/>
    </xf>
    <xf numFmtId="0" fontId="7" fillId="0" borderId="251" xfId="0" applyFont="1" applyFill="1" applyBorder="1" applyAlignment="1">
      <alignment vertical="center" shrinkToFit="1"/>
    </xf>
    <xf numFmtId="0" fontId="7" fillId="0" borderId="252" xfId="0" applyFont="1" applyBorder="1" applyAlignment="1">
      <alignment vertical="center" shrinkToFit="1"/>
    </xf>
    <xf numFmtId="0" fontId="7" fillId="0" borderId="214" xfId="0" applyFont="1" applyFill="1" applyBorder="1" applyAlignment="1">
      <alignment vertical="center" shrinkToFit="1"/>
    </xf>
    <xf numFmtId="38" fontId="7" fillId="0" borderId="251" xfId="1" applyFont="1" applyBorder="1" applyAlignment="1">
      <alignment vertical="center" shrinkToFit="1"/>
    </xf>
    <xf numFmtId="0" fontId="7" fillId="0" borderId="253" xfId="0" applyFont="1" applyBorder="1" applyAlignment="1">
      <alignment vertical="center" shrinkToFit="1"/>
    </xf>
    <xf numFmtId="0" fontId="7" fillId="0" borderId="254" xfId="0" applyFont="1" applyBorder="1" applyAlignment="1">
      <alignment vertical="center" shrinkToFit="1"/>
    </xf>
    <xf numFmtId="0" fontId="7" fillId="0" borderId="255" xfId="0" applyFont="1" applyBorder="1" applyAlignment="1">
      <alignment vertical="center" shrinkToFit="1"/>
    </xf>
    <xf numFmtId="38" fontId="7" fillId="0" borderId="256" xfId="1" applyFont="1" applyBorder="1" applyAlignment="1">
      <alignment vertical="center" shrinkToFit="1"/>
    </xf>
    <xf numFmtId="0" fontId="7" fillId="0" borderId="257" xfId="0" applyFont="1" applyBorder="1" applyAlignment="1">
      <alignment vertical="center" shrinkToFit="1"/>
    </xf>
    <xf numFmtId="0" fontId="7" fillId="0" borderId="258" xfId="0" applyFont="1" applyBorder="1" applyAlignment="1">
      <alignment vertical="center" shrinkToFit="1"/>
    </xf>
    <xf numFmtId="0" fontId="7" fillId="0" borderId="259" xfId="0" applyFont="1" applyBorder="1" applyAlignment="1">
      <alignment vertical="center" shrinkToFit="1"/>
    </xf>
    <xf numFmtId="0" fontId="7" fillId="0" borderId="260" xfId="0" applyFont="1" applyBorder="1" applyAlignment="1">
      <alignment vertical="center" shrinkToFit="1"/>
    </xf>
    <xf numFmtId="0" fontId="7" fillId="0" borderId="256" xfId="0" applyFont="1" applyBorder="1" applyAlignment="1">
      <alignment vertical="center" shrinkToFit="1"/>
    </xf>
    <xf numFmtId="0" fontId="7" fillId="0" borderId="124" xfId="0" applyFont="1" applyBorder="1" applyAlignment="1">
      <alignment vertical="center" shrinkToFit="1"/>
    </xf>
    <xf numFmtId="0" fontId="7" fillId="0" borderId="261" xfId="0" applyFont="1" applyBorder="1" applyAlignment="1">
      <alignment vertical="center" shrinkToFit="1"/>
    </xf>
    <xf numFmtId="0" fontId="7" fillId="0" borderId="262" xfId="0" applyFont="1" applyBorder="1" applyAlignment="1">
      <alignment vertical="center" shrinkToFit="1"/>
    </xf>
    <xf numFmtId="0" fontId="7" fillId="0" borderId="259" xfId="0" applyFont="1" applyFill="1" applyBorder="1" applyAlignment="1">
      <alignment vertical="center" shrinkToFit="1"/>
    </xf>
    <xf numFmtId="38" fontId="7" fillId="0" borderId="263" xfId="1" applyFont="1" applyBorder="1" applyAlignment="1">
      <alignment vertical="center" shrinkToFit="1"/>
    </xf>
    <xf numFmtId="38" fontId="7" fillId="0" borderId="264" xfId="1" applyFont="1" applyBorder="1" applyAlignment="1">
      <alignment vertical="center" shrinkToFit="1"/>
    </xf>
    <xf numFmtId="0" fontId="7" fillId="0" borderId="265" xfId="0" applyFont="1" applyBorder="1" applyAlignment="1">
      <alignment vertical="center" shrinkToFit="1"/>
    </xf>
    <xf numFmtId="38" fontId="7" fillId="0" borderId="87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0" fontId="7" fillId="0" borderId="266" xfId="0" applyFont="1" applyBorder="1" applyAlignment="1">
      <alignment vertical="center" shrinkToFit="1"/>
    </xf>
    <xf numFmtId="0" fontId="7" fillId="0" borderId="267" xfId="0" applyFont="1" applyBorder="1" applyAlignment="1">
      <alignment vertical="center" shrinkToFit="1"/>
    </xf>
    <xf numFmtId="0" fontId="7" fillId="0" borderId="249" xfId="0" applyFont="1" applyBorder="1" applyAlignment="1">
      <alignment vertical="center" shrinkToFit="1"/>
    </xf>
    <xf numFmtId="38" fontId="7" fillId="0" borderId="266" xfId="1" applyFont="1" applyBorder="1" applyAlignment="1">
      <alignment vertical="center" shrinkToFit="1"/>
    </xf>
    <xf numFmtId="38" fontId="7" fillId="0" borderId="268" xfId="1" applyFont="1" applyBorder="1" applyAlignment="1">
      <alignment vertical="center" shrinkToFit="1"/>
    </xf>
    <xf numFmtId="0" fontId="7" fillId="0" borderId="64" xfId="0" applyFont="1" applyBorder="1" applyAlignment="1">
      <alignment vertical="center" shrinkToFit="1"/>
    </xf>
    <xf numFmtId="0" fontId="7" fillId="0" borderId="271" xfId="0" applyFont="1" applyBorder="1" applyAlignment="1">
      <alignment vertical="center" shrinkToFit="1"/>
    </xf>
    <xf numFmtId="38" fontId="7" fillId="0" borderId="272" xfId="1" applyFont="1" applyBorder="1" applyAlignment="1">
      <alignment vertical="center" shrinkToFit="1"/>
    </xf>
    <xf numFmtId="38" fontId="7" fillId="0" borderId="273" xfId="1" applyFont="1" applyBorder="1" applyAlignment="1">
      <alignment vertical="center" shrinkToFit="1"/>
    </xf>
    <xf numFmtId="38" fontId="7" fillId="0" borderId="63" xfId="1" applyFont="1" applyBorder="1" applyAlignment="1">
      <alignment vertical="center" shrinkToFit="1"/>
    </xf>
    <xf numFmtId="38" fontId="7" fillId="0" borderId="65" xfId="1" applyFont="1" applyBorder="1" applyAlignment="1">
      <alignment vertical="center" shrinkToFit="1"/>
    </xf>
    <xf numFmtId="0" fontId="7" fillId="0" borderId="274" xfId="0" applyFont="1" applyBorder="1" applyAlignment="1">
      <alignment vertical="center" shrinkToFit="1"/>
    </xf>
    <xf numFmtId="0" fontId="7" fillId="0" borderId="251" xfId="0" applyFont="1" applyBorder="1" applyAlignment="1">
      <alignment vertical="center" shrinkToFit="1"/>
    </xf>
    <xf numFmtId="0" fontId="7" fillId="0" borderId="275" xfId="0" applyFont="1" applyBorder="1" applyAlignment="1">
      <alignment vertical="center" shrinkToFit="1"/>
    </xf>
    <xf numFmtId="0" fontId="7" fillId="0" borderId="276" xfId="0" applyFont="1" applyBorder="1" applyAlignment="1">
      <alignment vertical="center" shrinkToFit="1"/>
    </xf>
    <xf numFmtId="0" fontId="7" fillId="0" borderId="277" xfId="0" applyFont="1" applyFill="1" applyBorder="1" applyAlignment="1">
      <alignment vertical="center" shrinkToFit="1"/>
    </xf>
    <xf numFmtId="38" fontId="7" fillId="0" borderId="272" xfId="1" applyFont="1" applyFill="1" applyBorder="1" applyAlignment="1">
      <alignment horizontal="center" vertical="center" shrinkToFit="1"/>
    </xf>
    <xf numFmtId="38" fontId="7" fillId="0" borderId="103" xfId="1" applyFont="1" applyFill="1" applyBorder="1" applyAlignment="1">
      <alignment vertical="center" shrinkToFit="1"/>
    </xf>
    <xf numFmtId="38" fontId="7" fillId="0" borderId="256" xfId="1" applyFont="1" applyFill="1" applyBorder="1" applyAlignment="1">
      <alignment vertical="center" shrinkToFit="1"/>
    </xf>
    <xf numFmtId="38" fontId="7" fillId="0" borderId="279" xfId="1" applyFont="1" applyFill="1" applyBorder="1" applyAlignment="1">
      <alignment vertical="center" shrinkToFit="1"/>
    </xf>
    <xf numFmtId="38" fontId="7" fillId="0" borderId="151" xfId="1" applyFont="1" applyFill="1" applyBorder="1" applyAlignment="1">
      <alignment vertical="center" shrinkToFit="1"/>
    </xf>
    <xf numFmtId="38" fontId="7" fillId="0" borderId="33" xfId="1" applyFont="1" applyFill="1" applyBorder="1" applyAlignment="1">
      <alignment vertical="center" shrinkToFit="1"/>
    </xf>
    <xf numFmtId="38" fontId="7" fillId="0" borderId="172" xfId="1" applyFont="1" applyFill="1" applyBorder="1" applyAlignment="1">
      <alignment vertical="center" shrinkToFit="1"/>
    </xf>
    <xf numFmtId="38" fontId="7" fillId="0" borderId="173" xfId="1" applyFont="1" applyFill="1" applyBorder="1" applyAlignment="1">
      <alignment vertical="center" shrinkToFit="1"/>
    </xf>
    <xf numFmtId="38" fontId="7" fillId="0" borderId="64" xfId="1" applyFont="1" applyFill="1" applyBorder="1" applyAlignment="1">
      <alignment vertical="center" shrinkToFit="1"/>
    </xf>
    <xf numFmtId="38" fontId="7" fillId="0" borderId="271" xfId="1" applyFont="1" applyFill="1" applyBorder="1" applyAlignment="1">
      <alignment vertical="center" shrinkToFit="1"/>
    </xf>
    <xf numFmtId="38" fontId="7" fillId="0" borderId="272" xfId="1" applyFont="1" applyFill="1" applyBorder="1" applyAlignment="1">
      <alignment vertical="center" shrinkToFit="1"/>
    </xf>
    <xf numFmtId="38" fontId="7" fillId="0" borderId="278" xfId="1" applyFont="1" applyFill="1" applyBorder="1" applyAlignment="1">
      <alignment vertical="center" shrinkToFit="1"/>
    </xf>
    <xf numFmtId="38" fontId="7" fillId="0" borderId="259" xfId="1" applyFont="1" applyFill="1" applyBorder="1" applyAlignment="1">
      <alignment vertical="center" shrinkToFit="1"/>
    </xf>
    <xf numFmtId="38" fontId="7" fillId="0" borderId="280" xfId="1" applyFont="1" applyFill="1" applyBorder="1" applyAlignment="1">
      <alignment vertical="center" shrinkToFit="1"/>
    </xf>
    <xf numFmtId="38" fontId="7" fillId="0" borderId="281" xfId="1" applyFont="1" applyFill="1" applyBorder="1" applyAlignment="1">
      <alignment vertical="center" shrinkToFit="1"/>
    </xf>
    <xf numFmtId="38" fontId="7" fillId="0" borderId="282" xfId="1" applyFont="1" applyFill="1" applyBorder="1" applyAlignment="1">
      <alignment vertical="center" shrinkToFit="1"/>
    </xf>
    <xf numFmtId="38" fontId="7" fillId="0" borderId="283" xfId="1" applyFont="1" applyFill="1" applyBorder="1" applyAlignment="1">
      <alignment vertical="center" shrinkToFit="1"/>
    </xf>
    <xf numFmtId="38" fontId="7" fillId="0" borderId="285" xfId="1" applyFont="1" applyFill="1" applyBorder="1" applyAlignment="1">
      <alignment vertical="center" shrinkToFit="1"/>
    </xf>
    <xf numFmtId="38" fontId="7" fillId="0" borderId="286" xfId="1" applyFont="1" applyFill="1" applyBorder="1" applyAlignment="1">
      <alignment vertical="center" shrinkToFit="1"/>
    </xf>
    <xf numFmtId="38" fontId="7" fillId="0" borderId="287" xfId="1" applyFont="1" applyFill="1" applyBorder="1" applyAlignment="1">
      <alignment vertical="center" shrinkToFit="1"/>
    </xf>
    <xf numFmtId="38" fontId="7" fillId="0" borderId="195" xfId="1" applyFont="1" applyFill="1" applyBorder="1" applyAlignment="1">
      <alignment vertical="center" shrinkToFit="1"/>
    </xf>
    <xf numFmtId="38" fontId="7" fillId="0" borderId="289" xfId="1" applyFont="1" applyFill="1" applyBorder="1" applyAlignment="1">
      <alignment vertical="center" shrinkToFit="1"/>
    </xf>
    <xf numFmtId="38" fontId="7" fillId="0" borderId="290" xfId="1" applyFont="1" applyFill="1" applyBorder="1" applyAlignment="1">
      <alignment vertical="center" shrinkToFit="1"/>
    </xf>
    <xf numFmtId="38" fontId="7" fillId="0" borderId="291" xfId="1" applyFont="1" applyFill="1" applyBorder="1" applyAlignment="1">
      <alignment vertical="center" shrinkToFit="1"/>
    </xf>
    <xf numFmtId="38" fontId="7" fillId="0" borderId="292" xfId="1" applyFont="1" applyFill="1" applyBorder="1" applyAlignment="1">
      <alignment vertical="center" shrinkToFit="1"/>
    </xf>
    <xf numFmtId="38" fontId="7" fillId="0" borderId="293" xfId="1" applyFont="1" applyFill="1" applyBorder="1" applyAlignment="1">
      <alignment vertical="center" shrinkToFit="1"/>
    </xf>
    <xf numFmtId="38" fontId="7" fillId="0" borderId="294" xfId="1" applyFont="1" applyFill="1" applyBorder="1" applyAlignment="1">
      <alignment vertical="center" shrinkToFit="1"/>
    </xf>
    <xf numFmtId="38" fontId="7" fillId="0" borderId="295" xfId="1" applyFont="1" applyFill="1" applyBorder="1" applyAlignment="1">
      <alignment vertical="center" shrinkToFit="1"/>
    </xf>
    <xf numFmtId="38" fontId="7" fillId="0" borderId="296" xfId="1" applyFont="1" applyFill="1" applyBorder="1" applyAlignment="1">
      <alignment vertical="center" shrinkToFit="1"/>
    </xf>
    <xf numFmtId="38" fontId="7" fillId="0" borderId="252" xfId="1" applyFont="1" applyFill="1" applyBorder="1" applyAlignment="1">
      <alignment vertical="center" shrinkToFit="1"/>
    </xf>
    <xf numFmtId="38" fontId="7" fillId="0" borderId="298" xfId="1" applyFont="1" applyFill="1" applyBorder="1" applyAlignment="1">
      <alignment vertical="center" shrinkToFit="1"/>
    </xf>
    <xf numFmtId="38" fontId="7" fillId="0" borderId="299" xfId="1" applyFont="1" applyFill="1" applyBorder="1" applyAlignment="1">
      <alignment vertical="center" shrinkToFit="1"/>
    </xf>
    <xf numFmtId="38" fontId="7" fillId="0" borderId="300" xfId="1" applyFont="1" applyFill="1" applyBorder="1" applyAlignment="1">
      <alignment vertical="center" shrinkToFit="1"/>
    </xf>
    <xf numFmtId="38" fontId="7" fillId="0" borderId="233" xfId="1" applyFont="1" applyFill="1" applyBorder="1" applyAlignment="1">
      <alignment vertical="center" shrinkToFit="1"/>
    </xf>
    <xf numFmtId="38" fontId="7" fillId="0" borderId="234" xfId="1" applyFont="1" applyFill="1" applyBorder="1" applyAlignment="1">
      <alignment vertical="center" shrinkToFit="1"/>
    </xf>
    <xf numFmtId="38" fontId="7" fillId="0" borderId="277" xfId="1" applyFont="1" applyFill="1" applyBorder="1" applyAlignment="1">
      <alignment vertical="center" shrinkToFit="1"/>
    </xf>
    <xf numFmtId="38" fontId="7" fillId="0" borderId="250" xfId="1" applyFont="1" applyFill="1" applyBorder="1" applyAlignment="1">
      <alignment vertical="center" shrinkToFit="1"/>
    </xf>
    <xf numFmtId="38" fontId="7" fillId="0" borderId="266" xfId="1" applyFont="1" applyFill="1" applyBorder="1" applyAlignment="1">
      <alignment vertical="center" shrinkToFit="1"/>
    </xf>
    <xf numFmtId="38" fontId="7" fillId="0" borderId="301" xfId="1" applyFont="1" applyFill="1" applyBorder="1" applyAlignment="1">
      <alignment vertical="center" shrinkToFit="1"/>
    </xf>
    <xf numFmtId="38" fontId="7" fillId="0" borderId="249" xfId="1" applyFont="1" applyFill="1" applyBorder="1" applyAlignment="1">
      <alignment vertical="center" shrinkToFit="1"/>
    </xf>
    <xf numFmtId="38" fontId="7" fillId="0" borderId="268" xfId="1" applyFont="1" applyFill="1" applyBorder="1" applyAlignment="1">
      <alignment vertical="center" shrinkToFit="1"/>
    </xf>
    <xf numFmtId="38" fontId="7" fillId="0" borderId="251" xfId="1" applyFont="1" applyFill="1" applyBorder="1" applyAlignment="1">
      <alignment vertical="center" shrinkToFit="1"/>
    </xf>
    <xf numFmtId="38" fontId="7" fillId="0" borderId="302" xfId="1" applyFont="1" applyFill="1" applyBorder="1" applyAlignment="1">
      <alignment vertical="center" shrinkToFit="1"/>
    </xf>
    <xf numFmtId="38" fontId="7" fillId="0" borderId="214" xfId="1" applyFont="1" applyFill="1" applyBorder="1" applyAlignment="1">
      <alignment vertical="center" shrinkToFit="1"/>
    </xf>
    <xf numFmtId="38" fontId="7" fillId="0" borderId="215" xfId="1" applyFont="1" applyFill="1" applyBorder="1" applyAlignment="1">
      <alignment vertical="center" shrinkToFit="1"/>
    </xf>
    <xf numFmtId="38" fontId="7" fillId="0" borderId="304" xfId="1" applyFont="1" applyFill="1" applyBorder="1" applyAlignment="1">
      <alignment vertical="center" shrinkToFit="1"/>
    </xf>
    <xf numFmtId="38" fontId="7" fillId="0" borderId="305" xfId="1" applyFont="1" applyFill="1" applyBorder="1" applyAlignment="1">
      <alignment vertical="center" shrinkToFit="1"/>
    </xf>
    <xf numFmtId="38" fontId="7" fillId="0" borderId="306" xfId="1" applyFont="1" applyFill="1" applyBorder="1" applyAlignment="1">
      <alignment vertical="center" shrinkToFit="1"/>
    </xf>
    <xf numFmtId="38" fontId="7" fillId="0" borderId="307" xfId="1" applyFont="1" applyFill="1" applyBorder="1" applyAlignment="1">
      <alignment vertical="center" shrinkToFit="1"/>
    </xf>
    <xf numFmtId="38" fontId="7" fillId="0" borderId="308" xfId="1" applyFont="1" applyFill="1" applyBorder="1" applyAlignment="1">
      <alignment vertical="center" shrinkToFit="1"/>
    </xf>
    <xf numFmtId="38" fontId="7" fillId="0" borderId="309" xfId="1" applyFont="1" applyFill="1" applyBorder="1" applyAlignment="1">
      <alignment vertical="center" shrinkToFit="1"/>
    </xf>
    <xf numFmtId="38" fontId="7" fillId="0" borderId="310" xfId="1" applyFont="1" applyFill="1" applyBorder="1" applyAlignment="1">
      <alignment vertical="center" shrinkToFit="1"/>
    </xf>
    <xf numFmtId="38" fontId="7" fillId="0" borderId="311" xfId="1" applyFont="1" applyFill="1" applyBorder="1" applyAlignment="1">
      <alignment vertical="center" shrinkToFit="1"/>
    </xf>
    <xf numFmtId="38" fontId="7" fillId="0" borderId="312" xfId="1" applyFont="1" applyFill="1" applyBorder="1" applyAlignment="1">
      <alignment vertical="center" shrinkToFit="1"/>
    </xf>
    <xf numFmtId="38" fontId="7" fillId="0" borderId="313" xfId="1" applyFont="1" applyFill="1" applyBorder="1" applyAlignment="1">
      <alignment vertical="center" shrinkToFit="1"/>
    </xf>
    <xf numFmtId="38" fontId="7" fillId="0" borderId="315" xfId="1" applyFont="1" applyFill="1" applyBorder="1" applyAlignment="1">
      <alignment vertical="center" shrinkToFit="1"/>
    </xf>
    <xf numFmtId="38" fontId="7" fillId="0" borderId="316" xfId="1" applyFont="1" applyFill="1" applyBorder="1" applyAlignment="1">
      <alignment vertical="center" shrinkToFit="1"/>
    </xf>
    <xf numFmtId="38" fontId="7" fillId="0" borderId="317" xfId="1" applyFont="1" applyFill="1" applyBorder="1" applyAlignment="1">
      <alignment vertical="center" shrinkToFit="1"/>
    </xf>
    <xf numFmtId="38" fontId="7" fillId="0" borderId="318" xfId="1" applyFont="1" applyFill="1" applyBorder="1" applyAlignment="1">
      <alignment vertical="center" shrinkToFit="1"/>
    </xf>
    <xf numFmtId="38" fontId="7" fillId="0" borderId="319" xfId="1" applyFont="1" applyFill="1" applyBorder="1" applyAlignment="1">
      <alignment vertical="center" shrinkToFit="1"/>
    </xf>
    <xf numFmtId="38" fontId="7" fillId="0" borderId="320" xfId="1" applyFont="1" applyFill="1" applyBorder="1" applyAlignment="1">
      <alignment vertical="center" shrinkToFit="1"/>
    </xf>
    <xf numFmtId="38" fontId="7" fillId="0" borderId="321" xfId="1" applyFont="1" applyFill="1" applyBorder="1" applyAlignment="1">
      <alignment vertical="center" shrinkToFit="1"/>
    </xf>
    <xf numFmtId="38" fontId="7" fillId="0" borderId="322" xfId="1" applyFont="1" applyFill="1" applyBorder="1" applyAlignment="1">
      <alignment vertical="center" shrinkToFit="1"/>
    </xf>
    <xf numFmtId="38" fontId="7" fillId="0" borderId="323" xfId="1" applyFont="1" applyFill="1" applyBorder="1" applyAlignment="1">
      <alignment vertical="center" shrinkToFit="1"/>
    </xf>
    <xf numFmtId="38" fontId="7" fillId="0" borderId="324" xfId="1" applyFont="1" applyFill="1" applyBorder="1" applyAlignment="1">
      <alignment vertical="center" shrinkToFit="1"/>
    </xf>
    <xf numFmtId="38" fontId="7" fillId="0" borderId="325" xfId="1" applyFont="1" applyFill="1" applyBorder="1" applyAlignment="1">
      <alignment vertical="center" shrinkToFit="1"/>
    </xf>
    <xf numFmtId="38" fontId="7" fillId="0" borderId="326" xfId="1" applyFont="1" applyFill="1" applyBorder="1" applyAlignment="1">
      <alignment vertical="center" shrinkToFit="1"/>
    </xf>
    <xf numFmtId="38" fontId="7" fillId="0" borderId="327" xfId="1" applyFont="1" applyFill="1" applyBorder="1" applyAlignment="1">
      <alignment vertical="center" shrinkToFit="1"/>
    </xf>
    <xf numFmtId="38" fontId="7" fillId="0" borderId="328" xfId="1" applyFont="1" applyFill="1" applyBorder="1" applyAlignment="1">
      <alignment vertical="center" shrinkToFit="1"/>
    </xf>
    <xf numFmtId="38" fontId="7" fillId="0" borderId="329" xfId="1" applyFont="1" applyFill="1" applyBorder="1" applyAlignment="1">
      <alignment vertical="center" shrinkToFit="1"/>
    </xf>
    <xf numFmtId="38" fontId="7" fillId="0" borderId="330" xfId="1" applyFont="1" applyFill="1" applyBorder="1" applyAlignment="1">
      <alignment vertical="center" shrinkToFit="1"/>
    </xf>
    <xf numFmtId="38" fontId="7" fillId="0" borderId="331" xfId="1" applyFont="1" applyFill="1" applyBorder="1" applyAlignment="1">
      <alignment vertical="center" shrinkToFit="1"/>
    </xf>
    <xf numFmtId="38" fontId="7" fillId="0" borderId="332" xfId="1" applyFont="1" applyFill="1" applyBorder="1" applyAlignment="1">
      <alignment vertical="center" shrinkToFit="1"/>
    </xf>
    <xf numFmtId="38" fontId="7" fillId="0" borderId="263" xfId="1" applyFont="1" applyFill="1" applyBorder="1" applyAlignment="1">
      <alignment vertical="center" shrinkToFit="1"/>
    </xf>
    <xf numFmtId="38" fontId="7" fillId="0" borderId="264" xfId="1" applyFont="1" applyFill="1" applyBorder="1" applyAlignment="1">
      <alignment vertical="center" shrinkToFit="1"/>
    </xf>
    <xf numFmtId="38" fontId="7" fillId="0" borderId="334" xfId="1" applyFont="1" applyFill="1" applyBorder="1" applyAlignment="1">
      <alignment vertical="center" shrinkToFit="1"/>
    </xf>
    <xf numFmtId="38" fontId="7" fillId="0" borderId="335" xfId="1" applyFont="1" applyFill="1" applyBorder="1" applyAlignment="1">
      <alignment vertical="center" shrinkToFit="1"/>
    </xf>
    <xf numFmtId="38" fontId="7" fillId="0" borderId="336" xfId="1" applyFont="1" applyFill="1" applyBorder="1" applyAlignment="1">
      <alignment vertical="center" shrinkToFit="1"/>
    </xf>
    <xf numFmtId="38" fontId="7" fillId="0" borderId="337" xfId="1" applyFont="1" applyFill="1" applyBorder="1" applyAlignment="1">
      <alignment vertical="center" shrinkToFit="1"/>
    </xf>
    <xf numFmtId="38" fontId="7" fillId="0" borderId="338" xfId="1" applyFont="1" applyFill="1" applyBorder="1" applyAlignment="1">
      <alignment vertical="center" shrinkToFit="1"/>
    </xf>
    <xf numFmtId="38" fontId="7" fillId="0" borderId="339" xfId="1" applyFont="1" applyFill="1" applyBorder="1" applyAlignment="1">
      <alignment vertical="center" shrinkToFit="1"/>
    </xf>
    <xf numFmtId="38" fontId="7" fillId="0" borderId="340" xfId="1" applyFont="1" applyFill="1" applyBorder="1" applyAlignment="1">
      <alignment vertical="center" shrinkToFit="1"/>
    </xf>
    <xf numFmtId="38" fontId="7" fillId="0" borderId="341" xfId="1" applyFont="1" applyFill="1" applyBorder="1" applyAlignment="1">
      <alignment vertical="center" shrinkToFit="1"/>
    </xf>
    <xf numFmtId="38" fontId="7" fillId="0" borderId="342" xfId="1" applyFont="1" applyFill="1" applyBorder="1" applyAlignment="1">
      <alignment vertical="center" shrinkToFit="1"/>
    </xf>
    <xf numFmtId="38" fontId="7" fillId="0" borderId="343" xfId="1" applyFont="1" applyFill="1" applyBorder="1" applyAlignment="1">
      <alignment vertical="center" shrinkToFit="1"/>
    </xf>
    <xf numFmtId="0" fontId="7" fillId="0" borderId="56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 shrinkToFit="1"/>
    </xf>
    <xf numFmtId="0" fontId="7" fillId="0" borderId="62" xfId="0" applyFont="1" applyFill="1" applyBorder="1" applyAlignment="1">
      <alignment horizontal="center" vertical="center" shrinkToFit="1"/>
    </xf>
    <xf numFmtId="0" fontId="7" fillId="0" borderId="110" xfId="0" applyFont="1" applyFill="1" applyBorder="1" applyAlignment="1">
      <alignment horizontal="right" vertical="center"/>
    </xf>
    <xf numFmtId="0" fontId="7" fillId="0" borderId="64" xfId="0" applyFont="1" applyFill="1" applyBorder="1">
      <alignment vertical="center"/>
    </xf>
    <xf numFmtId="38" fontId="7" fillId="0" borderId="98" xfId="1" applyFont="1" applyFill="1" applyBorder="1" applyAlignment="1">
      <alignment vertical="center" shrinkToFit="1"/>
    </xf>
    <xf numFmtId="177" fontId="7" fillId="0" borderId="97" xfId="1" applyNumberFormat="1" applyFont="1" applyFill="1" applyBorder="1" applyAlignment="1">
      <alignment vertical="center" shrinkToFit="1"/>
    </xf>
    <xf numFmtId="177" fontId="7" fillId="0" borderId="130" xfId="1" applyNumberFormat="1" applyFont="1" applyFill="1" applyBorder="1" applyAlignment="1">
      <alignment vertical="center" shrinkToFit="1"/>
    </xf>
    <xf numFmtId="49" fontId="7" fillId="0" borderId="97" xfId="1" applyNumberFormat="1" applyFont="1" applyFill="1" applyBorder="1" applyAlignment="1">
      <alignment horizontal="right" vertical="center" shrinkToFit="1"/>
    </xf>
    <xf numFmtId="0" fontId="7" fillId="0" borderId="109" xfId="0" applyFont="1" applyFill="1" applyBorder="1" applyAlignment="1">
      <alignment horizontal="center" vertical="center"/>
    </xf>
    <xf numFmtId="0" fontId="12" fillId="0" borderId="256" xfId="0" applyFont="1" applyFill="1" applyBorder="1" applyAlignment="1">
      <alignment vertical="center" shrinkToFit="1"/>
    </xf>
    <xf numFmtId="38" fontId="7" fillId="0" borderId="348" xfId="1" applyFont="1" applyFill="1" applyBorder="1" applyAlignment="1">
      <alignment horizontal="center" vertical="center" shrinkToFit="1"/>
    </xf>
    <xf numFmtId="38" fontId="7" fillId="0" borderId="349" xfId="1" applyFont="1" applyFill="1" applyBorder="1" applyAlignment="1">
      <alignment horizontal="center" vertical="center" shrinkToFit="1"/>
    </xf>
    <xf numFmtId="177" fontId="7" fillId="0" borderId="351" xfId="1" applyNumberFormat="1" applyFont="1" applyFill="1" applyBorder="1" applyAlignment="1">
      <alignment vertical="center" shrinkToFit="1"/>
    </xf>
    <xf numFmtId="0" fontId="7" fillId="0" borderId="102" xfId="0" applyFont="1" applyFill="1" applyBorder="1" applyAlignment="1">
      <alignment horizontal="center" vertical="center"/>
    </xf>
    <xf numFmtId="0" fontId="7" fillId="0" borderId="22" xfId="0" applyFont="1" applyFill="1" applyBorder="1">
      <alignment vertical="center"/>
    </xf>
    <xf numFmtId="38" fontId="5" fillId="0" borderId="0" xfId="1" applyFont="1" applyFill="1" applyBorder="1" applyAlignment="1">
      <alignment horizontal="right" vertical="center" shrinkToFit="1"/>
    </xf>
    <xf numFmtId="38" fontId="3" fillId="0" borderId="0" xfId="1" applyFont="1" applyFill="1" applyBorder="1" applyAlignment="1">
      <alignment horizontal="right" vertical="center" shrinkToFit="1"/>
    </xf>
    <xf numFmtId="38" fontId="7" fillId="0" borderId="353" xfId="1" applyFont="1" applyFill="1" applyBorder="1" applyAlignment="1">
      <alignment vertical="center" shrinkToFit="1"/>
    </xf>
    <xf numFmtId="38" fontId="7" fillId="0" borderId="354" xfId="1" applyFont="1" applyFill="1" applyBorder="1" applyAlignment="1">
      <alignment vertical="center" shrinkToFit="1"/>
    </xf>
    <xf numFmtId="38" fontId="7" fillId="0" borderId="354" xfId="1" applyFont="1" applyFill="1" applyBorder="1" applyAlignment="1">
      <alignment horizontal="center" vertical="center" shrinkToFit="1"/>
    </xf>
    <xf numFmtId="38" fontId="7" fillId="0" borderId="57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0" borderId="56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105" xfId="1" applyFont="1" applyFill="1" applyBorder="1" applyAlignment="1">
      <alignment horizontal="center" vertical="center" shrinkToFit="1"/>
    </xf>
    <xf numFmtId="38" fontId="7" fillId="0" borderId="332" xfId="1" applyFont="1" applyFill="1" applyBorder="1" applyAlignment="1">
      <alignment horizontal="center" vertical="center" shrinkToFit="1"/>
    </xf>
    <xf numFmtId="0" fontId="9" fillId="0" borderId="0" xfId="0" applyFont="1" applyFill="1" applyAlignment="1">
      <alignment vertical="center" wrapText="1" shrinkToFit="1"/>
    </xf>
    <xf numFmtId="38" fontId="7" fillId="0" borderId="107" xfId="1" applyFont="1" applyFill="1" applyBorder="1" applyAlignment="1">
      <alignment horizontal="center" vertical="center" shrinkToFit="1"/>
    </xf>
    <xf numFmtId="38" fontId="7" fillId="0" borderId="330" xfId="1" applyFont="1" applyFill="1" applyBorder="1" applyAlignment="1">
      <alignment horizontal="center" vertical="center" shrinkToFit="1"/>
    </xf>
    <xf numFmtId="0" fontId="7" fillId="0" borderId="77" xfId="0" applyFont="1" applyFill="1" applyBorder="1" applyAlignment="1">
      <alignment horizontal="right" vertical="center" wrapText="1"/>
    </xf>
    <xf numFmtId="0" fontId="7" fillId="0" borderId="78" xfId="0" applyFont="1" applyFill="1" applyBorder="1" applyAlignment="1">
      <alignment horizontal="center" vertical="center" wrapText="1"/>
    </xf>
    <xf numFmtId="0" fontId="7" fillId="0" borderId="82" xfId="0" applyFont="1" applyFill="1" applyBorder="1" applyAlignment="1">
      <alignment horizontal="center" vertical="center" wrapText="1"/>
    </xf>
    <xf numFmtId="0" fontId="7" fillId="0" borderId="79" xfId="0" applyFont="1" applyFill="1" applyBorder="1" applyAlignment="1">
      <alignment horizontal="center" vertical="center" wrapText="1"/>
    </xf>
    <xf numFmtId="0" fontId="7" fillId="0" borderId="80" xfId="0" applyFont="1" applyFill="1" applyBorder="1" applyAlignment="1">
      <alignment horizontal="center" vertical="center" wrapText="1"/>
    </xf>
    <xf numFmtId="0" fontId="7" fillId="0" borderId="81" xfId="0" applyFont="1" applyFill="1" applyBorder="1" applyAlignment="1">
      <alignment horizontal="center" vertical="center" wrapText="1"/>
    </xf>
    <xf numFmtId="0" fontId="7" fillId="0" borderId="68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38" fontId="7" fillId="0" borderId="114" xfId="1" applyFont="1" applyFill="1" applyBorder="1" applyAlignment="1">
      <alignment horizontal="center" vertical="center" shrinkToFit="1"/>
    </xf>
    <xf numFmtId="38" fontId="7" fillId="0" borderId="103" xfId="1" applyFont="1" applyFill="1" applyBorder="1" applyAlignment="1">
      <alignment horizontal="center" vertical="center" textRotation="255" shrinkToFit="1"/>
    </xf>
    <xf numFmtId="38" fontId="7" fillId="0" borderId="109" xfId="1" applyFont="1" applyFill="1" applyBorder="1" applyAlignment="1">
      <alignment horizontal="center" vertical="center" textRotation="255" shrinkToFit="1"/>
    </xf>
    <xf numFmtId="0" fontId="7" fillId="0" borderId="102" xfId="0" applyFont="1" applyFill="1" applyBorder="1" applyAlignment="1">
      <alignment horizontal="center" vertical="center"/>
    </xf>
    <xf numFmtId="0" fontId="7" fillId="0" borderId="103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109" xfId="0" applyFont="1" applyFill="1" applyBorder="1" applyAlignment="1">
      <alignment horizontal="center" vertical="center"/>
    </xf>
    <xf numFmtId="0" fontId="7" fillId="0" borderId="104" xfId="0" applyFont="1" applyFill="1" applyBorder="1" applyAlignment="1">
      <alignment horizontal="center" vertical="center"/>
    </xf>
    <xf numFmtId="0" fontId="7" fillId="0" borderId="123" xfId="0" applyFont="1" applyFill="1" applyBorder="1">
      <alignment vertical="center"/>
    </xf>
    <xf numFmtId="0" fontId="7" fillId="0" borderId="122" xfId="0" applyFont="1" applyFill="1" applyBorder="1" applyAlignment="1">
      <alignment horizontal="center" vertical="center"/>
    </xf>
    <xf numFmtId="0" fontId="7" fillId="0" borderId="22" xfId="0" applyFont="1" applyFill="1" applyBorder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24" xfId="0" applyFont="1" applyFill="1" applyBorder="1" applyAlignment="1">
      <alignment horizontal="center" vertical="center"/>
    </xf>
    <xf numFmtId="0" fontId="7" fillId="0" borderId="90" xfId="0" applyFont="1" applyFill="1" applyBorder="1" applyAlignment="1">
      <alignment horizontal="center" vertical="center"/>
    </xf>
    <xf numFmtId="0" fontId="7" fillId="0" borderId="9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25" xfId="0" applyFont="1" applyFill="1" applyBorder="1" applyAlignment="1">
      <alignment horizontal="center" vertical="center"/>
    </xf>
    <xf numFmtId="0" fontId="7" fillId="0" borderId="123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58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8" fontId="7" fillId="0" borderId="87" xfId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0" fontId="12" fillId="0" borderId="8" xfId="0" applyFont="1" applyFill="1" applyBorder="1" applyAlignment="1">
      <alignment horizontal="center" vertical="center" shrinkToFit="1"/>
    </xf>
    <xf numFmtId="0" fontId="12" fillId="0" borderId="118" xfId="0" applyFont="1" applyFill="1" applyBorder="1" applyAlignment="1">
      <alignment horizontal="center" vertical="center" shrinkToFit="1"/>
    </xf>
    <xf numFmtId="0" fontId="12" fillId="0" borderId="105" xfId="0" applyFont="1" applyFill="1" applyBorder="1" applyAlignment="1">
      <alignment horizontal="center" vertical="center" shrinkToFit="1"/>
    </xf>
    <xf numFmtId="0" fontId="12" fillId="0" borderId="108" xfId="0" applyFont="1" applyFill="1" applyBorder="1" applyAlignment="1">
      <alignment horizontal="center" vertical="center" shrinkToFit="1"/>
    </xf>
    <xf numFmtId="0" fontId="12" fillId="0" borderId="21" xfId="0" applyFont="1" applyFill="1" applyBorder="1" applyAlignment="1">
      <alignment horizontal="center" vertical="center" shrinkToFit="1"/>
    </xf>
    <xf numFmtId="0" fontId="12" fillId="0" borderId="22" xfId="0" applyFont="1" applyFill="1" applyBorder="1" applyAlignment="1">
      <alignment horizontal="center" vertical="center" shrinkToFit="1"/>
    </xf>
    <xf numFmtId="0" fontId="12" fillId="0" borderId="9" xfId="0" applyFont="1" applyFill="1" applyBorder="1" applyAlignment="1">
      <alignment horizontal="center" vertical="center" shrinkToFit="1"/>
    </xf>
    <xf numFmtId="38" fontId="12" fillId="0" borderId="9" xfId="1" applyFont="1" applyFill="1" applyBorder="1" applyAlignment="1">
      <alignment horizontal="center" vertical="center" shrinkToFit="1"/>
    </xf>
    <xf numFmtId="38" fontId="12" fillId="0" borderId="10" xfId="1" applyFont="1" applyFill="1" applyBorder="1" applyAlignment="1">
      <alignment horizontal="center" vertical="center" shrinkToFit="1"/>
    </xf>
    <xf numFmtId="0" fontId="27" fillId="0" borderId="0" xfId="0" applyFont="1" applyFill="1" applyBorder="1" applyAlignment="1">
      <alignment vertical="center" shrinkToFit="1"/>
    </xf>
    <xf numFmtId="0" fontId="12" fillId="0" borderId="86" xfId="0" applyFont="1" applyFill="1" applyBorder="1" applyAlignment="1">
      <alignment horizontal="center" vertical="center" shrinkToFit="1"/>
    </xf>
    <xf numFmtId="0" fontId="12" fillId="0" borderId="96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vertical="center" shrinkToFit="1"/>
    </xf>
    <xf numFmtId="0" fontId="12" fillId="0" borderId="113" xfId="0" applyFont="1" applyFill="1" applyBorder="1" applyAlignment="1">
      <alignment horizontal="center" vertical="center" shrinkToFit="1"/>
    </xf>
    <xf numFmtId="0" fontId="12" fillId="0" borderId="114" xfId="0" applyFont="1" applyFill="1" applyBorder="1" applyAlignment="1">
      <alignment horizontal="center" vertical="center" shrinkToFit="1"/>
    </xf>
    <xf numFmtId="38" fontId="12" fillId="0" borderId="113" xfId="1" applyFont="1" applyFill="1" applyBorder="1" applyAlignment="1">
      <alignment horizontal="center" vertical="center" shrinkToFit="1"/>
    </xf>
    <xf numFmtId="38" fontId="12" fillId="0" borderId="134" xfId="1" applyFont="1" applyFill="1" applyBorder="1" applyAlignment="1">
      <alignment horizontal="center" vertical="center" shrinkToFit="1"/>
    </xf>
    <xf numFmtId="0" fontId="12" fillId="0" borderId="117" xfId="0" applyFont="1" applyFill="1" applyBorder="1" applyAlignment="1">
      <alignment horizontal="center" vertical="center" shrinkToFit="1"/>
    </xf>
    <xf numFmtId="0" fontId="12" fillId="0" borderId="115" xfId="0" applyFont="1" applyFill="1" applyBorder="1" applyAlignment="1">
      <alignment horizontal="center" vertical="center" shrinkToFit="1"/>
    </xf>
    <xf numFmtId="0" fontId="12" fillId="0" borderId="116" xfId="0" applyFont="1" applyFill="1" applyBorder="1" applyAlignment="1">
      <alignment horizontal="center" vertical="center" shrinkToFit="1"/>
    </xf>
    <xf numFmtId="0" fontId="14" fillId="0" borderId="0" xfId="0" applyFont="1" applyFill="1" applyAlignment="1">
      <alignment vertical="center" wrapText="1" shrinkToFit="1"/>
    </xf>
    <xf numFmtId="38" fontId="7" fillId="0" borderId="118" xfId="1" applyFont="1" applyFill="1" applyBorder="1" applyAlignment="1">
      <alignment horizontal="center" vertical="center" shrinkToFit="1"/>
    </xf>
    <xf numFmtId="38" fontId="7" fillId="0" borderId="130" xfId="1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08" xfId="0" applyFont="1" applyFill="1" applyBorder="1" applyAlignment="1">
      <alignment horizontal="center" vertical="center" shrinkToFit="1"/>
    </xf>
    <xf numFmtId="0" fontId="7" fillId="0" borderId="106" xfId="0" applyFont="1" applyFill="1" applyBorder="1" applyAlignment="1">
      <alignment horizontal="center" vertical="center" shrinkToFit="1"/>
    </xf>
    <xf numFmtId="0" fontId="7" fillId="0" borderId="120" xfId="0" applyFont="1" applyFill="1" applyBorder="1" applyAlignment="1">
      <alignment horizontal="center" vertical="center" shrinkToFit="1"/>
    </xf>
    <xf numFmtId="0" fontId="7" fillId="0" borderId="107" xfId="0" applyFont="1" applyFill="1" applyBorder="1" applyAlignment="1">
      <alignment horizontal="center" vertical="center" shrinkToFit="1"/>
    </xf>
    <xf numFmtId="0" fontId="7" fillId="0" borderId="105" xfId="0" applyFont="1" applyFill="1" applyBorder="1" applyAlignment="1">
      <alignment horizontal="center"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center" vertical="center" shrinkToFit="1"/>
    </xf>
    <xf numFmtId="0" fontId="25" fillId="0" borderId="0" xfId="0" applyFont="1" applyFill="1" applyBorder="1" applyAlignment="1">
      <alignment vertical="center" shrinkToFit="1"/>
    </xf>
    <xf numFmtId="0" fontId="7" fillId="0" borderId="137" xfId="0" applyFont="1" applyBorder="1" applyAlignment="1">
      <alignment horizontal="center" vertical="center" shrinkToFit="1"/>
    </xf>
    <xf numFmtId="0" fontId="7" fillId="0" borderId="138" xfId="0" applyFont="1" applyBorder="1" applyAlignment="1">
      <alignment horizontal="center" vertical="center" shrinkToFit="1"/>
    </xf>
    <xf numFmtId="0" fontId="7" fillId="0" borderId="220" xfId="0" applyFont="1" applyBorder="1" applyAlignment="1">
      <alignment horizontal="center" vertical="center" shrinkToFit="1"/>
    </xf>
    <xf numFmtId="0" fontId="7" fillId="0" borderId="221" xfId="0" applyFont="1" applyBorder="1" applyAlignment="1">
      <alignment horizontal="center" vertical="center" shrinkToFit="1"/>
    </xf>
    <xf numFmtId="0" fontId="7" fillId="0" borderId="238" xfId="0" applyFont="1" applyBorder="1" applyAlignment="1">
      <alignment horizontal="center" vertical="center" shrinkToFit="1"/>
    </xf>
    <xf numFmtId="0" fontId="7" fillId="0" borderId="239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25" xfId="0" applyFont="1" applyBorder="1" applyAlignment="1">
      <alignment horizontal="center" vertical="center" shrinkToFit="1"/>
    </xf>
    <xf numFmtId="0" fontId="7" fillId="0" borderId="123" xfId="0" applyFont="1" applyBorder="1" applyAlignment="1">
      <alignment horizontal="center" vertical="center" shrinkToFit="1"/>
    </xf>
    <xf numFmtId="0" fontId="7" fillId="0" borderId="269" xfId="0" applyFont="1" applyBorder="1" applyAlignment="1">
      <alignment horizontal="center" vertical="center" shrinkToFit="1"/>
    </xf>
    <xf numFmtId="0" fontId="7" fillId="0" borderId="270" xfId="0" applyFont="1" applyBorder="1" applyAlignment="1">
      <alignment horizontal="center" vertical="center" shrinkToFit="1"/>
    </xf>
    <xf numFmtId="38" fontId="7" fillId="0" borderId="272" xfId="1" applyFont="1" applyFill="1" applyBorder="1" applyAlignment="1">
      <alignment horizontal="center" vertical="center" shrinkToFit="1"/>
    </xf>
    <xf numFmtId="38" fontId="25" fillId="0" borderId="0" xfId="1" applyFont="1" applyFill="1" applyBorder="1" applyAlignment="1">
      <alignment vertical="center" shrinkToFit="1"/>
    </xf>
    <xf numFmtId="38" fontId="7" fillId="0" borderId="278" xfId="1" applyFont="1" applyFill="1" applyBorder="1" applyAlignment="1">
      <alignment horizontal="center" vertical="center" shrinkToFit="1"/>
    </xf>
    <xf numFmtId="38" fontId="7" fillId="0" borderId="269" xfId="1" applyFont="1" applyFill="1" applyBorder="1" applyAlignment="1">
      <alignment horizontal="center" vertical="center" shrinkToFit="1"/>
    </xf>
    <xf numFmtId="38" fontId="7" fillId="0" borderId="270" xfId="1" applyFont="1" applyFill="1" applyBorder="1" applyAlignment="1">
      <alignment horizontal="center" vertical="center" shrinkToFit="1"/>
    </xf>
    <xf numFmtId="38" fontId="7" fillId="0" borderId="284" xfId="1" applyFont="1" applyFill="1" applyBorder="1" applyAlignment="1">
      <alignment horizontal="center" vertical="center" shrinkToFit="1"/>
    </xf>
    <xf numFmtId="38" fontId="7" fillId="0" borderId="288" xfId="1" applyFont="1" applyFill="1" applyBorder="1" applyAlignment="1">
      <alignment horizontal="center" vertical="center" shrinkToFit="1"/>
    </xf>
    <xf numFmtId="38" fontId="7" fillId="0" borderId="297" xfId="1" applyFont="1" applyFill="1" applyBorder="1" applyAlignment="1">
      <alignment horizontal="center" vertical="center" shrinkToFit="1"/>
    </xf>
    <xf numFmtId="38" fontId="7" fillId="0" borderId="303" xfId="1" applyFont="1" applyFill="1" applyBorder="1" applyAlignment="1">
      <alignment horizontal="center" vertical="center" shrinkToFit="1"/>
    </xf>
    <xf numFmtId="38" fontId="7" fillId="0" borderId="314" xfId="1" applyFont="1" applyFill="1" applyBorder="1" applyAlignment="1">
      <alignment horizontal="center" vertical="center" shrinkToFit="1"/>
    </xf>
    <xf numFmtId="38" fontId="7" fillId="0" borderId="333" xfId="1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125" xfId="1" applyFont="1" applyFill="1" applyBorder="1" applyAlignment="1">
      <alignment horizontal="center" vertical="center" shrinkToFit="1"/>
    </xf>
    <xf numFmtId="38" fontId="7" fillId="0" borderId="123" xfId="1" applyFont="1" applyFill="1" applyBorder="1" applyAlignment="1">
      <alignment horizontal="center" vertical="center" shrinkToFit="1"/>
    </xf>
    <xf numFmtId="38" fontId="7" fillId="0" borderId="98" xfId="1" applyFont="1" applyFill="1" applyBorder="1" applyAlignment="1">
      <alignment horizontal="right" vertical="center" shrinkToFit="1"/>
    </xf>
    <xf numFmtId="38" fontId="7" fillId="0" borderId="347" xfId="1" applyFont="1" applyFill="1" applyBorder="1" applyAlignment="1">
      <alignment horizontal="right" vertical="center" shrinkToFit="1"/>
    </xf>
    <xf numFmtId="177" fontId="7" fillId="0" borderId="130" xfId="1" applyNumberFormat="1" applyFont="1" applyFill="1" applyBorder="1" applyAlignment="1">
      <alignment horizontal="right" vertical="center" shrinkToFit="1"/>
    </xf>
    <xf numFmtId="177" fontId="7" fillId="0" borderId="345" xfId="1" applyNumberFormat="1" applyFont="1" applyFill="1" applyBorder="1" applyAlignment="1">
      <alignment horizontal="right" vertical="center" shrinkToFit="1"/>
    </xf>
    <xf numFmtId="38" fontId="7" fillId="0" borderId="86" xfId="1" applyFont="1" applyFill="1" applyBorder="1" applyAlignment="1">
      <alignment horizontal="right" vertical="center" shrinkToFit="1"/>
    </xf>
    <xf numFmtId="38" fontId="7" fillId="0" borderId="97" xfId="1" applyFont="1" applyFill="1" applyBorder="1" applyAlignment="1">
      <alignment horizontal="right" vertical="center" shrinkToFit="1"/>
    </xf>
    <xf numFmtId="38" fontId="7" fillId="0" borderId="130" xfId="1" applyFont="1" applyFill="1" applyBorder="1" applyAlignment="1">
      <alignment horizontal="right" vertical="center" shrinkToFit="1"/>
    </xf>
    <xf numFmtId="38" fontId="7" fillId="0" borderId="344" xfId="1" applyFont="1" applyFill="1" applyBorder="1" applyAlignment="1">
      <alignment horizontal="right" vertical="center" shrinkToFit="1"/>
    </xf>
    <xf numFmtId="38" fontId="7" fillId="0" borderId="116" xfId="1" applyFont="1" applyFill="1" applyBorder="1" applyAlignment="1">
      <alignment horizontal="right" vertical="center" shrinkToFit="1"/>
    </xf>
    <xf numFmtId="38" fontId="7" fillId="0" borderId="345" xfId="1" applyFont="1" applyFill="1" applyBorder="1" applyAlignment="1">
      <alignment horizontal="right" vertical="center" shrinkToFit="1"/>
    </xf>
    <xf numFmtId="177" fontId="7" fillId="0" borderId="351" xfId="1" applyNumberFormat="1" applyFont="1" applyFill="1" applyBorder="1" applyAlignment="1">
      <alignment horizontal="right" vertical="center" shrinkToFit="1"/>
    </xf>
    <xf numFmtId="177" fontId="7" fillId="0" borderId="352" xfId="1" applyNumberFormat="1" applyFont="1" applyFill="1" applyBorder="1" applyAlignment="1">
      <alignment horizontal="right" vertical="center" shrinkToFit="1"/>
    </xf>
    <xf numFmtId="49" fontId="7" fillId="0" borderId="97" xfId="1" applyNumberFormat="1" applyFont="1" applyFill="1" applyBorder="1" applyAlignment="1">
      <alignment horizontal="right" vertical="center" shrinkToFit="1"/>
    </xf>
    <xf numFmtId="49" fontId="7" fillId="0" borderId="116" xfId="1" applyNumberFormat="1" applyFont="1" applyFill="1" applyBorder="1" applyAlignment="1">
      <alignment horizontal="right" vertical="center" shrinkToFit="1"/>
    </xf>
    <xf numFmtId="38" fontId="7" fillId="0" borderId="111" xfId="1" applyFont="1" applyFill="1" applyBorder="1" applyAlignment="1">
      <alignment horizontal="center" vertical="center" shrinkToFit="1"/>
    </xf>
    <xf numFmtId="38" fontId="7" fillId="0" borderId="264" xfId="1" applyFont="1" applyFill="1" applyBorder="1" applyAlignment="1">
      <alignment horizontal="center" vertical="center" shrinkToFit="1"/>
    </xf>
    <xf numFmtId="38" fontId="7" fillId="0" borderId="346" xfId="1" applyFont="1" applyFill="1" applyBorder="1" applyAlignment="1">
      <alignment horizontal="center" vertical="center" shrinkToFit="1"/>
    </xf>
    <xf numFmtId="38" fontId="7" fillId="0" borderId="252" xfId="1" applyFont="1" applyFill="1" applyBorder="1" applyAlignment="1">
      <alignment horizontal="center" vertical="center" shrinkToFit="1"/>
    </xf>
    <xf numFmtId="38" fontId="7" fillId="0" borderId="350" xfId="1" applyFont="1" applyFill="1" applyBorder="1" applyAlignment="1">
      <alignment horizontal="center" vertical="center" shrinkToFit="1"/>
    </xf>
    <xf numFmtId="38" fontId="7" fillId="0" borderId="23" xfId="1" applyFont="1" applyFill="1" applyBorder="1" applyAlignment="1">
      <alignment horizontal="center" vertical="center" shrinkToFit="1"/>
    </xf>
    <xf numFmtId="38" fontId="7" fillId="0" borderId="355" xfId="1" applyFont="1" applyFill="1" applyBorder="1" applyAlignment="1">
      <alignment horizontal="center" vertical="center" textRotation="255" shrinkToFit="1"/>
    </xf>
    <xf numFmtId="38" fontId="7" fillId="0" borderId="356" xfId="1" applyFont="1" applyFill="1" applyBorder="1" applyAlignment="1">
      <alignment vertical="center" shrinkToFit="1"/>
    </xf>
    <xf numFmtId="38" fontId="7" fillId="0" borderId="357" xfId="1" applyFont="1" applyFill="1" applyBorder="1" applyAlignment="1">
      <alignment vertical="center" shrinkToFit="1"/>
    </xf>
    <xf numFmtId="38" fontId="7" fillId="0" borderId="358" xfId="1" applyFont="1" applyFill="1" applyBorder="1" applyAlignment="1">
      <alignment horizontal="center" vertical="center" shrinkToFit="1"/>
    </xf>
    <xf numFmtId="38" fontId="7" fillId="0" borderId="359" xfId="1" applyFont="1" applyFill="1" applyBorder="1" applyAlignment="1">
      <alignment horizontal="center" vertical="center" shrinkToFit="1"/>
    </xf>
    <xf numFmtId="38" fontId="7" fillId="0" borderId="349" xfId="1" applyFont="1" applyFill="1" applyBorder="1" applyAlignment="1">
      <alignment vertical="center" shrinkToFit="1"/>
    </xf>
    <xf numFmtId="38" fontId="7" fillId="0" borderId="348" xfId="1" applyFont="1" applyFill="1" applyBorder="1" applyAlignment="1">
      <alignment vertical="center" shrinkToFit="1"/>
    </xf>
    <xf numFmtId="38" fontId="7" fillId="0" borderId="271" xfId="1" applyFont="1" applyFill="1" applyBorder="1" applyAlignment="1">
      <alignment horizontal="center" vertical="center" shrinkToFit="1"/>
    </xf>
    <xf numFmtId="38" fontId="7" fillId="0" borderId="360" xfId="1" applyFont="1" applyFill="1" applyBorder="1" applyAlignment="1">
      <alignment horizontal="center" vertical="center" shrinkToFit="1"/>
    </xf>
    <xf numFmtId="38" fontId="7" fillId="0" borderId="271" xfId="1" applyFont="1" applyFill="1" applyBorder="1" applyAlignment="1">
      <alignment horizontal="center" vertical="center" shrinkToFit="1"/>
    </xf>
    <xf numFmtId="38" fontId="7" fillId="0" borderId="361" xfId="1" applyFont="1" applyFill="1" applyBorder="1" applyAlignment="1">
      <alignment horizontal="center" vertical="center" shrinkToFit="1"/>
    </xf>
    <xf numFmtId="38" fontId="16" fillId="0" borderId="0" xfId="1" applyFont="1" applyFill="1">
      <alignment vertical="center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</xdr:colOff>
      <xdr:row>3</xdr:row>
      <xdr:rowOff>10583</xdr:rowOff>
    </xdr:from>
    <xdr:to>
      <xdr:col>3</xdr:col>
      <xdr:colOff>10584</xdr:colOff>
      <xdr:row>4</xdr:row>
      <xdr:rowOff>232834</xdr:rowOff>
    </xdr:to>
    <xdr:cxnSp macro="">
      <xdr:nvCxnSpPr>
        <xdr:cNvPr id="2" name="直線コネクタ 1"/>
        <xdr:cNvCxnSpPr/>
      </xdr:nvCxnSpPr>
      <xdr:spPr>
        <a:xfrm>
          <a:off x="21166" y="524933"/>
          <a:ext cx="2046818" cy="3365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3</xdr:row>
      <xdr:rowOff>10583</xdr:rowOff>
    </xdr:from>
    <xdr:to>
      <xdr:col>10</xdr:col>
      <xdr:colOff>10584</xdr:colOff>
      <xdr:row>4</xdr:row>
      <xdr:rowOff>232834</xdr:rowOff>
    </xdr:to>
    <xdr:cxnSp macro="">
      <xdr:nvCxnSpPr>
        <xdr:cNvPr id="3" name="直線コネクタ 2"/>
        <xdr:cNvCxnSpPr/>
      </xdr:nvCxnSpPr>
      <xdr:spPr>
        <a:xfrm>
          <a:off x="4821766" y="524933"/>
          <a:ext cx="2046818" cy="3365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21166</xdr:colOff>
      <xdr:row>3</xdr:row>
      <xdr:rowOff>10583</xdr:rowOff>
    </xdr:from>
    <xdr:to>
      <xdr:col>3</xdr:col>
      <xdr:colOff>10584</xdr:colOff>
      <xdr:row>4</xdr:row>
      <xdr:rowOff>232834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xmlns="" id="{00000000-0008-0000-0D00-000003000000}"/>
            </a:ext>
          </a:extLst>
        </xdr:cNvPr>
        <xdr:cNvCxnSpPr/>
      </xdr:nvCxnSpPr>
      <xdr:spPr>
        <a:xfrm>
          <a:off x="21166" y="724958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3</xdr:row>
      <xdr:rowOff>10583</xdr:rowOff>
    </xdr:from>
    <xdr:to>
      <xdr:col>10</xdr:col>
      <xdr:colOff>10584</xdr:colOff>
      <xdr:row>4</xdr:row>
      <xdr:rowOff>232834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xmlns="" id="{00000000-0008-0000-0D00-000007000000}"/>
            </a:ext>
          </a:extLst>
        </xdr:cNvPr>
        <xdr:cNvCxnSpPr/>
      </xdr:nvCxnSpPr>
      <xdr:spPr>
        <a:xfrm>
          <a:off x="8050741" y="724958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</xdr:colOff>
      <xdr:row>3</xdr:row>
      <xdr:rowOff>10583</xdr:rowOff>
    </xdr:from>
    <xdr:to>
      <xdr:col>3</xdr:col>
      <xdr:colOff>10584</xdr:colOff>
      <xdr:row>4</xdr:row>
      <xdr:rowOff>232834</xdr:rowOff>
    </xdr:to>
    <xdr:cxnSp macro="">
      <xdr:nvCxnSpPr>
        <xdr:cNvPr id="2" name="直線コネクタ 1"/>
        <xdr:cNvCxnSpPr/>
      </xdr:nvCxnSpPr>
      <xdr:spPr>
        <a:xfrm>
          <a:off x="21166" y="524933"/>
          <a:ext cx="2046818" cy="3365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3</xdr:row>
      <xdr:rowOff>10583</xdr:rowOff>
    </xdr:from>
    <xdr:to>
      <xdr:col>10</xdr:col>
      <xdr:colOff>10584</xdr:colOff>
      <xdr:row>4</xdr:row>
      <xdr:rowOff>232834</xdr:rowOff>
    </xdr:to>
    <xdr:cxnSp macro="">
      <xdr:nvCxnSpPr>
        <xdr:cNvPr id="3" name="直線コネクタ 2"/>
        <xdr:cNvCxnSpPr/>
      </xdr:nvCxnSpPr>
      <xdr:spPr>
        <a:xfrm>
          <a:off x="4821766" y="524933"/>
          <a:ext cx="2046818" cy="3365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21166</xdr:colOff>
      <xdr:row>3</xdr:row>
      <xdr:rowOff>10583</xdr:rowOff>
    </xdr:from>
    <xdr:to>
      <xdr:col>3</xdr:col>
      <xdr:colOff>10584</xdr:colOff>
      <xdr:row>4</xdr:row>
      <xdr:rowOff>232834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xmlns="" id="{00000000-0008-0000-0D00-000009000000}"/>
            </a:ext>
          </a:extLst>
        </xdr:cNvPr>
        <xdr:cNvCxnSpPr/>
      </xdr:nvCxnSpPr>
      <xdr:spPr>
        <a:xfrm>
          <a:off x="21166" y="12869333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3</xdr:row>
      <xdr:rowOff>10583</xdr:rowOff>
    </xdr:from>
    <xdr:to>
      <xdr:col>10</xdr:col>
      <xdr:colOff>10584</xdr:colOff>
      <xdr:row>4</xdr:row>
      <xdr:rowOff>232834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xmlns="" id="{00000000-0008-0000-0D00-00000A000000}"/>
            </a:ext>
          </a:extLst>
        </xdr:cNvPr>
        <xdr:cNvCxnSpPr/>
      </xdr:nvCxnSpPr>
      <xdr:spPr>
        <a:xfrm>
          <a:off x="8050741" y="12869333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25</xdr:row>
      <xdr:rowOff>9525</xdr:rowOff>
    </xdr:from>
    <xdr:to>
      <xdr:col>1</xdr:col>
      <xdr:colOff>0</xdr:colOff>
      <xdr:row>27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xmlns="" id="{00000000-0008-0000-1200-000003000000}"/>
            </a:ext>
          </a:extLst>
        </xdr:cNvPr>
        <xdr:cNvCxnSpPr/>
      </xdr:nvCxnSpPr>
      <xdr:spPr>
        <a:xfrm>
          <a:off x="19050" y="504825"/>
          <a:ext cx="838200" cy="485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4"/>
  <sheetViews>
    <sheetView tabSelected="1" view="pageBreakPreview" zoomScale="80" zoomScaleNormal="80" zoomScaleSheetLayoutView="80" workbookViewId="0">
      <selection activeCell="C18" sqref="C18"/>
    </sheetView>
  </sheetViews>
  <sheetFormatPr defaultRowHeight="13.5" x14ac:dyDescent="0.15"/>
  <cols>
    <col min="1" max="1" width="15.625" style="122" customWidth="1"/>
    <col min="2" max="4" width="25.625" style="122" customWidth="1"/>
    <col min="5" max="5" width="9.125" style="122" customWidth="1"/>
    <col min="6" max="6" width="9" style="122" customWidth="1"/>
    <col min="7" max="16384" width="9" style="122"/>
  </cols>
  <sheetData>
    <row r="1" spans="1:5" ht="16.5" customHeight="1" x14ac:dyDescent="0.15"/>
    <row r="2" spans="1:5" s="127" customFormat="1" ht="25.5" customHeight="1" x14ac:dyDescent="0.15">
      <c r="A2" s="123" t="s">
        <v>653</v>
      </c>
      <c r="B2" s="124"/>
      <c r="C2" s="124"/>
      <c r="D2" s="125"/>
      <c r="E2" s="126"/>
    </row>
    <row r="3" spans="1:5" s="131" customFormat="1" ht="16.5" customHeight="1" thickBot="1" x14ac:dyDescent="0.2">
      <c r="A3" s="128"/>
      <c r="B3" s="128"/>
      <c r="C3" s="128"/>
      <c r="D3" s="129" t="s">
        <v>246</v>
      </c>
      <c r="E3" s="130"/>
    </row>
    <row r="4" spans="1:5" s="131" customFormat="1" ht="18" customHeight="1" x14ac:dyDescent="0.15">
      <c r="A4" s="132" t="s">
        <v>372</v>
      </c>
      <c r="B4" s="133" t="s">
        <v>654</v>
      </c>
      <c r="C4" s="133" t="s">
        <v>655</v>
      </c>
      <c r="D4" s="134" t="s">
        <v>656</v>
      </c>
    </row>
    <row r="5" spans="1:5" s="131" customFormat="1" ht="18" customHeight="1" x14ac:dyDescent="0.15">
      <c r="A5" s="135" t="s">
        <v>657</v>
      </c>
      <c r="B5" s="136">
        <v>73640</v>
      </c>
      <c r="C5" s="136">
        <v>23370</v>
      </c>
      <c r="D5" s="137">
        <v>97010</v>
      </c>
    </row>
    <row r="6" spans="1:5" s="131" customFormat="1" ht="18" customHeight="1" x14ac:dyDescent="0.15">
      <c r="A6" s="135">
        <v>43</v>
      </c>
      <c r="B6" s="136">
        <v>93930</v>
      </c>
      <c r="C6" s="136">
        <v>21140</v>
      </c>
      <c r="D6" s="137">
        <v>115070</v>
      </c>
    </row>
    <row r="7" spans="1:5" s="131" customFormat="1" ht="18" customHeight="1" x14ac:dyDescent="0.15">
      <c r="A7" s="135">
        <v>44</v>
      </c>
      <c r="B7" s="136">
        <v>121430</v>
      </c>
      <c r="C7" s="136">
        <v>39100</v>
      </c>
      <c r="D7" s="137">
        <v>160530</v>
      </c>
    </row>
    <row r="8" spans="1:5" s="131" customFormat="1" ht="18" customHeight="1" x14ac:dyDescent="0.15">
      <c r="A8" s="135" t="s">
        <v>658</v>
      </c>
      <c r="B8" s="136">
        <v>90400</v>
      </c>
      <c r="C8" s="136">
        <v>41840</v>
      </c>
      <c r="D8" s="137">
        <v>132240</v>
      </c>
    </row>
    <row r="9" spans="1:5" s="131" customFormat="1" ht="18" customHeight="1" x14ac:dyDescent="0.15">
      <c r="A9" s="135">
        <v>2</v>
      </c>
      <c r="B9" s="136">
        <v>98290</v>
      </c>
      <c r="C9" s="136">
        <v>53180</v>
      </c>
      <c r="D9" s="137">
        <v>151470</v>
      </c>
    </row>
    <row r="10" spans="1:5" s="131" customFormat="1" ht="18" customHeight="1" x14ac:dyDescent="0.15">
      <c r="A10" s="135">
        <v>3</v>
      </c>
      <c r="B10" s="136">
        <v>98350</v>
      </c>
      <c r="C10" s="136">
        <v>35710</v>
      </c>
      <c r="D10" s="137">
        <v>134060</v>
      </c>
    </row>
    <row r="11" spans="1:5" s="131" customFormat="1" ht="18" customHeight="1" x14ac:dyDescent="0.15">
      <c r="A11" s="135">
        <v>4</v>
      </c>
      <c r="B11" s="136">
        <v>60530</v>
      </c>
      <c r="C11" s="136">
        <v>22170</v>
      </c>
      <c r="D11" s="137">
        <v>82700</v>
      </c>
    </row>
    <row r="12" spans="1:5" s="131" customFormat="1" ht="18" customHeight="1" x14ac:dyDescent="0.15">
      <c r="A12" s="135">
        <v>5</v>
      </c>
      <c r="B12" s="136">
        <v>34840</v>
      </c>
      <c r="C12" s="136">
        <v>24100</v>
      </c>
      <c r="D12" s="137">
        <v>58940</v>
      </c>
    </row>
    <row r="13" spans="1:5" s="131" customFormat="1" ht="18" customHeight="1" x14ac:dyDescent="0.15">
      <c r="A13" s="135">
        <v>6</v>
      </c>
      <c r="B13" s="136">
        <v>22690</v>
      </c>
      <c r="C13" s="136">
        <v>18010</v>
      </c>
      <c r="D13" s="137">
        <v>40700</v>
      </c>
    </row>
    <row r="14" spans="1:5" s="131" customFormat="1" ht="18" customHeight="1" x14ac:dyDescent="0.15">
      <c r="A14" s="135">
        <v>7</v>
      </c>
      <c r="B14" s="136">
        <v>28310</v>
      </c>
      <c r="C14" s="136">
        <v>15550</v>
      </c>
      <c r="D14" s="137">
        <v>43860</v>
      </c>
    </row>
    <row r="15" spans="1:5" s="131" customFormat="1" ht="18" customHeight="1" x14ac:dyDescent="0.15">
      <c r="A15" s="135">
        <v>8</v>
      </c>
      <c r="B15" s="136">
        <v>22770</v>
      </c>
      <c r="C15" s="136">
        <v>20820</v>
      </c>
      <c r="D15" s="137">
        <v>43590</v>
      </c>
    </row>
    <row r="16" spans="1:5" s="131" customFormat="1" ht="18" customHeight="1" x14ac:dyDescent="0.15">
      <c r="A16" s="135">
        <v>9</v>
      </c>
      <c r="B16" s="136">
        <v>14270</v>
      </c>
      <c r="C16" s="136">
        <v>17420</v>
      </c>
      <c r="D16" s="137">
        <v>31690</v>
      </c>
    </row>
    <row r="17" spans="1:4" s="131" customFormat="1" ht="18" customHeight="1" x14ac:dyDescent="0.15">
      <c r="A17" s="135">
        <v>10</v>
      </c>
      <c r="B17" s="136">
        <v>22800</v>
      </c>
      <c r="C17" s="136">
        <v>31550</v>
      </c>
      <c r="D17" s="137">
        <v>54350</v>
      </c>
    </row>
    <row r="18" spans="1:4" s="131" customFormat="1" ht="18" customHeight="1" x14ac:dyDescent="0.15">
      <c r="A18" s="135">
        <v>11</v>
      </c>
      <c r="B18" s="136">
        <v>10240</v>
      </c>
      <c r="C18" s="136">
        <v>41880</v>
      </c>
      <c r="D18" s="137">
        <v>52120</v>
      </c>
    </row>
    <row r="19" spans="1:4" s="131" customFormat="1" ht="18" customHeight="1" x14ac:dyDescent="0.15">
      <c r="A19" s="135">
        <v>12</v>
      </c>
      <c r="B19" s="136">
        <v>8110</v>
      </c>
      <c r="C19" s="136">
        <v>55940</v>
      </c>
      <c r="D19" s="137">
        <v>64050</v>
      </c>
    </row>
    <row r="20" spans="1:4" s="131" customFormat="1" ht="18" customHeight="1" x14ac:dyDescent="0.15">
      <c r="A20" s="135">
        <v>13</v>
      </c>
      <c r="B20" s="136">
        <v>8960</v>
      </c>
      <c r="C20" s="136">
        <v>58630</v>
      </c>
      <c r="D20" s="137">
        <v>67590</v>
      </c>
    </row>
    <row r="21" spans="1:4" s="131" customFormat="1" ht="18" customHeight="1" x14ac:dyDescent="0.15">
      <c r="A21" s="135">
        <v>14</v>
      </c>
      <c r="B21" s="136">
        <v>11035</v>
      </c>
      <c r="C21" s="136">
        <v>63080</v>
      </c>
      <c r="D21" s="137">
        <v>74115</v>
      </c>
    </row>
    <row r="22" spans="1:4" s="131" customFormat="1" ht="18" customHeight="1" x14ac:dyDescent="0.15">
      <c r="A22" s="135">
        <v>15</v>
      </c>
      <c r="B22" s="136">
        <v>10620</v>
      </c>
      <c r="C22" s="136">
        <v>131020</v>
      </c>
      <c r="D22" s="137">
        <v>141640</v>
      </c>
    </row>
    <row r="23" spans="1:4" s="131" customFormat="1" ht="18" customHeight="1" x14ac:dyDescent="0.15">
      <c r="A23" s="135" t="s">
        <v>659</v>
      </c>
      <c r="B23" s="136">
        <v>11426</v>
      </c>
      <c r="C23" s="136">
        <v>114623</v>
      </c>
      <c r="D23" s="137">
        <v>126049</v>
      </c>
    </row>
    <row r="24" spans="1:4" s="131" customFormat="1" ht="18" customHeight="1" x14ac:dyDescent="0.15">
      <c r="A24" s="135">
        <v>3</v>
      </c>
      <c r="B24" s="136">
        <v>8330</v>
      </c>
      <c r="C24" s="136">
        <v>120500</v>
      </c>
      <c r="D24" s="137">
        <v>128830</v>
      </c>
    </row>
    <row r="25" spans="1:4" s="131" customFormat="1" ht="18" customHeight="1" x14ac:dyDescent="0.15">
      <c r="A25" s="135">
        <v>4</v>
      </c>
      <c r="B25" s="136">
        <v>8320</v>
      </c>
      <c r="C25" s="136">
        <v>118120</v>
      </c>
      <c r="D25" s="137">
        <v>126440</v>
      </c>
    </row>
    <row r="26" spans="1:4" s="131" customFormat="1" ht="18" customHeight="1" x14ac:dyDescent="0.15">
      <c r="A26" s="135">
        <v>5</v>
      </c>
      <c r="B26" s="136">
        <v>7000</v>
      </c>
      <c r="C26" s="136">
        <v>98050</v>
      </c>
      <c r="D26" s="137">
        <v>105050</v>
      </c>
    </row>
    <row r="27" spans="1:4" s="131" customFormat="1" ht="18" customHeight="1" x14ac:dyDescent="0.15">
      <c r="A27" s="135">
        <v>6</v>
      </c>
      <c r="B27" s="136">
        <v>3420</v>
      </c>
      <c r="C27" s="136">
        <v>92850</v>
      </c>
      <c r="D27" s="137">
        <v>96270</v>
      </c>
    </row>
    <row r="28" spans="1:4" s="131" customFormat="1" ht="18" customHeight="1" x14ac:dyDescent="0.15">
      <c r="A28" s="135">
        <v>7</v>
      </c>
      <c r="B28" s="136">
        <v>18740</v>
      </c>
      <c r="C28" s="136">
        <v>82850</v>
      </c>
      <c r="D28" s="137">
        <v>101590</v>
      </c>
    </row>
    <row r="29" spans="1:4" s="131" customFormat="1" ht="18" customHeight="1" x14ac:dyDescent="0.15">
      <c r="A29" s="135">
        <v>8</v>
      </c>
      <c r="B29" s="136">
        <v>20820</v>
      </c>
      <c r="C29" s="136">
        <v>85360</v>
      </c>
      <c r="D29" s="137">
        <v>106180</v>
      </c>
    </row>
    <row r="30" spans="1:4" s="131" customFormat="1" ht="18" customHeight="1" x14ac:dyDescent="0.15">
      <c r="A30" s="135">
        <v>9</v>
      </c>
      <c r="B30" s="136">
        <v>8400</v>
      </c>
      <c r="C30" s="136">
        <v>143980</v>
      </c>
      <c r="D30" s="137">
        <v>152380</v>
      </c>
    </row>
    <row r="31" spans="1:4" s="131" customFormat="1" ht="18" customHeight="1" x14ac:dyDescent="0.15">
      <c r="A31" s="135">
        <v>10</v>
      </c>
      <c r="B31" s="136">
        <v>4150</v>
      </c>
      <c r="C31" s="136">
        <v>90080</v>
      </c>
      <c r="D31" s="137">
        <v>84230</v>
      </c>
    </row>
    <row r="32" spans="1:4" s="131" customFormat="1" ht="18" customHeight="1" x14ac:dyDescent="0.15">
      <c r="A32" s="135">
        <v>11</v>
      </c>
      <c r="B32" s="136">
        <v>1430</v>
      </c>
      <c r="C32" s="136">
        <v>95250</v>
      </c>
      <c r="D32" s="137">
        <v>96680</v>
      </c>
    </row>
    <row r="33" spans="1:4" s="131" customFormat="1" ht="18" customHeight="1" x14ac:dyDescent="0.15">
      <c r="A33" s="135">
        <v>12</v>
      </c>
      <c r="B33" s="138">
        <v>970</v>
      </c>
      <c r="C33" s="136">
        <v>110360</v>
      </c>
      <c r="D33" s="137">
        <v>111330</v>
      </c>
    </row>
    <row r="34" spans="1:4" s="131" customFormat="1" ht="18" customHeight="1" x14ac:dyDescent="0.15">
      <c r="A34" s="135">
        <v>13</v>
      </c>
      <c r="B34" s="138">
        <v>290</v>
      </c>
      <c r="C34" s="136">
        <v>87500</v>
      </c>
      <c r="D34" s="137">
        <v>87790</v>
      </c>
    </row>
    <row r="35" spans="1:4" s="131" customFormat="1" ht="18" customHeight="1" x14ac:dyDescent="0.15">
      <c r="A35" s="135">
        <v>14</v>
      </c>
      <c r="B35" s="136">
        <v>4130</v>
      </c>
      <c r="C35" s="136">
        <v>97767</v>
      </c>
      <c r="D35" s="137">
        <v>101897</v>
      </c>
    </row>
    <row r="36" spans="1:4" s="131" customFormat="1" ht="18" customHeight="1" x14ac:dyDescent="0.15">
      <c r="A36" s="135">
        <v>15</v>
      </c>
      <c r="B36" s="136">
        <v>7750</v>
      </c>
      <c r="C36" s="136">
        <v>123883</v>
      </c>
      <c r="D36" s="137">
        <v>131633</v>
      </c>
    </row>
    <row r="37" spans="1:4" s="131" customFormat="1" ht="18" customHeight="1" x14ac:dyDescent="0.15">
      <c r="A37" s="135">
        <v>16</v>
      </c>
      <c r="B37" s="136">
        <v>28714</v>
      </c>
      <c r="C37" s="136">
        <v>81654</v>
      </c>
      <c r="D37" s="137">
        <v>110368</v>
      </c>
    </row>
    <row r="38" spans="1:4" s="131" customFormat="1" ht="18" customHeight="1" x14ac:dyDescent="0.15">
      <c r="A38" s="135">
        <v>17</v>
      </c>
      <c r="B38" s="136">
        <v>40577</v>
      </c>
      <c r="C38" s="136">
        <v>84425</v>
      </c>
      <c r="D38" s="137">
        <v>125002</v>
      </c>
    </row>
    <row r="39" spans="1:4" s="131" customFormat="1" ht="18" customHeight="1" x14ac:dyDescent="0.15">
      <c r="A39" s="135">
        <v>18</v>
      </c>
      <c r="B39" s="136">
        <v>16223</v>
      </c>
      <c r="C39" s="136">
        <v>218662</v>
      </c>
      <c r="D39" s="137">
        <v>234885</v>
      </c>
    </row>
    <row r="40" spans="1:4" s="131" customFormat="1" ht="18" customHeight="1" x14ac:dyDescent="0.15">
      <c r="A40" s="135">
        <v>19</v>
      </c>
      <c r="B40" s="136">
        <v>7626</v>
      </c>
      <c r="C40" s="136">
        <v>287524</v>
      </c>
      <c r="D40" s="137">
        <v>295120</v>
      </c>
    </row>
    <row r="41" spans="1:4" s="131" customFormat="1" ht="18" customHeight="1" x14ac:dyDescent="0.15">
      <c r="A41" s="135">
        <v>20</v>
      </c>
      <c r="B41" s="136">
        <v>5251</v>
      </c>
      <c r="C41" s="136">
        <v>223542</v>
      </c>
      <c r="D41" s="137">
        <v>228793</v>
      </c>
    </row>
    <row r="42" spans="1:4" s="131" customFormat="1" ht="18" customHeight="1" x14ac:dyDescent="0.15">
      <c r="A42" s="135">
        <v>21</v>
      </c>
      <c r="B42" s="136">
        <v>18508</v>
      </c>
      <c r="C42" s="136">
        <v>48758</v>
      </c>
      <c r="D42" s="137">
        <v>67266</v>
      </c>
    </row>
    <row r="43" spans="1:4" s="131" customFormat="1" ht="18" customHeight="1" x14ac:dyDescent="0.15">
      <c r="A43" s="135">
        <v>22</v>
      </c>
      <c r="B43" s="136">
        <v>9141</v>
      </c>
      <c r="C43" s="136">
        <v>87191</v>
      </c>
      <c r="D43" s="137">
        <v>96332</v>
      </c>
    </row>
    <row r="44" spans="1:4" s="131" customFormat="1" ht="18" customHeight="1" x14ac:dyDescent="0.15">
      <c r="A44" s="135">
        <v>23</v>
      </c>
      <c r="B44" s="136">
        <v>13979</v>
      </c>
      <c r="C44" s="136">
        <v>77929</v>
      </c>
      <c r="D44" s="137">
        <v>91909</v>
      </c>
    </row>
    <row r="45" spans="1:4" s="131" customFormat="1" ht="18" customHeight="1" x14ac:dyDescent="0.15">
      <c r="A45" s="135">
        <v>24</v>
      </c>
      <c r="B45" s="136">
        <v>3582</v>
      </c>
      <c r="C45" s="136">
        <v>133660</v>
      </c>
      <c r="D45" s="137">
        <v>137242</v>
      </c>
    </row>
    <row r="46" spans="1:4" s="131" customFormat="1" ht="18" customHeight="1" x14ac:dyDescent="0.15">
      <c r="A46" s="135">
        <v>25</v>
      </c>
      <c r="B46" s="136">
        <v>6704</v>
      </c>
      <c r="C46" s="136">
        <v>129867</v>
      </c>
      <c r="D46" s="137">
        <v>136571</v>
      </c>
    </row>
    <row r="47" spans="1:4" s="131" customFormat="1" ht="18" customHeight="1" x14ac:dyDescent="0.15">
      <c r="A47" s="135">
        <v>26</v>
      </c>
      <c r="B47" s="136">
        <v>1625</v>
      </c>
      <c r="C47" s="136">
        <v>132719</v>
      </c>
      <c r="D47" s="137">
        <v>134344</v>
      </c>
    </row>
    <row r="48" spans="1:4" s="131" customFormat="1" ht="18" customHeight="1" x14ac:dyDescent="0.15">
      <c r="A48" s="135">
        <v>27</v>
      </c>
      <c r="B48" s="136">
        <v>13512</v>
      </c>
      <c r="C48" s="136">
        <v>160989</v>
      </c>
      <c r="D48" s="137">
        <v>174501</v>
      </c>
    </row>
    <row r="49" spans="1:5" s="131" customFormat="1" ht="18" customHeight="1" x14ac:dyDescent="0.15">
      <c r="A49" s="135">
        <v>28</v>
      </c>
      <c r="B49" s="136">
        <v>4543</v>
      </c>
      <c r="C49" s="136">
        <v>147723</v>
      </c>
      <c r="D49" s="137">
        <v>152266</v>
      </c>
    </row>
    <row r="50" spans="1:5" s="131" customFormat="1" ht="18" customHeight="1" x14ac:dyDescent="0.15">
      <c r="A50" s="135">
        <v>29</v>
      </c>
      <c r="B50" s="136">
        <v>7310</v>
      </c>
      <c r="C50" s="136">
        <v>204531</v>
      </c>
      <c r="D50" s="137">
        <v>211841</v>
      </c>
    </row>
    <row r="51" spans="1:5" s="131" customFormat="1" ht="18" customHeight="1" x14ac:dyDescent="0.15">
      <c r="A51" s="135">
        <v>30</v>
      </c>
      <c r="B51" s="136">
        <v>10570</v>
      </c>
      <c r="C51" s="136">
        <v>246699</v>
      </c>
      <c r="D51" s="137">
        <v>257269</v>
      </c>
    </row>
    <row r="52" spans="1:5" s="131" customFormat="1" ht="18" customHeight="1" thickBot="1" x14ac:dyDescent="0.2">
      <c r="A52" s="139">
        <v>31</v>
      </c>
      <c r="B52" s="140">
        <v>37892</v>
      </c>
      <c r="C52" s="140">
        <v>340432</v>
      </c>
      <c r="D52" s="141">
        <v>378324</v>
      </c>
    </row>
    <row r="53" spans="1:5" s="143" customFormat="1" ht="18" customHeight="1" x14ac:dyDescent="0.15">
      <c r="A53" s="142"/>
      <c r="B53" s="142"/>
      <c r="C53" s="142"/>
      <c r="D53" s="142"/>
      <c r="E53" s="142"/>
    </row>
    <row r="54" spans="1:5" s="143" customFormat="1" x14ac:dyDescent="0.15"/>
  </sheetData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43"/>
  <sheetViews>
    <sheetView view="pageBreakPreview" zoomScaleNormal="100" zoomScaleSheetLayoutView="100" workbookViewId="0">
      <selection activeCell="I7" sqref="I7"/>
    </sheetView>
  </sheetViews>
  <sheetFormatPr defaultRowHeight="13.5" x14ac:dyDescent="0.15"/>
  <cols>
    <col min="1" max="1" width="11.25" style="2" customWidth="1"/>
    <col min="2" max="7" width="10.625" style="3" customWidth="1"/>
    <col min="8" max="8" width="7.125" style="2" bestFit="1" customWidth="1"/>
    <col min="9" max="10" width="7.125" style="2" customWidth="1"/>
    <col min="11" max="11" width="7.375" style="2" bestFit="1" customWidth="1"/>
    <col min="12" max="12" width="7.875" style="2" customWidth="1"/>
    <col min="13" max="13" width="8.875" style="3" customWidth="1"/>
    <col min="14" max="14" width="8.75" style="2" customWidth="1"/>
    <col min="15" max="15" width="5.25" style="2" bestFit="1" customWidth="1"/>
    <col min="16" max="16" width="6.125" style="2" customWidth="1"/>
    <col min="17" max="17" width="6.5" style="2" bestFit="1" customWidth="1"/>
    <col min="18" max="16384" width="9" style="2"/>
  </cols>
  <sheetData>
    <row r="1" spans="1:13" ht="19.5" customHeight="1" x14ac:dyDescent="0.15">
      <c r="G1" s="8"/>
      <c r="H1" s="602"/>
      <c r="I1" s="602"/>
      <c r="J1" s="602"/>
    </row>
    <row r="2" spans="1:13" ht="19.5" customHeight="1" thickBot="1" x14ac:dyDescent="0.2">
      <c r="A2" s="188" t="s">
        <v>129</v>
      </c>
      <c r="G2" s="26" t="s">
        <v>133</v>
      </c>
      <c r="H2" s="602"/>
      <c r="I2" s="602"/>
      <c r="J2" s="602"/>
    </row>
    <row r="3" spans="1:13" s="30" customFormat="1" ht="19.5" customHeight="1" x14ac:dyDescent="0.15">
      <c r="A3" s="574" t="s">
        <v>316</v>
      </c>
      <c r="B3" s="632" t="s">
        <v>317</v>
      </c>
      <c r="C3" s="632"/>
      <c r="D3" s="632" t="s">
        <v>318</v>
      </c>
      <c r="E3" s="632"/>
      <c r="F3" s="632" t="s">
        <v>112</v>
      </c>
      <c r="G3" s="633"/>
      <c r="H3" s="602"/>
      <c r="I3" s="602"/>
      <c r="J3" s="602"/>
      <c r="M3" s="24"/>
    </row>
    <row r="4" spans="1:13" s="30" customFormat="1" ht="19.5" customHeight="1" x14ac:dyDescent="0.15">
      <c r="A4" s="575" t="s">
        <v>322</v>
      </c>
      <c r="B4" s="699">
        <v>298586</v>
      </c>
      <c r="C4" s="700"/>
      <c r="D4" s="699">
        <v>75968</v>
      </c>
      <c r="E4" s="700"/>
      <c r="F4" s="699">
        <f t="shared" ref="F4:F20" si="0">SUM(B4:E4)</f>
        <v>374554</v>
      </c>
      <c r="G4" s="701"/>
      <c r="H4" s="602"/>
      <c r="I4" s="602"/>
      <c r="J4" s="602"/>
    </row>
    <row r="5" spans="1:13" s="30" customFormat="1" ht="19.5" customHeight="1" x14ac:dyDescent="0.15">
      <c r="A5" s="575" t="s">
        <v>323</v>
      </c>
      <c r="B5" s="699">
        <v>300039</v>
      </c>
      <c r="C5" s="700"/>
      <c r="D5" s="699">
        <v>58982</v>
      </c>
      <c r="E5" s="700"/>
      <c r="F5" s="699">
        <f t="shared" si="0"/>
        <v>359021</v>
      </c>
      <c r="G5" s="701"/>
    </row>
    <row r="6" spans="1:13" s="30" customFormat="1" ht="19.5" customHeight="1" x14ac:dyDescent="0.15">
      <c r="A6" s="575" t="s">
        <v>324</v>
      </c>
      <c r="B6" s="699">
        <v>229392</v>
      </c>
      <c r="C6" s="700"/>
      <c r="D6" s="699">
        <v>62134</v>
      </c>
      <c r="E6" s="700"/>
      <c r="F6" s="699">
        <f t="shared" si="0"/>
        <v>291526</v>
      </c>
      <c r="G6" s="701"/>
    </row>
    <row r="7" spans="1:13" s="30" customFormat="1" ht="19.5" customHeight="1" x14ac:dyDescent="0.15">
      <c r="A7" s="575" t="s">
        <v>325</v>
      </c>
      <c r="B7" s="699">
        <v>184645</v>
      </c>
      <c r="C7" s="700"/>
      <c r="D7" s="699">
        <v>58940</v>
      </c>
      <c r="E7" s="700"/>
      <c r="F7" s="699">
        <f t="shared" si="0"/>
        <v>243585</v>
      </c>
      <c r="G7" s="701"/>
    </row>
    <row r="8" spans="1:13" s="30" customFormat="1" ht="19.5" customHeight="1" x14ac:dyDescent="0.15">
      <c r="A8" s="575" t="s">
        <v>326</v>
      </c>
      <c r="B8" s="699">
        <v>163829</v>
      </c>
      <c r="C8" s="700"/>
      <c r="D8" s="699">
        <v>51217</v>
      </c>
      <c r="E8" s="700"/>
      <c r="F8" s="699">
        <f t="shared" si="0"/>
        <v>215046</v>
      </c>
      <c r="G8" s="701"/>
    </row>
    <row r="9" spans="1:13" s="30" customFormat="1" ht="19.5" customHeight="1" x14ac:dyDescent="0.15">
      <c r="A9" s="575" t="s">
        <v>327</v>
      </c>
      <c r="B9" s="699">
        <v>120889</v>
      </c>
      <c r="C9" s="700"/>
      <c r="D9" s="699">
        <v>53897</v>
      </c>
      <c r="E9" s="700"/>
      <c r="F9" s="699">
        <f t="shared" si="0"/>
        <v>174786</v>
      </c>
      <c r="G9" s="701"/>
    </row>
    <row r="10" spans="1:13" s="30" customFormat="1" ht="19.5" customHeight="1" x14ac:dyDescent="0.15">
      <c r="A10" s="575" t="s">
        <v>328</v>
      </c>
      <c r="B10" s="699">
        <v>94930</v>
      </c>
      <c r="C10" s="700"/>
      <c r="D10" s="699">
        <v>49628</v>
      </c>
      <c r="E10" s="700"/>
      <c r="F10" s="699">
        <f t="shared" si="0"/>
        <v>144558</v>
      </c>
      <c r="G10" s="701"/>
    </row>
    <row r="11" spans="1:13" s="30" customFormat="1" ht="19.5" customHeight="1" x14ac:dyDescent="0.15">
      <c r="A11" s="575" t="s">
        <v>329</v>
      </c>
      <c r="B11" s="699">
        <v>53001</v>
      </c>
      <c r="C11" s="700"/>
      <c r="D11" s="699">
        <v>31425</v>
      </c>
      <c r="E11" s="700"/>
      <c r="F11" s="699">
        <f t="shared" si="0"/>
        <v>84426</v>
      </c>
      <c r="G11" s="701"/>
    </row>
    <row r="12" spans="1:13" s="30" customFormat="1" ht="19.5" customHeight="1" x14ac:dyDescent="0.15">
      <c r="A12" s="575" t="s">
        <v>330</v>
      </c>
      <c r="B12" s="699">
        <v>27285</v>
      </c>
      <c r="C12" s="700"/>
      <c r="D12" s="699">
        <v>28744</v>
      </c>
      <c r="E12" s="700"/>
      <c r="F12" s="699">
        <f t="shared" si="0"/>
        <v>56029</v>
      </c>
      <c r="G12" s="701"/>
    </row>
    <row r="13" spans="1:13" s="30" customFormat="1" ht="19.5" customHeight="1" x14ac:dyDescent="0.15">
      <c r="A13" s="575" t="s">
        <v>331</v>
      </c>
      <c r="B13" s="699">
        <v>2239</v>
      </c>
      <c r="C13" s="700"/>
      <c r="D13" s="699">
        <v>23798</v>
      </c>
      <c r="E13" s="700"/>
      <c r="F13" s="699">
        <f t="shared" si="0"/>
        <v>26037</v>
      </c>
      <c r="G13" s="701"/>
    </row>
    <row r="14" spans="1:13" s="30" customFormat="1" ht="19.5" customHeight="1" x14ac:dyDescent="0.15">
      <c r="A14" s="575" t="s">
        <v>332</v>
      </c>
      <c r="B14" s="699">
        <v>5885</v>
      </c>
      <c r="C14" s="700"/>
      <c r="D14" s="699">
        <v>10958</v>
      </c>
      <c r="E14" s="700"/>
      <c r="F14" s="699">
        <f t="shared" si="0"/>
        <v>16843</v>
      </c>
      <c r="G14" s="701"/>
    </row>
    <row r="15" spans="1:13" s="30" customFormat="1" ht="19.5" customHeight="1" x14ac:dyDescent="0.15">
      <c r="A15" s="575" t="s">
        <v>333</v>
      </c>
      <c r="B15" s="699">
        <v>10614</v>
      </c>
      <c r="C15" s="700"/>
      <c r="D15" s="699">
        <v>19907</v>
      </c>
      <c r="E15" s="700"/>
      <c r="F15" s="699">
        <f t="shared" si="0"/>
        <v>30521</v>
      </c>
      <c r="G15" s="701"/>
    </row>
    <row r="16" spans="1:13" s="30" customFormat="1" ht="19.5" customHeight="1" x14ac:dyDescent="0.15">
      <c r="A16" s="575" t="s">
        <v>334</v>
      </c>
      <c r="B16" s="699">
        <v>8788</v>
      </c>
      <c r="C16" s="700"/>
      <c r="D16" s="699">
        <v>12551</v>
      </c>
      <c r="E16" s="700"/>
      <c r="F16" s="699">
        <f t="shared" si="0"/>
        <v>21339</v>
      </c>
      <c r="G16" s="701"/>
    </row>
    <row r="17" spans="1:13" s="30" customFormat="1" ht="19.5" customHeight="1" x14ac:dyDescent="0.15">
      <c r="A17" s="575" t="s">
        <v>335</v>
      </c>
      <c r="B17" s="699">
        <v>10492</v>
      </c>
      <c r="C17" s="700"/>
      <c r="D17" s="699">
        <v>6103</v>
      </c>
      <c r="E17" s="700"/>
      <c r="F17" s="699">
        <f t="shared" si="0"/>
        <v>16595</v>
      </c>
      <c r="G17" s="701"/>
    </row>
    <row r="18" spans="1:13" s="30" customFormat="1" ht="19.5" customHeight="1" x14ac:dyDescent="0.15">
      <c r="A18" s="575" t="s">
        <v>336</v>
      </c>
      <c r="B18" s="699">
        <v>7685</v>
      </c>
      <c r="C18" s="700"/>
      <c r="D18" s="699">
        <v>4771</v>
      </c>
      <c r="E18" s="700"/>
      <c r="F18" s="699">
        <f t="shared" si="0"/>
        <v>12456</v>
      </c>
      <c r="G18" s="701"/>
      <c r="M18" s="24"/>
    </row>
    <row r="19" spans="1:13" s="30" customFormat="1" ht="19.5" customHeight="1" x14ac:dyDescent="0.15">
      <c r="A19" s="575" t="s">
        <v>337</v>
      </c>
      <c r="B19" s="699">
        <v>6921</v>
      </c>
      <c r="C19" s="700"/>
      <c r="D19" s="699">
        <v>0</v>
      </c>
      <c r="E19" s="700"/>
      <c r="F19" s="699">
        <f t="shared" si="0"/>
        <v>6921</v>
      </c>
      <c r="G19" s="701"/>
      <c r="M19" s="24"/>
    </row>
    <row r="20" spans="1:13" s="30" customFormat="1" ht="19.5" customHeight="1" x14ac:dyDescent="0.15">
      <c r="A20" s="575" t="s">
        <v>339</v>
      </c>
      <c r="B20" s="699">
        <v>4559</v>
      </c>
      <c r="C20" s="700"/>
      <c r="D20" s="699">
        <v>0</v>
      </c>
      <c r="E20" s="700"/>
      <c r="F20" s="699">
        <f t="shared" si="0"/>
        <v>4559</v>
      </c>
      <c r="G20" s="701"/>
      <c r="M20" s="24"/>
    </row>
    <row r="21" spans="1:13" s="30" customFormat="1" ht="19.5" customHeight="1" x14ac:dyDescent="0.15">
      <c r="A21" s="575" t="s">
        <v>371</v>
      </c>
      <c r="B21" s="699">
        <v>3462</v>
      </c>
      <c r="C21" s="700"/>
      <c r="D21" s="699">
        <v>0</v>
      </c>
      <c r="E21" s="700"/>
      <c r="F21" s="699">
        <f t="shared" ref="F21" si="1">SUM(B21:E21)</f>
        <v>3462</v>
      </c>
      <c r="G21" s="701"/>
      <c r="M21" s="24"/>
    </row>
    <row r="22" spans="1:13" s="30" customFormat="1" ht="19.5" customHeight="1" x14ac:dyDescent="0.15">
      <c r="A22" s="575" t="s">
        <v>430</v>
      </c>
      <c r="B22" s="699">
        <v>4769</v>
      </c>
      <c r="C22" s="700"/>
      <c r="D22" s="699">
        <v>0</v>
      </c>
      <c r="E22" s="700"/>
      <c r="F22" s="699">
        <f t="shared" ref="F22" si="2">SUM(B22:E22)</f>
        <v>4769</v>
      </c>
      <c r="G22" s="701"/>
      <c r="M22" s="24"/>
    </row>
    <row r="23" spans="1:13" s="30" customFormat="1" ht="19.5" customHeight="1" x14ac:dyDescent="0.15">
      <c r="A23" s="575" t="s">
        <v>490</v>
      </c>
      <c r="B23" s="699">
        <v>3122</v>
      </c>
      <c r="C23" s="700"/>
      <c r="D23" s="699">
        <v>0</v>
      </c>
      <c r="E23" s="700"/>
      <c r="F23" s="699">
        <f t="shared" ref="F23" si="3">SUM(B23:E23)</f>
        <v>3122</v>
      </c>
      <c r="G23" s="701"/>
      <c r="M23" s="24"/>
    </row>
    <row r="24" spans="1:13" s="30" customFormat="1" ht="19.5" customHeight="1" thickBot="1" x14ac:dyDescent="0.2">
      <c r="A24" s="576" t="s">
        <v>546</v>
      </c>
      <c r="B24" s="702">
        <v>5420</v>
      </c>
      <c r="C24" s="703"/>
      <c r="D24" s="702">
        <v>18</v>
      </c>
      <c r="E24" s="703"/>
      <c r="F24" s="702">
        <f t="shared" ref="F24" si="4">SUM(B24:E24)</f>
        <v>5438</v>
      </c>
      <c r="G24" s="704"/>
      <c r="M24" s="24"/>
    </row>
    <row r="25" spans="1:13" s="30" customFormat="1" ht="19.5" customHeight="1" thickBot="1" x14ac:dyDescent="0.2">
      <c r="B25" s="24"/>
      <c r="C25" s="24"/>
      <c r="D25" s="24"/>
      <c r="E25" s="24"/>
      <c r="F25" s="24"/>
      <c r="G25" s="24"/>
      <c r="M25" s="24"/>
    </row>
    <row r="26" spans="1:13" s="30" customFormat="1" ht="19.5" customHeight="1" x14ac:dyDescent="0.15">
      <c r="A26" s="577" t="s">
        <v>128</v>
      </c>
      <c r="B26" s="603" t="s">
        <v>127</v>
      </c>
      <c r="C26" s="713" t="s">
        <v>171</v>
      </c>
      <c r="D26" s="711" t="s">
        <v>172</v>
      </c>
      <c r="E26" s="600" t="s">
        <v>171</v>
      </c>
      <c r="F26" s="711" t="s">
        <v>303</v>
      </c>
      <c r="G26" s="709" t="s">
        <v>171</v>
      </c>
      <c r="M26" s="24"/>
    </row>
    <row r="27" spans="1:13" s="30" customFormat="1" ht="19.5" customHeight="1" x14ac:dyDescent="0.15">
      <c r="A27" s="578" t="s">
        <v>107</v>
      </c>
      <c r="B27" s="604"/>
      <c r="C27" s="714"/>
      <c r="D27" s="712"/>
      <c r="E27" s="601"/>
      <c r="F27" s="712"/>
      <c r="G27" s="710"/>
      <c r="M27" s="24"/>
    </row>
    <row r="28" spans="1:13" s="30" customFormat="1" ht="19.5" customHeight="1" x14ac:dyDescent="0.15">
      <c r="A28" s="227" t="s">
        <v>98</v>
      </c>
      <c r="B28" s="164">
        <v>120</v>
      </c>
      <c r="C28" s="587">
        <v>-120</v>
      </c>
      <c r="D28" s="579"/>
      <c r="E28" s="580"/>
      <c r="F28" s="579">
        <f>B28+D28</f>
        <v>120</v>
      </c>
      <c r="G28" s="581">
        <f>C28+E28</f>
        <v>-120</v>
      </c>
      <c r="M28" s="24"/>
    </row>
    <row r="29" spans="1:13" s="30" customFormat="1" ht="19.5" customHeight="1" x14ac:dyDescent="0.15">
      <c r="A29" s="227" t="s">
        <v>99</v>
      </c>
      <c r="B29" s="164">
        <v>80</v>
      </c>
      <c r="C29" s="587">
        <v>-80</v>
      </c>
      <c r="D29" s="579"/>
      <c r="E29" s="580"/>
      <c r="F29" s="579">
        <f t="shared" ref="F29:G39" si="5">B29+D29</f>
        <v>80</v>
      </c>
      <c r="G29" s="581">
        <f t="shared" si="5"/>
        <v>-80</v>
      </c>
      <c r="M29" s="24"/>
    </row>
    <row r="30" spans="1:13" s="30" customFormat="1" ht="19.5" customHeight="1" x14ac:dyDescent="0.15">
      <c r="A30" s="227" t="s">
        <v>100</v>
      </c>
      <c r="B30" s="164">
        <v>138</v>
      </c>
      <c r="C30" s="587">
        <v>-138</v>
      </c>
      <c r="D30" s="579"/>
      <c r="E30" s="580"/>
      <c r="F30" s="579">
        <f t="shared" si="5"/>
        <v>138</v>
      </c>
      <c r="G30" s="581">
        <f t="shared" si="5"/>
        <v>-138</v>
      </c>
      <c r="M30" s="24"/>
    </row>
    <row r="31" spans="1:13" s="30" customFormat="1" ht="19.5" customHeight="1" x14ac:dyDescent="0.15">
      <c r="A31" s="227" t="s">
        <v>101</v>
      </c>
      <c r="B31" s="164">
        <v>300</v>
      </c>
      <c r="C31" s="587">
        <v>-300</v>
      </c>
      <c r="D31" s="579"/>
      <c r="E31" s="580"/>
      <c r="F31" s="579">
        <f>B31+D31</f>
        <v>300</v>
      </c>
      <c r="G31" s="581">
        <f t="shared" si="5"/>
        <v>-300</v>
      </c>
      <c r="M31" s="24"/>
    </row>
    <row r="32" spans="1:13" s="30" customFormat="1" ht="19.5" customHeight="1" x14ac:dyDescent="0.15">
      <c r="A32" s="227" t="s">
        <v>102</v>
      </c>
      <c r="B32" s="164">
        <v>180</v>
      </c>
      <c r="C32" s="587">
        <v>-180</v>
      </c>
      <c r="D32" s="579"/>
      <c r="E32" s="580"/>
      <c r="F32" s="579">
        <f t="shared" si="5"/>
        <v>180</v>
      </c>
      <c r="G32" s="581">
        <f t="shared" si="5"/>
        <v>-180</v>
      </c>
      <c r="M32" s="24"/>
    </row>
    <row r="33" spans="1:13" s="30" customFormat="1" ht="19.5" customHeight="1" x14ac:dyDescent="0.15">
      <c r="A33" s="227" t="s">
        <v>103</v>
      </c>
      <c r="B33" s="164">
        <v>238</v>
      </c>
      <c r="C33" s="587">
        <v>-238</v>
      </c>
      <c r="D33" s="579"/>
      <c r="E33" s="580"/>
      <c r="F33" s="579">
        <f t="shared" si="5"/>
        <v>238</v>
      </c>
      <c r="G33" s="581">
        <f t="shared" si="5"/>
        <v>-238</v>
      </c>
      <c r="M33" s="24"/>
    </row>
    <row r="34" spans="1:13" s="30" customFormat="1" ht="19.5" customHeight="1" x14ac:dyDescent="0.15">
      <c r="A34" s="227" t="s">
        <v>104</v>
      </c>
      <c r="B34" s="164">
        <v>40</v>
      </c>
      <c r="C34" s="587">
        <v>-40</v>
      </c>
      <c r="D34" s="579"/>
      <c r="E34" s="582"/>
      <c r="F34" s="579">
        <f t="shared" si="5"/>
        <v>40</v>
      </c>
      <c r="G34" s="581">
        <f t="shared" si="5"/>
        <v>-40</v>
      </c>
      <c r="M34" s="24"/>
    </row>
    <row r="35" spans="1:13" s="30" customFormat="1" ht="19.5" customHeight="1" x14ac:dyDescent="0.15">
      <c r="A35" s="227" t="s">
        <v>105</v>
      </c>
      <c r="B35" s="164">
        <v>98</v>
      </c>
      <c r="C35" s="587">
        <v>-98</v>
      </c>
      <c r="D35" s="579"/>
      <c r="E35" s="580"/>
      <c r="F35" s="579">
        <f t="shared" si="5"/>
        <v>98</v>
      </c>
      <c r="G35" s="581">
        <f t="shared" si="5"/>
        <v>-98</v>
      </c>
      <c r="M35" s="24"/>
    </row>
    <row r="36" spans="1:13" s="30" customFormat="1" ht="19.5" customHeight="1" x14ac:dyDescent="0.15">
      <c r="A36" s="227" t="s">
        <v>106</v>
      </c>
      <c r="B36" s="164">
        <v>180</v>
      </c>
      <c r="C36" s="587">
        <v>-180</v>
      </c>
      <c r="D36" s="579"/>
      <c r="E36" s="580"/>
      <c r="F36" s="579">
        <f t="shared" si="5"/>
        <v>180</v>
      </c>
      <c r="G36" s="581">
        <f t="shared" si="5"/>
        <v>-180</v>
      </c>
      <c r="M36" s="24"/>
    </row>
    <row r="37" spans="1:13" s="30" customFormat="1" ht="19.5" customHeight="1" x14ac:dyDescent="0.15">
      <c r="A37" s="227" t="s">
        <v>338</v>
      </c>
      <c r="B37" s="164">
        <v>80</v>
      </c>
      <c r="C37" s="587">
        <v>-80</v>
      </c>
      <c r="D37" s="579"/>
      <c r="E37" s="580"/>
      <c r="F37" s="579">
        <f t="shared" si="5"/>
        <v>80</v>
      </c>
      <c r="G37" s="581">
        <f t="shared" si="5"/>
        <v>-80</v>
      </c>
      <c r="M37" s="24"/>
    </row>
    <row r="38" spans="1:13" s="30" customFormat="1" ht="19.5" customHeight="1" x14ac:dyDescent="0.15">
      <c r="A38" s="227" t="s">
        <v>319</v>
      </c>
      <c r="B38" s="164">
        <v>40</v>
      </c>
      <c r="C38" s="587">
        <v>-40</v>
      </c>
      <c r="D38" s="579"/>
      <c r="E38" s="580"/>
      <c r="F38" s="579">
        <f t="shared" si="5"/>
        <v>40</v>
      </c>
      <c r="G38" s="581">
        <f t="shared" si="5"/>
        <v>-40</v>
      </c>
      <c r="M38" s="24"/>
    </row>
    <row r="39" spans="1:13" s="30" customFormat="1" ht="19.5" customHeight="1" x14ac:dyDescent="0.15">
      <c r="A39" s="227" t="s">
        <v>320</v>
      </c>
      <c r="B39" s="164">
        <v>678</v>
      </c>
      <c r="C39" s="587">
        <v>-678</v>
      </c>
      <c r="D39" s="579"/>
      <c r="E39" s="580"/>
      <c r="F39" s="579">
        <f t="shared" si="5"/>
        <v>678</v>
      </c>
      <c r="G39" s="581">
        <f t="shared" si="5"/>
        <v>-678</v>
      </c>
      <c r="M39" s="24"/>
    </row>
    <row r="40" spans="1:13" s="30" customFormat="1" ht="19.5" customHeight="1" x14ac:dyDescent="0.15">
      <c r="A40" s="227" t="s">
        <v>551</v>
      </c>
      <c r="B40" s="699">
        <f>SUM(B28:B39)</f>
        <v>2172</v>
      </c>
      <c r="C40" s="705">
        <f>SUM(C28:C39)</f>
        <v>-2172</v>
      </c>
      <c r="D40" s="695">
        <f>D28+D29+D30+D31+D32+D33+D34+D35+D36+D37+D38+D39</f>
        <v>0</v>
      </c>
      <c r="E40" s="707" t="s">
        <v>550</v>
      </c>
      <c r="F40" s="695">
        <f>F28+F29+F30+F31+F32+F33+F34+F35+F36+F37+F38+F39</f>
        <v>2172</v>
      </c>
      <c r="G40" s="697">
        <f>G28+G29+G30+G31+G32+G33+G34+G35+G36+G37+G38+G39</f>
        <v>-2172</v>
      </c>
    </row>
    <row r="41" spans="1:13" s="30" customFormat="1" ht="19.5" customHeight="1" thickBot="1" x14ac:dyDescent="0.2">
      <c r="A41" s="583" t="s">
        <v>303</v>
      </c>
      <c r="B41" s="702"/>
      <c r="C41" s="706"/>
      <c r="D41" s="696"/>
      <c r="E41" s="708"/>
      <c r="F41" s="696"/>
      <c r="G41" s="698"/>
    </row>
    <row r="42" spans="1:13" s="30" customFormat="1" ht="19.5" customHeight="1" x14ac:dyDescent="0.15">
      <c r="B42" s="24"/>
      <c r="C42" s="24"/>
      <c r="D42" s="24"/>
      <c r="E42" s="24"/>
      <c r="F42" s="24"/>
      <c r="G42" s="24"/>
    </row>
    <row r="43" spans="1:13" s="30" customFormat="1" ht="19.5" customHeight="1" x14ac:dyDescent="0.15">
      <c r="A43" s="2"/>
      <c r="B43" s="3"/>
      <c r="C43" s="3"/>
      <c r="D43" s="3"/>
      <c r="E43" s="3"/>
      <c r="F43" s="3"/>
      <c r="G43" s="3"/>
    </row>
  </sheetData>
  <mergeCells count="79">
    <mergeCell ref="B19:C19"/>
    <mergeCell ref="B3:C3"/>
    <mergeCell ref="D3:E3"/>
    <mergeCell ref="F3:G3"/>
    <mergeCell ref="F15:G15"/>
    <mergeCell ref="B14:C14"/>
    <mergeCell ref="D14:E14"/>
    <mergeCell ref="B11:C11"/>
    <mergeCell ref="B10:C10"/>
    <mergeCell ref="F14:G14"/>
    <mergeCell ref="F4:G4"/>
    <mergeCell ref="B12:C12"/>
    <mergeCell ref="B15:C15"/>
    <mergeCell ref="B4:C4"/>
    <mergeCell ref="B13:C13"/>
    <mergeCell ref="B8:C8"/>
    <mergeCell ref="B16:C16"/>
    <mergeCell ref="D16:E16"/>
    <mergeCell ref="D17:E17"/>
    <mergeCell ref="B26:B27"/>
    <mergeCell ref="C26:C27"/>
    <mergeCell ref="E26:E27"/>
    <mergeCell ref="B17:C17"/>
    <mergeCell ref="D26:D27"/>
    <mergeCell ref="B21:C21"/>
    <mergeCell ref="D21:E21"/>
    <mergeCell ref="B22:C22"/>
    <mergeCell ref="D22:E22"/>
    <mergeCell ref="B18:C18"/>
    <mergeCell ref="D18:E18"/>
    <mergeCell ref="B20:C20"/>
    <mergeCell ref="D20:E20"/>
    <mergeCell ref="B6:C6"/>
    <mergeCell ref="B5:C5"/>
    <mergeCell ref="D11:E11"/>
    <mergeCell ref="D9:E9"/>
    <mergeCell ref="B9:C9"/>
    <mergeCell ref="D5:E5"/>
    <mergeCell ref="B7:C7"/>
    <mergeCell ref="D4:E4"/>
    <mergeCell ref="D8:E8"/>
    <mergeCell ref="F19:G19"/>
    <mergeCell ref="F18:G18"/>
    <mergeCell ref="F5:G5"/>
    <mergeCell ref="F6:G6"/>
    <mergeCell ref="D6:E6"/>
    <mergeCell ref="F17:G17"/>
    <mergeCell ref="D10:E10"/>
    <mergeCell ref="D15:E15"/>
    <mergeCell ref="D7:E7"/>
    <mergeCell ref="D19:E19"/>
    <mergeCell ref="D13:E13"/>
    <mergeCell ref="D12:E12"/>
    <mergeCell ref="F21:G21"/>
    <mergeCell ref="H1:J4"/>
    <mergeCell ref="G26:G27"/>
    <mergeCell ref="F26:F27"/>
    <mergeCell ref="F16:G16"/>
    <mergeCell ref="F9:G9"/>
    <mergeCell ref="F8:G8"/>
    <mergeCell ref="F7:G7"/>
    <mergeCell ref="F13:G13"/>
    <mergeCell ref="F12:G12"/>
    <mergeCell ref="F11:G11"/>
    <mergeCell ref="F10:G10"/>
    <mergeCell ref="F22:G22"/>
    <mergeCell ref="F20:G20"/>
    <mergeCell ref="F40:F41"/>
    <mergeCell ref="G40:G41"/>
    <mergeCell ref="B23:C23"/>
    <mergeCell ref="D23:E23"/>
    <mergeCell ref="F23:G23"/>
    <mergeCell ref="B24:C24"/>
    <mergeCell ref="D24:E24"/>
    <mergeCell ref="F24:G24"/>
    <mergeCell ref="B40:B41"/>
    <mergeCell ref="D40:D41"/>
    <mergeCell ref="C40:C41"/>
    <mergeCell ref="E40:E41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70"/>
  <sheetViews>
    <sheetView view="pageBreakPreview" topLeftCell="A43" zoomScale="80" zoomScaleNormal="80" zoomScaleSheetLayoutView="80" workbookViewId="0">
      <selection activeCell="F73" sqref="F73"/>
    </sheetView>
  </sheetViews>
  <sheetFormatPr defaultRowHeight="13.5" x14ac:dyDescent="0.15"/>
  <cols>
    <col min="1" max="1" width="15.625" style="159" customWidth="1"/>
    <col min="2" max="8" width="12.625" style="160" customWidth="1"/>
    <col min="9" max="9" width="2.5" style="160" customWidth="1"/>
    <col min="10" max="16384" width="9" style="160"/>
  </cols>
  <sheetData>
    <row r="1" spans="1:9" s="143" customFormat="1" ht="15.75" customHeight="1" thickBot="1" x14ac:dyDescent="0.2">
      <c r="A1" s="144"/>
      <c r="B1" s="144"/>
      <c r="C1" s="144"/>
      <c r="D1" s="144"/>
      <c r="E1" s="144"/>
      <c r="F1" s="144"/>
      <c r="G1" s="605" t="s">
        <v>246</v>
      </c>
      <c r="H1" s="605"/>
      <c r="I1" s="144"/>
    </row>
    <row r="2" spans="1:9" s="146" customFormat="1" ht="17.25" customHeight="1" x14ac:dyDescent="0.15">
      <c r="A2" s="606" t="s">
        <v>660</v>
      </c>
      <c r="B2" s="608" t="s">
        <v>661</v>
      </c>
      <c r="C2" s="609"/>
      <c r="D2" s="610"/>
      <c r="E2" s="608" t="s">
        <v>662</v>
      </c>
      <c r="F2" s="609"/>
      <c r="G2" s="610"/>
      <c r="H2" s="611" t="s">
        <v>663</v>
      </c>
      <c r="I2" s="145"/>
    </row>
    <row r="3" spans="1:9" s="146" customFormat="1" ht="17.25" customHeight="1" x14ac:dyDescent="0.15">
      <c r="A3" s="607"/>
      <c r="B3" s="147" t="s">
        <v>664</v>
      </c>
      <c r="C3" s="147" t="s">
        <v>665</v>
      </c>
      <c r="D3" s="147" t="s">
        <v>666</v>
      </c>
      <c r="E3" s="147" t="s">
        <v>667</v>
      </c>
      <c r="F3" s="147" t="s">
        <v>668</v>
      </c>
      <c r="G3" s="147" t="s">
        <v>666</v>
      </c>
      <c r="H3" s="612"/>
      <c r="I3" s="145"/>
    </row>
    <row r="4" spans="1:9" s="154" customFormat="1" ht="13.5" customHeight="1" x14ac:dyDescent="0.15">
      <c r="A4" s="148" t="s">
        <v>669</v>
      </c>
      <c r="B4" s="149">
        <v>0</v>
      </c>
      <c r="C4" s="150">
        <v>21232</v>
      </c>
      <c r="D4" s="150">
        <v>21232</v>
      </c>
      <c r="E4" s="151">
        <v>27665</v>
      </c>
      <c r="F4" s="150">
        <v>396954</v>
      </c>
      <c r="G4" s="150">
        <v>424619</v>
      </c>
      <c r="H4" s="152">
        <v>445851</v>
      </c>
      <c r="I4" s="153"/>
    </row>
    <row r="5" spans="1:9" s="154" customFormat="1" ht="13.5" customHeight="1" x14ac:dyDescent="0.15">
      <c r="A5" s="148">
        <v>33</v>
      </c>
      <c r="B5" s="149">
        <v>10</v>
      </c>
      <c r="C5" s="150">
        <v>21320</v>
      </c>
      <c r="D5" s="150">
        <v>21330</v>
      </c>
      <c r="E5" s="150">
        <v>18785</v>
      </c>
      <c r="F5" s="150">
        <v>318662</v>
      </c>
      <c r="G5" s="150">
        <v>337447</v>
      </c>
      <c r="H5" s="152">
        <v>358777</v>
      </c>
      <c r="I5" s="153"/>
    </row>
    <row r="6" spans="1:9" s="154" customFormat="1" ht="13.5" customHeight="1" x14ac:dyDescent="0.15">
      <c r="A6" s="148">
        <v>34</v>
      </c>
      <c r="B6" s="149">
        <v>15</v>
      </c>
      <c r="C6" s="150">
        <v>22066</v>
      </c>
      <c r="D6" s="150">
        <v>22081</v>
      </c>
      <c r="E6" s="150">
        <v>45172</v>
      </c>
      <c r="F6" s="150">
        <v>337239</v>
      </c>
      <c r="G6" s="150">
        <v>382411</v>
      </c>
      <c r="H6" s="152">
        <v>404492</v>
      </c>
      <c r="I6" s="153"/>
    </row>
    <row r="7" spans="1:9" s="154" customFormat="1" ht="13.5" customHeight="1" x14ac:dyDescent="0.15">
      <c r="A7" s="148">
        <v>35</v>
      </c>
      <c r="B7" s="149">
        <v>0</v>
      </c>
      <c r="C7" s="150">
        <v>28977</v>
      </c>
      <c r="D7" s="150">
        <v>28977</v>
      </c>
      <c r="E7" s="150">
        <v>71098</v>
      </c>
      <c r="F7" s="150">
        <v>292870</v>
      </c>
      <c r="G7" s="150">
        <v>363968</v>
      </c>
      <c r="H7" s="152">
        <v>392945</v>
      </c>
      <c r="I7" s="153"/>
    </row>
    <row r="8" spans="1:9" s="154" customFormat="1" ht="13.5" customHeight="1" x14ac:dyDescent="0.15">
      <c r="A8" s="148">
        <v>36</v>
      </c>
      <c r="B8" s="149">
        <v>0</v>
      </c>
      <c r="C8" s="150">
        <v>43272</v>
      </c>
      <c r="D8" s="150">
        <v>43272</v>
      </c>
      <c r="E8" s="150">
        <v>152078</v>
      </c>
      <c r="F8" s="150">
        <v>368541</v>
      </c>
      <c r="G8" s="150">
        <v>520619</v>
      </c>
      <c r="H8" s="152">
        <v>563891</v>
      </c>
      <c r="I8" s="153"/>
    </row>
    <row r="9" spans="1:9" s="154" customFormat="1" ht="13.5" customHeight="1" x14ac:dyDescent="0.15">
      <c r="A9" s="148">
        <v>37</v>
      </c>
      <c r="B9" s="150">
        <v>11000</v>
      </c>
      <c r="C9" s="150">
        <v>55225</v>
      </c>
      <c r="D9" s="150">
        <v>66225</v>
      </c>
      <c r="E9" s="150">
        <v>195141</v>
      </c>
      <c r="F9" s="150">
        <v>379757</v>
      </c>
      <c r="G9" s="150">
        <v>574898</v>
      </c>
      <c r="H9" s="152">
        <v>641123</v>
      </c>
      <c r="I9" s="153"/>
    </row>
    <row r="10" spans="1:9" s="154" customFormat="1" ht="13.5" customHeight="1" x14ac:dyDescent="0.15">
      <c r="A10" s="148">
        <v>38</v>
      </c>
      <c r="B10" s="150">
        <v>3000</v>
      </c>
      <c r="C10" s="150">
        <v>52784</v>
      </c>
      <c r="D10" s="150">
        <v>55784</v>
      </c>
      <c r="E10" s="150">
        <v>259557</v>
      </c>
      <c r="F10" s="150">
        <v>340590</v>
      </c>
      <c r="G10" s="150">
        <v>600147</v>
      </c>
      <c r="H10" s="152">
        <v>655931</v>
      </c>
      <c r="I10" s="153"/>
    </row>
    <row r="11" spans="1:9" s="154" customFormat="1" ht="13.5" customHeight="1" x14ac:dyDescent="0.15">
      <c r="A11" s="148">
        <v>39</v>
      </c>
      <c r="B11" s="149">
        <v>0</v>
      </c>
      <c r="C11" s="150">
        <v>93217</v>
      </c>
      <c r="D11" s="150">
        <v>93217</v>
      </c>
      <c r="E11" s="150">
        <v>359393</v>
      </c>
      <c r="F11" s="150">
        <v>341959</v>
      </c>
      <c r="G11" s="150">
        <v>701352</v>
      </c>
      <c r="H11" s="152">
        <v>794569</v>
      </c>
      <c r="I11" s="153"/>
    </row>
    <row r="12" spans="1:9" s="154" customFormat="1" ht="13.5" customHeight="1" x14ac:dyDescent="0.15">
      <c r="A12" s="148">
        <v>40</v>
      </c>
      <c r="B12" s="150">
        <v>1436</v>
      </c>
      <c r="C12" s="150">
        <v>106185</v>
      </c>
      <c r="D12" s="150">
        <v>107621</v>
      </c>
      <c r="E12" s="150">
        <v>346099</v>
      </c>
      <c r="F12" s="150">
        <v>354159</v>
      </c>
      <c r="G12" s="150">
        <v>700258</v>
      </c>
      <c r="H12" s="152">
        <v>807879</v>
      </c>
      <c r="I12" s="153"/>
    </row>
    <row r="13" spans="1:9" s="154" customFormat="1" ht="13.5" customHeight="1" x14ac:dyDescent="0.15">
      <c r="A13" s="148">
        <v>41</v>
      </c>
      <c r="B13" s="149">
        <v>0</v>
      </c>
      <c r="C13" s="150">
        <v>101051</v>
      </c>
      <c r="D13" s="150">
        <v>101051</v>
      </c>
      <c r="E13" s="150">
        <v>480083</v>
      </c>
      <c r="F13" s="150">
        <v>400957</v>
      </c>
      <c r="G13" s="150">
        <v>881040</v>
      </c>
      <c r="H13" s="152">
        <v>982091</v>
      </c>
      <c r="I13" s="153"/>
    </row>
    <row r="14" spans="1:9" s="154" customFormat="1" ht="13.5" customHeight="1" x14ac:dyDescent="0.15">
      <c r="A14" s="148">
        <v>42</v>
      </c>
      <c r="B14" s="149">
        <v>0</v>
      </c>
      <c r="C14" s="150">
        <v>132033</v>
      </c>
      <c r="D14" s="150">
        <v>132033</v>
      </c>
      <c r="E14" s="150">
        <v>738317</v>
      </c>
      <c r="F14" s="150">
        <v>329666</v>
      </c>
      <c r="G14" s="150">
        <v>1067983</v>
      </c>
      <c r="H14" s="152">
        <v>1200016</v>
      </c>
      <c r="I14" s="153"/>
    </row>
    <row r="15" spans="1:9" s="154" customFormat="1" ht="13.5" customHeight="1" x14ac:dyDescent="0.15">
      <c r="A15" s="148">
        <v>43</v>
      </c>
      <c r="B15" s="150">
        <v>3257</v>
      </c>
      <c r="C15" s="150">
        <v>138800</v>
      </c>
      <c r="D15" s="150">
        <v>142057</v>
      </c>
      <c r="E15" s="150">
        <v>797730</v>
      </c>
      <c r="F15" s="150">
        <v>341553</v>
      </c>
      <c r="G15" s="150">
        <v>1139283</v>
      </c>
      <c r="H15" s="152">
        <v>1281340</v>
      </c>
      <c r="I15" s="153"/>
    </row>
    <row r="16" spans="1:9" s="154" customFormat="1" ht="13.5" customHeight="1" x14ac:dyDescent="0.15">
      <c r="A16" s="148">
        <v>44</v>
      </c>
      <c r="B16" s="150">
        <v>30240</v>
      </c>
      <c r="C16" s="150">
        <v>155007</v>
      </c>
      <c r="D16" s="150">
        <v>185247</v>
      </c>
      <c r="E16" s="150">
        <v>785984</v>
      </c>
      <c r="F16" s="150">
        <v>390349</v>
      </c>
      <c r="G16" s="150">
        <v>1176333</v>
      </c>
      <c r="H16" s="152">
        <v>1361580</v>
      </c>
      <c r="I16" s="153"/>
    </row>
    <row r="17" spans="1:9" s="154" customFormat="1" ht="13.5" customHeight="1" x14ac:dyDescent="0.15">
      <c r="A17" s="148">
        <v>45</v>
      </c>
      <c r="B17" s="150">
        <v>28350</v>
      </c>
      <c r="C17" s="150">
        <v>150600</v>
      </c>
      <c r="D17" s="150">
        <v>178950</v>
      </c>
      <c r="E17" s="150">
        <v>962585</v>
      </c>
      <c r="F17" s="150">
        <v>575160</v>
      </c>
      <c r="G17" s="150">
        <v>1537745</v>
      </c>
      <c r="H17" s="152">
        <v>1716695</v>
      </c>
      <c r="I17" s="153"/>
    </row>
    <row r="18" spans="1:9" s="154" customFormat="1" ht="13.5" customHeight="1" x14ac:dyDescent="0.15">
      <c r="A18" s="148">
        <v>46</v>
      </c>
      <c r="B18" s="150">
        <v>37078</v>
      </c>
      <c r="C18" s="150">
        <v>117898</v>
      </c>
      <c r="D18" s="150">
        <v>154976</v>
      </c>
      <c r="E18" s="150">
        <v>850218</v>
      </c>
      <c r="F18" s="150">
        <v>603100</v>
      </c>
      <c r="G18" s="150">
        <v>1453318</v>
      </c>
      <c r="H18" s="152">
        <v>1608294</v>
      </c>
      <c r="I18" s="153"/>
    </row>
    <row r="19" spans="1:9" s="154" customFormat="1" ht="13.5" customHeight="1" x14ac:dyDescent="0.15">
      <c r="A19" s="148">
        <v>47</v>
      </c>
      <c r="B19" s="149">
        <v>824</v>
      </c>
      <c r="C19" s="150">
        <v>123410</v>
      </c>
      <c r="D19" s="150">
        <v>124234</v>
      </c>
      <c r="E19" s="150">
        <v>955971</v>
      </c>
      <c r="F19" s="150">
        <v>625262</v>
      </c>
      <c r="G19" s="150">
        <v>1582233</v>
      </c>
      <c r="H19" s="152">
        <v>1706467</v>
      </c>
      <c r="I19" s="153"/>
    </row>
    <row r="20" spans="1:9" s="154" customFormat="1" ht="13.5" customHeight="1" x14ac:dyDescent="0.15">
      <c r="A20" s="148">
        <v>48</v>
      </c>
      <c r="B20" s="150">
        <v>19000</v>
      </c>
      <c r="C20" s="150">
        <v>148246</v>
      </c>
      <c r="D20" s="150">
        <v>167246</v>
      </c>
      <c r="E20" s="150">
        <v>1090300</v>
      </c>
      <c r="F20" s="150">
        <v>729080</v>
      </c>
      <c r="G20" s="150">
        <v>1819380</v>
      </c>
      <c r="H20" s="152">
        <v>1986626</v>
      </c>
      <c r="I20" s="153"/>
    </row>
    <row r="21" spans="1:9" s="154" customFormat="1" ht="13.5" customHeight="1" x14ac:dyDescent="0.15">
      <c r="A21" s="148">
        <v>49</v>
      </c>
      <c r="B21" s="150">
        <v>15099</v>
      </c>
      <c r="C21" s="150">
        <v>152092</v>
      </c>
      <c r="D21" s="150">
        <v>167191</v>
      </c>
      <c r="E21" s="150">
        <v>1059916</v>
      </c>
      <c r="F21" s="150">
        <v>788544</v>
      </c>
      <c r="G21" s="150">
        <v>1848460</v>
      </c>
      <c r="H21" s="152">
        <v>2015651</v>
      </c>
      <c r="I21" s="153"/>
    </row>
    <row r="22" spans="1:9" s="154" customFormat="1" ht="13.5" customHeight="1" x14ac:dyDescent="0.15">
      <c r="A22" s="148">
        <v>50</v>
      </c>
      <c r="B22" s="150">
        <v>11026</v>
      </c>
      <c r="C22" s="150">
        <v>150888</v>
      </c>
      <c r="D22" s="150">
        <v>161914</v>
      </c>
      <c r="E22" s="150">
        <v>1065171</v>
      </c>
      <c r="F22" s="150">
        <v>784107</v>
      </c>
      <c r="G22" s="150">
        <v>1849278</v>
      </c>
      <c r="H22" s="152">
        <v>2011192</v>
      </c>
      <c r="I22" s="153"/>
    </row>
    <row r="23" spans="1:9" s="154" customFormat="1" ht="13.5" customHeight="1" x14ac:dyDescent="0.15">
      <c r="A23" s="148">
        <v>51</v>
      </c>
      <c r="B23" s="150">
        <v>2500</v>
      </c>
      <c r="C23" s="150">
        <v>148225</v>
      </c>
      <c r="D23" s="150">
        <v>150725</v>
      </c>
      <c r="E23" s="150">
        <v>1004210</v>
      </c>
      <c r="F23" s="150">
        <v>832461</v>
      </c>
      <c r="G23" s="150">
        <v>1836671</v>
      </c>
      <c r="H23" s="152">
        <v>1987396</v>
      </c>
      <c r="I23" s="153"/>
    </row>
    <row r="24" spans="1:9" s="154" customFormat="1" ht="13.5" customHeight="1" x14ac:dyDescent="0.15">
      <c r="A24" s="148">
        <v>52</v>
      </c>
      <c r="B24" s="150">
        <v>2063</v>
      </c>
      <c r="C24" s="150">
        <v>208400</v>
      </c>
      <c r="D24" s="150">
        <v>210463</v>
      </c>
      <c r="E24" s="150">
        <v>1187432</v>
      </c>
      <c r="F24" s="150">
        <v>1248381</v>
      </c>
      <c r="G24" s="150">
        <v>2435813</v>
      </c>
      <c r="H24" s="152">
        <v>2646276</v>
      </c>
      <c r="I24" s="153"/>
    </row>
    <row r="25" spans="1:9" s="154" customFormat="1" ht="13.5" customHeight="1" x14ac:dyDescent="0.15">
      <c r="A25" s="148">
        <v>53</v>
      </c>
      <c r="B25" s="150">
        <v>5206</v>
      </c>
      <c r="C25" s="150">
        <v>312786</v>
      </c>
      <c r="D25" s="150">
        <v>317992</v>
      </c>
      <c r="E25" s="150">
        <v>1001767</v>
      </c>
      <c r="F25" s="150">
        <v>1750690</v>
      </c>
      <c r="G25" s="150">
        <v>2752457</v>
      </c>
      <c r="H25" s="152">
        <v>3070449</v>
      </c>
      <c r="I25" s="153"/>
    </row>
    <row r="26" spans="1:9" s="154" customFormat="1" ht="13.5" customHeight="1" x14ac:dyDescent="0.15">
      <c r="A26" s="148">
        <v>54</v>
      </c>
      <c r="B26" s="150">
        <v>17122</v>
      </c>
      <c r="C26" s="150">
        <v>582698</v>
      </c>
      <c r="D26" s="150">
        <v>599820</v>
      </c>
      <c r="E26" s="150">
        <v>1173259</v>
      </c>
      <c r="F26" s="150">
        <v>2149502</v>
      </c>
      <c r="G26" s="150">
        <v>3322761</v>
      </c>
      <c r="H26" s="152">
        <v>3922581</v>
      </c>
      <c r="I26" s="153"/>
    </row>
    <row r="27" spans="1:9" s="154" customFormat="1" ht="13.5" customHeight="1" x14ac:dyDescent="0.15">
      <c r="A27" s="148">
        <v>55</v>
      </c>
      <c r="B27" s="150">
        <v>18896</v>
      </c>
      <c r="C27" s="150">
        <v>484431</v>
      </c>
      <c r="D27" s="150">
        <v>503327</v>
      </c>
      <c r="E27" s="150">
        <v>1053825</v>
      </c>
      <c r="F27" s="150">
        <v>2301867</v>
      </c>
      <c r="G27" s="150">
        <v>3355692</v>
      </c>
      <c r="H27" s="152">
        <v>3859019</v>
      </c>
      <c r="I27" s="153"/>
    </row>
    <row r="28" spans="1:9" s="154" customFormat="1" ht="13.5" customHeight="1" x14ac:dyDescent="0.15">
      <c r="A28" s="148">
        <v>56</v>
      </c>
      <c r="B28" s="150">
        <v>32511</v>
      </c>
      <c r="C28" s="150">
        <v>384970</v>
      </c>
      <c r="D28" s="150">
        <v>417481</v>
      </c>
      <c r="E28" s="150">
        <v>923991</v>
      </c>
      <c r="F28" s="150">
        <v>2138671</v>
      </c>
      <c r="G28" s="150">
        <v>3062662</v>
      </c>
      <c r="H28" s="152">
        <v>3480143</v>
      </c>
      <c r="I28" s="153"/>
    </row>
    <row r="29" spans="1:9" s="154" customFormat="1" ht="13.5" customHeight="1" x14ac:dyDescent="0.15">
      <c r="A29" s="148">
        <v>57</v>
      </c>
      <c r="B29" s="150">
        <v>16131</v>
      </c>
      <c r="C29" s="150">
        <v>293679</v>
      </c>
      <c r="D29" s="150">
        <v>309810</v>
      </c>
      <c r="E29" s="150">
        <v>685484</v>
      </c>
      <c r="F29" s="150">
        <v>1693974</v>
      </c>
      <c r="G29" s="150">
        <v>2379458</v>
      </c>
      <c r="H29" s="152">
        <v>2689268</v>
      </c>
      <c r="I29" s="153"/>
    </row>
    <row r="30" spans="1:9" s="154" customFormat="1" ht="13.5" customHeight="1" x14ac:dyDescent="0.15">
      <c r="A30" s="148">
        <v>58</v>
      </c>
      <c r="B30" s="150">
        <v>15265</v>
      </c>
      <c r="C30" s="150">
        <v>266536</v>
      </c>
      <c r="D30" s="150">
        <v>281801</v>
      </c>
      <c r="E30" s="150">
        <v>688107</v>
      </c>
      <c r="F30" s="150">
        <v>1467778</v>
      </c>
      <c r="G30" s="150">
        <v>2155885</v>
      </c>
      <c r="H30" s="152">
        <v>2437686</v>
      </c>
      <c r="I30" s="153"/>
    </row>
    <row r="31" spans="1:9" s="154" customFormat="1" ht="13.5" customHeight="1" x14ac:dyDescent="0.15">
      <c r="A31" s="148">
        <v>59</v>
      </c>
      <c r="B31" s="150">
        <v>6415</v>
      </c>
      <c r="C31" s="150">
        <v>300250</v>
      </c>
      <c r="D31" s="150">
        <v>306665</v>
      </c>
      <c r="E31" s="150">
        <v>1118759</v>
      </c>
      <c r="F31" s="150">
        <v>1295206</v>
      </c>
      <c r="G31" s="150">
        <v>2413965</v>
      </c>
      <c r="H31" s="152">
        <v>2720630</v>
      </c>
      <c r="I31" s="153"/>
    </row>
    <row r="32" spans="1:9" s="154" customFormat="1" ht="13.5" customHeight="1" x14ac:dyDescent="0.15">
      <c r="A32" s="148">
        <v>60</v>
      </c>
      <c r="B32" s="149">
        <v>900</v>
      </c>
      <c r="C32" s="150">
        <v>346809</v>
      </c>
      <c r="D32" s="150">
        <v>347709</v>
      </c>
      <c r="E32" s="150">
        <v>1353376</v>
      </c>
      <c r="F32" s="150">
        <v>1204029</v>
      </c>
      <c r="G32" s="150">
        <v>2557405</v>
      </c>
      <c r="H32" s="152">
        <v>2905114</v>
      </c>
      <c r="I32" s="153"/>
    </row>
    <row r="33" spans="1:9" s="154" customFormat="1" ht="13.5" customHeight="1" x14ac:dyDescent="0.15">
      <c r="A33" s="148">
        <v>61</v>
      </c>
      <c r="B33" s="149">
        <v>0</v>
      </c>
      <c r="C33" s="150">
        <v>303605</v>
      </c>
      <c r="D33" s="150">
        <v>303605</v>
      </c>
      <c r="E33" s="150">
        <v>1374952</v>
      </c>
      <c r="F33" s="150">
        <v>1148210</v>
      </c>
      <c r="G33" s="150">
        <v>2523162</v>
      </c>
      <c r="H33" s="152">
        <v>2826767</v>
      </c>
      <c r="I33" s="153"/>
    </row>
    <row r="34" spans="1:9" s="154" customFormat="1" ht="13.5" customHeight="1" x14ac:dyDescent="0.15">
      <c r="A34" s="148">
        <v>62</v>
      </c>
      <c r="B34" s="149">
        <v>0</v>
      </c>
      <c r="C34" s="150">
        <v>315542</v>
      </c>
      <c r="D34" s="150">
        <v>315542</v>
      </c>
      <c r="E34" s="150">
        <v>1322111</v>
      </c>
      <c r="F34" s="150">
        <v>1078155</v>
      </c>
      <c r="G34" s="150">
        <v>2400266</v>
      </c>
      <c r="H34" s="152">
        <v>2715808</v>
      </c>
      <c r="I34" s="153"/>
    </row>
    <row r="35" spans="1:9" s="154" customFormat="1" ht="13.5" customHeight="1" x14ac:dyDescent="0.15">
      <c r="A35" s="148">
        <v>63</v>
      </c>
      <c r="B35" s="150">
        <v>14710</v>
      </c>
      <c r="C35" s="150">
        <v>419837</v>
      </c>
      <c r="D35" s="150">
        <v>434547</v>
      </c>
      <c r="E35" s="150">
        <v>1415628</v>
      </c>
      <c r="F35" s="150">
        <v>1154457</v>
      </c>
      <c r="G35" s="150">
        <v>2570085</v>
      </c>
      <c r="H35" s="152">
        <v>3004632</v>
      </c>
      <c r="I35" s="153"/>
    </row>
    <row r="36" spans="1:9" s="154" customFormat="1" ht="13.5" customHeight="1" x14ac:dyDescent="0.15">
      <c r="A36" s="148" t="s">
        <v>670</v>
      </c>
      <c r="B36" s="150">
        <v>32212</v>
      </c>
      <c r="C36" s="150">
        <v>307387</v>
      </c>
      <c r="D36" s="150">
        <v>339599</v>
      </c>
      <c r="E36" s="150">
        <v>1586137</v>
      </c>
      <c r="F36" s="150">
        <v>1146711</v>
      </c>
      <c r="G36" s="150">
        <v>2732848</v>
      </c>
      <c r="H36" s="152">
        <v>3072447</v>
      </c>
      <c r="I36" s="153"/>
    </row>
    <row r="37" spans="1:9" s="154" customFormat="1" ht="13.5" customHeight="1" x14ac:dyDescent="0.15">
      <c r="A37" s="148">
        <v>2</v>
      </c>
      <c r="B37" s="150">
        <v>12586</v>
      </c>
      <c r="C37" s="150">
        <v>406620</v>
      </c>
      <c r="D37" s="150">
        <v>419206</v>
      </c>
      <c r="E37" s="150">
        <v>1701124</v>
      </c>
      <c r="F37" s="150">
        <v>1236832</v>
      </c>
      <c r="G37" s="150">
        <v>2937956</v>
      </c>
      <c r="H37" s="152">
        <v>3357162</v>
      </c>
      <c r="I37" s="153"/>
    </row>
    <row r="38" spans="1:9" s="154" customFormat="1" ht="13.5" customHeight="1" x14ac:dyDescent="0.15">
      <c r="A38" s="148">
        <v>3</v>
      </c>
      <c r="B38" s="150">
        <v>14063</v>
      </c>
      <c r="C38" s="150">
        <v>364642</v>
      </c>
      <c r="D38" s="150">
        <v>378705</v>
      </c>
      <c r="E38" s="150">
        <v>1469159</v>
      </c>
      <c r="F38" s="150">
        <v>1207916</v>
      </c>
      <c r="G38" s="150">
        <v>2677075</v>
      </c>
      <c r="H38" s="152">
        <v>3055780</v>
      </c>
      <c r="I38" s="153"/>
    </row>
    <row r="39" spans="1:9" s="154" customFormat="1" ht="13.5" customHeight="1" x14ac:dyDescent="0.15">
      <c r="A39" s="148">
        <v>4</v>
      </c>
      <c r="B39" s="150">
        <v>51460</v>
      </c>
      <c r="C39" s="150">
        <v>398399</v>
      </c>
      <c r="D39" s="150">
        <v>449859</v>
      </c>
      <c r="E39" s="150">
        <v>2354443</v>
      </c>
      <c r="F39" s="150">
        <v>1129433</v>
      </c>
      <c r="G39" s="150">
        <v>3483876</v>
      </c>
      <c r="H39" s="152">
        <v>3933735</v>
      </c>
      <c r="I39" s="153"/>
    </row>
    <row r="40" spans="1:9" s="154" customFormat="1" ht="13.5" customHeight="1" x14ac:dyDescent="0.15">
      <c r="A40" s="148">
        <v>5</v>
      </c>
      <c r="B40" s="150">
        <v>38562</v>
      </c>
      <c r="C40" s="150">
        <v>334757</v>
      </c>
      <c r="D40" s="150">
        <v>373319</v>
      </c>
      <c r="E40" s="150">
        <v>2172484</v>
      </c>
      <c r="F40" s="150">
        <v>1103269</v>
      </c>
      <c r="G40" s="150">
        <v>3275753</v>
      </c>
      <c r="H40" s="152">
        <v>3649072</v>
      </c>
      <c r="I40" s="153"/>
    </row>
    <row r="41" spans="1:9" s="154" customFormat="1" ht="13.5" customHeight="1" x14ac:dyDescent="0.15">
      <c r="A41" s="148">
        <v>6</v>
      </c>
      <c r="B41" s="150">
        <v>21074</v>
      </c>
      <c r="C41" s="150">
        <v>335182</v>
      </c>
      <c r="D41" s="150">
        <v>356256</v>
      </c>
      <c r="E41" s="150">
        <v>2117805</v>
      </c>
      <c r="F41" s="150">
        <v>1106380</v>
      </c>
      <c r="G41" s="150">
        <v>3224185</v>
      </c>
      <c r="H41" s="152">
        <v>3580441</v>
      </c>
      <c r="I41" s="153"/>
    </row>
    <row r="42" spans="1:9" s="154" customFormat="1" ht="13.5" customHeight="1" x14ac:dyDescent="0.15">
      <c r="A42" s="148">
        <v>7</v>
      </c>
      <c r="B42" s="150">
        <v>43296</v>
      </c>
      <c r="C42" s="150">
        <v>349056</v>
      </c>
      <c r="D42" s="150">
        <v>392352</v>
      </c>
      <c r="E42" s="150">
        <v>1969628</v>
      </c>
      <c r="F42" s="150">
        <v>1077825</v>
      </c>
      <c r="G42" s="150">
        <v>3047453</v>
      </c>
      <c r="H42" s="152">
        <v>3439805</v>
      </c>
      <c r="I42" s="153"/>
    </row>
    <row r="43" spans="1:9" s="154" customFormat="1" ht="13.5" customHeight="1" x14ac:dyDescent="0.15">
      <c r="A43" s="148">
        <v>8</v>
      </c>
      <c r="B43" s="150">
        <v>66558</v>
      </c>
      <c r="C43" s="150">
        <v>377403</v>
      </c>
      <c r="D43" s="150">
        <v>443961</v>
      </c>
      <c r="E43" s="150">
        <v>2121670</v>
      </c>
      <c r="F43" s="150">
        <v>1225448</v>
      </c>
      <c r="G43" s="150">
        <v>3347118</v>
      </c>
      <c r="H43" s="152">
        <v>3791079</v>
      </c>
      <c r="I43" s="153"/>
    </row>
    <row r="44" spans="1:9" s="154" customFormat="1" ht="13.5" customHeight="1" x14ac:dyDescent="0.15">
      <c r="A44" s="148">
        <v>9</v>
      </c>
      <c r="B44" s="150">
        <v>76783</v>
      </c>
      <c r="C44" s="150">
        <v>454945</v>
      </c>
      <c r="D44" s="150">
        <v>531728</v>
      </c>
      <c r="E44" s="150">
        <v>2009053</v>
      </c>
      <c r="F44" s="150">
        <v>1199472</v>
      </c>
      <c r="G44" s="150">
        <v>3208525</v>
      </c>
      <c r="H44" s="152">
        <v>3740253</v>
      </c>
      <c r="I44" s="153"/>
    </row>
    <row r="45" spans="1:9" s="154" customFormat="1" ht="13.5" customHeight="1" x14ac:dyDescent="0.15">
      <c r="A45" s="148">
        <v>10</v>
      </c>
      <c r="B45" s="150">
        <v>78751</v>
      </c>
      <c r="C45" s="150">
        <v>561171</v>
      </c>
      <c r="D45" s="150">
        <v>639922</v>
      </c>
      <c r="E45" s="150">
        <v>1887118</v>
      </c>
      <c r="F45" s="150">
        <v>1170671</v>
      </c>
      <c r="G45" s="150">
        <v>3057789</v>
      </c>
      <c r="H45" s="152">
        <v>3697711</v>
      </c>
      <c r="I45" s="153"/>
    </row>
    <row r="46" spans="1:9" s="154" customFormat="1" ht="13.5" customHeight="1" x14ac:dyDescent="0.15">
      <c r="A46" s="148">
        <v>11</v>
      </c>
      <c r="B46" s="150">
        <v>84311</v>
      </c>
      <c r="C46" s="150">
        <v>447843</v>
      </c>
      <c r="D46" s="150">
        <v>532154</v>
      </c>
      <c r="E46" s="150">
        <v>2059140</v>
      </c>
      <c r="F46" s="150">
        <v>1131330</v>
      </c>
      <c r="G46" s="150">
        <v>3190470</v>
      </c>
      <c r="H46" s="152">
        <v>3722624</v>
      </c>
      <c r="I46" s="153"/>
    </row>
    <row r="47" spans="1:9" s="154" customFormat="1" ht="13.5" customHeight="1" x14ac:dyDescent="0.15">
      <c r="A47" s="148">
        <v>12</v>
      </c>
      <c r="B47" s="150">
        <v>68020</v>
      </c>
      <c r="C47" s="150">
        <v>757745</v>
      </c>
      <c r="D47" s="150">
        <v>825765</v>
      </c>
      <c r="E47" s="150">
        <v>1898123</v>
      </c>
      <c r="F47" s="150">
        <v>1145894</v>
      </c>
      <c r="G47" s="150">
        <v>3044017</v>
      </c>
      <c r="H47" s="152">
        <v>3869782</v>
      </c>
      <c r="I47" s="153"/>
    </row>
    <row r="48" spans="1:9" s="154" customFormat="1" ht="13.5" customHeight="1" x14ac:dyDescent="0.15">
      <c r="A48" s="148">
        <v>13</v>
      </c>
      <c r="B48" s="150">
        <v>83956</v>
      </c>
      <c r="C48" s="150">
        <v>585599</v>
      </c>
      <c r="D48" s="150">
        <v>669555</v>
      </c>
      <c r="E48" s="150">
        <v>1960209</v>
      </c>
      <c r="F48" s="150">
        <v>1121725</v>
      </c>
      <c r="G48" s="150">
        <v>3081934</v>
      </c>
      <c r="H48" s="152">
        <v>3751489</v>
      </c>
      <c r="I48" s="153"/>
    </row>
    <row r="49" spans="1:9" s="154" customFormat="1" ht="13.5" customHeight="1" x14ac:dyDescent="0.15">
      <c r="A49" s="148">
        <v>14</v>
      </c>
      <c r="B49" s="150">
        <v>92979</v>
      </c>
      <c r="C49" s="150">
        <v>457479</v>
      </c>
      <c r="D49" s="150">
        <v>550458</v>
      </c>
      <c r="E49" s="150">
        <v>1786011</v>
      </c>
      <c r="F49" s="150">
        <v>1043055</v>
      </c>
      <c r="G49" s="150">
        <v>2829066</v>
      </c>
      <c r="H49" s="152">
        <v>3379524</v>
      </c>
      <c r="I49" s="153"/>
    </row>
    <row r="50" spans="1:9" s="154" customFormat="1" ht="13.5" customHeight="1" x14ac:dyDescent="0.15">
      <c r="A50" s="148">
        <v>15</v>
      </c>
      <c r="B50" s="150">
        <v>90796</v>
      </c>
      <c r="C50" s="150">
        <v>883368</v>
      </c>
      <c r="D50" s="150">
        <v>974164</v>
      </c>
      <c r="E50" s="150">
        <v>2063377</v>
      </c>
      <c r="F50" s="150">
        <v>1057795</v>
      </c>
      <c r="G50" s="150">
        <v>3121172</v>
      </c>
      <c r="H50" s="152">
        <v>4095336</v>
      </c>
      <c r="I50" s="153"/>
    </row>
    <row r="51" spans="1:9" s="154" customFormat="1" ht="13.5" customHeight="1" x14ac:dyDescent="0.15">
      <c r="A51" s="148">
        <v>16</v>
      </c>
      <c r="B51" s="150">
        <v>95090</v>
      </c>
      <c r="C51" s="150">
        <v>876459</v>
      </c>
      <c r="D51" s="150">
        <v>971549</v>
      </c>
      <c r="E51" s="150">
        <v>1742932</v>
      </c>
      <c r="F51" s="150">
        <v>1018655</v>
      </c>
      <c r="G51" s="150">
        <v>2761587</v>
      </c>
      <c r="H51" s="152">
        <v>3733136</v>
      </c>
      <c r="I51" s="153"/>
    </row>
    <row r="52" spans="1:9" s="154" customFormat="1" ht="13.5" customHeight="1" x14ac:dyDescent="0.15">
      <c r="A52" s="148">
        <v>17</v>
      </c>
      <c r="B52" s="150">
        <v>99370</v>
      </c>
      <c r="C52" s="150">
        <v>807511</v>
      </c>
      <c r="D52" s="150">
        <v>906881</v>
      </c>
      <c r="E52" s="150">
        <v>2221645</v>
      </c>
      <c r="F52" s="150">
        <v>967815</v>
      </c>
      <c r="G52" s="150">
        <v>3189460</v>
      </c>
      <c r="H52" s="152">
        <v>4096341</v>
      </c>
      <c r="I52" s="153"/>
    </row>
    <row r="53" spans="1:9" s="154" customFormat="1" ht="13.5" customHeight="1" x14ac:dyDescent="0.15">
      <c r="A53" s="148">
        <v>18</v>
      </c>
      <c r="B53" s="150">
        <v>109358</v>
      </c>
      <c r="C53" s="150">
        <v>701124</v>
      </c>
      <c r="D53" s="150">
        <v>810482</v>
      </c>
      <c r="E53" s="150">
        <v>1729284</v>
      </c>
      <c r="F53" s="150">
        <v>972494</v>
      </c>
      <c r="G53" s="150">
        <v>2701778</v>
      </c>
      <c r="H53" s="152">
        <v>3512260</v>
      </c>
      <c r="I53" s="153"/>
    </row>
    <row r="54" spans="1:9" s="154" customFormat="1" ht="13.5" customHeight="1" x14ac:dyDescent="0.15">
      <c r="A54" s="148">
        <v>19</v>
      </c>
      <c r="B54" s="150">
        <v>121118</v>
      </c>
      <c r="C54" s="150">
        <v>631615</v>
      </c>
      <c r="D54" s="150">
        <v>752733</v>
      </c>
      <c r="E54" s="150">
        <v>1830318</v>
      </c>
      <c r="F54" s="150">
        <v>790926</v>
      </c>
      <c r="G54" s="150">
        <v>2621244</v>
      </c>
      <c r="H54" s="152">
        <v>3373977</v>
      </c>
      <c r="I54" s="153"/>
    </row>
    <row r="55" spans="1:9" s="154" customFormat="1" ht="13.5" customHeight="1" x14ac:dyDescent="0.15">
      <c r="A55" s="148">
        <v>20</v>
      </c>
      <c r="B55" s="150">
        <v>127657</v>
      </c>
      <c r="C55" s="150">
        <v>836116</v>
      </c>
      <c r="D55" s="150">
        <v>963773</v>
      </c>
      <c r="E55" s="150">
        <v>2079922</v>
      </c>
      <c r="F55" s="150">
        <v>795382</v>
      </c>
      <c r="G55" s="150">
        <v>2875304</v>
      </c>
      <c r="H55" s="152">
        <v>3839077</v>
      </c>
      <c r="I55" s="153"/>
    </row>
    <row r="56" spans="1:9" s="154" customFormat="1" ht="13.5" customHeight="1" x14ac:dyDescent="0.15">
      <c r="A56" s="148">
        <v>21</v>
      </c>
      <c r="B56" s="150">
        <v>120959</v>
      </c>
      <c r="C56" s="150">
        <v>614421</v>
      </c>
      <c r="D56" s="150">
        <v>735380</v>
      </c>
      <c r="E56" s="150">
        <v>1520751</v>
      </c>
      <c r="F56" s="150">
        <v>641789</v>
      </c>
      <c r="G56" s="150">
        <v>2162540</v>
      </c>
      <c r="H56" s="152">
        <v>2897920</v>
      </c>
      <c r="I56" s="153"/>
    </row>
    <row r="57" spans="1:9" s="154" customFormat="1" ht="13.5" customHeight="1" x14ac:dyDescent="0.15">
      <c r="A57" s="148">
        <v>22</v>
      </c>
      <c r="B57" s="150">
        <v>156848</v>
      </c>
      <c r="C57" s="150">
        <v>535780</v>
      </c>
      <c r="D57" s="150">
        <v>692628</v>
      </c>
      <c r="E57" s="150">
        <v>1779417</v>
      </c>
      <c r="F57" s="150">
        <v>680297</v>
      </c>
      <c r="G57" s="150">
        <v>2459714</v>
      </c>
      <c r="H57" s="152">
        <v>3152342</v>
      </c>
      <c r="I57" s="153"/>
    </row>
    <row r="58" spans="1:9" s="154" customFormat="1" ht="13.5" customHeight="1" x14ac:dyDescent="0.15">
      <c r="A58" s="148">
        <v>23</v>
      </c>
      <c r="B58" s="150">
        <v>193507</v>
      </c>
      <c r="C58" s="150">
        <v>549174</v>
      </c>
      <c r="D58" s="150">
        <v>742681</v>
      </c>
      <c r="E58" s="150">
        <v>2186298</v>
      </c>
      <c r="F58" s="150">
        <v>844207</v>
      </c>
      <c r="G58" s="150">
        <v>3030505</v>
      </c>
      <c r="H58" s="152">
        <v>3773186</v>
      </c>
      <c r="I58" s="153"/>
    </row>
    <row r="59" spans="1:9" s="154" customFormat="1" ht="13.5" customHeight="1" x14ac:dyDescent="0.15">
      <c r="A59" s="148">
        <v>24</v>
      </c>
      <c r="B59" s="150">
        <v>197509</v>
      </c>
      <c r="C59" s="150">
        <v>525867</v>
      </c>
      <c r="D59" s="150">
        <v>723376</v>
      </c>
      <c r="E59" s="150">
        <v>2131676</v>
      </c>
      <c r="F59" s="150">
        <v>685243</v>
      </c>
      <c r="G59" s="150">
        <v>2816919</v>
      </c>
      <c r="H59" s="152">
        <v>3540295</v>
      </c>
      <c r="I59" s="153"/>
    </row>
    <row r="60" spans="1:9" s="154" customFormat="1" ht="13.5" customHeight="1" x14ac:dyDescent="0.15">
      <c r="A60" s="148">
        <v>25</v>
      </c>
      <c r="B60" s="150">
        <v>194606</v>
      </c>
      <c r="C60" s="150">
        <v>788240</v>
      </c>
      <c r="D60" s="150">
        <v>982846</v>
      </c>
      <c r="E60" s="150">
        <v>2104971</v>
      </c>
      <c r="F60" s="150">
        <v>707844</v>
      </c>
      <c r="G60" s="150">
        <v>2812815</v>
      </c>
      <c r="H60" s="152">
        <v>3795661</v>
      </c>
      <c r="I60" s="153"/>
    </row>
    <row r="61" spans="1:9" s="154" customFormat="1" ht="13.5" customHeight="1" x14ac:dyDescent="0.15">
      <c r="A61" s="148">
        <v>26</v>
      </c>
      <c r="B61" s="150">
        <v>229949</v>
      </c>
      <c r="C61" s="150">
        <v>608646</v>
      </c>
      <c r="D61" s="150">
        <v>838595</v>
      </c>
      <c r="E61" s="150">
        <v>1869876</v>
      </c>
      <c r="F61" s="150">
        <v>673645</v>
      </c>
      <c r="G61" s="150">
        <v>2543521</v>
      </c>
      <c r="H61" s="152">
        <v>3382116</v>
      </c>
      <c r="I61" s="153"/>
    </row>
    <row r="62" spans="1:9" s="154" customFormat="1" ht="13.5" customHeight="1" x14ac:dyDescent="0.15">
      <c r="A62" s="148">
        <v>27</v>
      </c>
      <c r="B62" s="150">
        <v>316573</v>
      </c>
      <c r="C62" s="150">
        <v>621518</v>
      </c>
      <c r="D62" s="150">
        <v>938091</v>
      </c>
      <c r="E62" s="150">
        <v>1978992</v>
      </c>
      <c r="F62" s="150">
        <v>634726</v>
      </c>
      <c r="G62" s="150">
        <v>2613718</v>
      </c>
      <c r="H62" s="152">
        <v>3551809</v>
      </c>
      <c r="I62" s="153"/>
    </row>
    <row r="63" spans="1:9" s="154" customFormat="1" ht="13.5" customHeight="1" x14ac:dyDescent="0.15">
      <c r="A63" s="148">
        <v>28</v>
      </c>
      <c r="B63" s="150">
        <v>359119</v>
      </c>
      <c r="C63" s="150">
        <v>497568</v>
      </c>
      <c r="D63" s="150">
        <v>856687</v>
      </c>
      <c r="E63" s="150">
        <v>2025095</v>
      </c>
      <c r="F63" s="150">
        <v>609517</v>
      </c>
      <c r="G63" s="150">
        <v>2634612</v>
      </c>
      <c r="H63" s="152">
        <v>3491299</v>
      </c>
      <c r="I63" s="153"/>
    </row>
    <row r="64" spans="1:9" s="154" customFormat="1" ht="13.5" customHeight="1" x14ac:dyDescent="0.15">
      <c r="A64" s="148">
        <v>29</v>
      </c>
      <c r="B64" s="150">
        <v>415873</v>
      </c>
      <c r="C64" s="150">
        <v>399050</v>
      </c>
      <c r="D64" s="150">
        <v>814923</v>
      </c>
      <c r="E64" s="150">
        <v>1993312</v>
      </c>
      <c r="F64" s="150">
        <v>748475</v>
      </c>
      <c r="G64" s="150">
        <v>2741787</v>
      </c>
      <c r="H64" s="152">
        <v>3556710</v>
      </c>
      <c r="I64" s="153"/>
    </row>
    <row r="65" spans="1:9" s="154" customFormat="1" ht="13.5" customHeight="1" x14ac:dyDescent="0.15">
      <c r="A65" s="148">
        <v>30</v>
      </c>
      <c r="B65" s="150">
        <v>309516</v>
      </c>
      <c r="C65" s="150">
        <v>280657</v>
      </c>
      <c r="D65" s="150">
        <v>590173</v>
      </c>
      <c r="E65" s="150">
        <v>2038772</v>
      </c>
      <c r="F65" s="150">
        <v>653955</v>
      </c>
      <c r="G65" s="150">
        <v>2692727</v>
      </c>
      <c r="H65" s="152">
        <v>3282900</v>
      </c>
      <c r="I65" s="153"/>
    </row>
    <row r="66" spans="1:9" s="154" customFormat="1" ht="13.5" customHeight="1" x14ac:dyDescent="0.15">
      <c r="A66" s="148" t="s">
        <v>671</v>
      </c>
      <c r="B66" s="150">
        <v>297271</v>
      </c>
      <c r="C66" s="150">
        <v>338897</v>
      </c>
      <c r="D66" s="150">
        <v>636168</v>
      </c>
      <c r="E66" s="150">
        <v>2062021</v>
      </c>
      <c r="F66" s="150">
        <v>624718</v>
      </c>
      <c r="G66" s="150">
        <v>2686739</v>
      </c>
      <c r="H66" s="152">
        <v>3322907</v>
      </c>
      <c r="I66" s="153"/>
    </row>
    <row r="67" spans="1:9" s="154" customFormat="1" ht="13.5" customHeight="1" x14ac:dyDescent="0.15">
      <c r="A67" s="161">
        <v>2</v>
      </c>
      <c r="B67" s="162">
        <v>246936</v>
      </c>
      <c r="C67" s="162">
        <v>243243</v>
      </c>
      <c r="D67" s="162">
        <v>490179</v>
      </c>
      <c r="E67" s="162">
        <v>1673764</v>
      </c>
      <c r="F67" s="162">
        <v>627942</v>
      </c>
      <c r="G67" s="162">
        <v>2301706</v>
      </c>
      <c r="H67" s="163">
        <v>2791885</v>
      </c>
      <c r="I67" s="153"/>
    </row>
    <row r="68" spans="1:9" s="158" customFormat="1" ht="13.5" customHeight="1" thickBot="1" x14ac:dyDescent="0.2">
      <c r="A68" s="155">
        <v>3</v>
      </c>
      <c r="B68" s="156">
        <v>241168</v>
      </c>
      <c r="C68" s="156">
        <v>347376</v>
      </c>
      <c r="D68" s="156">
        <v>588544</v>
      </c>
      <c r="E68" s="156">
        <v>2021391</v>
      </c>
      <c r="F68" s="156">
        <v>622898.19999999995</v>
      </c>
      <c r="G68" s="156">
        <v>2644289.2000000002</v>
      </c>
      <c r="H68" s="157">
        <v>3232833.2</v>
      </c>
    </row>
    <row r="69" spans="1:9" ht="13.5" customHeight="1" x14ac:dyDescent="0.15"/>
    <row r="70" spans="1:9" x14ac:dyDescent="0.15">
      <c r="B70" s="160" t="s">
        <v>672</v>
      </c>
    </row>
  </sheetData>
  <mergeCells count="5">
    <mergeCell ref="G1:H1"/>
    <mergeCell ref="A2:A3"/>
    <mergeCell ref="B2:D2"/>
    <mergeCell ref="E2:G2"/>
    <mergeCell ref="H2:H3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1"/>
  <sheetViews>
    <sheetView view="pageBreakPreview" topLeftCell="A19" zoomScale="80" zoomScaleNormal="80" zoomScaleSheetLayoutView="80" workbookViewId="0">
      <selection activeCell="G32" sqref="G32"/>
    </sheetView>
  </sheetViews>
  <sheetFormatPr defaultRowHeight="13.5" x14ac:dyDescent="0.15"/>
  <cols>
    <col min="1" max="1" width="3.875" style="7" customWidth="1"/>
    <col min="2" max="2" width="9" style="7"/>
    <col min="3" max="11" width="10.125" style="7" customWidth="1"/>
    <col min="12" max="16384" width="9" style="7"/>
  </cols>
  <sheetData>
    <row r="1" spans="1:11" ht="15.75" customHeight="1" x14ac:dyDescent="0.15">
      <c r="K1" s="4"/>
    </row>
    <row r="2" spans="1:11" ht="15" customHeight="1" x14ac:dyDescent="0.15">
      <c r="A2" s="726" t="s">
        <v>140</v>
      </c>
    </row>
    <row r="3" spans="1:11" s="24" customFormat="1" ht="16.5" customHeight="1" thickBot="1" x14ac:dyDescent="0.2">
      <c r="A3" s="23"/>
      <c r="K3" s="26" t="s">
        <v>683</v>
      </c>
    </row>
    <row r="4" spans="1:11" s="24" customFormat="1" ht="32.25" customHeight="1" x14ac:dyDescent="0.15">
      <c r="A4" s="599" t="s">
        <v>307</v>
      </c>
      <c r="B4" s="600"/>
      <c r="C4" s="613" t="s">
        <v>309</v>
      </c>
      <c r="D4" s="596"/>
      <c r="E4" s="596"/>
      <c r="F4" s="596" t="s">
        <v>308</v>
      </c>
      <c r="G4" s="596"/>
      <c r="H4" s="596"/>
      <c r="I4" s="596" t="s">
        <v>112</v>
      </c>
      <c r="J4" s="596"/>
      <c r="K4" s="597"/>
    </row>
    <row r="5" spans="1:11" s="25" customFormat="1" ht="31.5" customHeight="1" x14ac:dyDescent="0.15">
      <c r="A5" s="725"/>
      <c r="B5" s="601"/>
      <c r="C5" s="585" t="s">
        <v>310</v>
      </c>
      <c r="D5" s="724" t="s">
        <v>311</v>
      </c>
      <c r="E5" s="585" t="s">
        <v>6</v>
      </c>
      <c r="F5" s="585" t="s">
        <v>312</v>
      </c>
      <c r="G5" s="585" t="s">
        <v>313</v>
      </c>
      <c r="H5" s="585" t="s">
        <v>6</v>
      </c>
      <c r="I5" s="585" t="s">
        <v>314</v>
      </c>
      <c r="J5" s="585" t="s">
        <v>315</v>
      </c>
      <c r="K5" s="586" t="s">
        <v>6</v>
      </c>
    </row>
    <row r="6" spans="1:11" s="24" customFormat="1" ht="46.5" customHeight="1" x14ac:dyDescent="0.15">
      <c r="A6" s="723" t="s">
        <v>98</v>
      </c>
      <c r="B6" s="722"/>
      <c r="C6" s="721">
        <v>26680</v>
      </c>
      <c r="D6" s="721">
        <v>16554</v>
      </c>
      <c r="E6" s="721">
        <v>43234</v>
      </c>
      <c r="F6" s="721">
        <v>219031</v>
      </c>
      <c r="G6" s="721">
        <v>57545</v>
      </c>
      <c r="H6" s="721">
        <v>276576</v>
      </c>
      <c r="I6" s="721">
        <v>245711</v>
      </c>
      <c r="J6" s="721">
        <v>74099</v>
      </c>
      <c r="K6" s="720">
        <v>319810</v>
      </c>
    </row>
    <row r="7" spans="1:11" s="24" customFormat="1" ht="46.5" customHeight="1" x14ac:dyDescent="0.15">
      <c r="A7" s="723" t="s">
        <v>99</v>
      </c>
      <c r="B7" s="722"/>
      <c r="C7" s="721">
        <v>18866</v>
      </c>
      <c r="D7" s="721">
        <v>13160</v>
      </c>
      <c r="E7" s="721">
        <v>32026</v>
      </c>
      <c r="F7" s="721">
        <v>175774</v>
      </c>
      <c r="G7" s="721">
        <v>55798</v>
      </c>
      <c r="H7" s="721">
        <v>231572</v>
      </c>
      <c r="I7" s="721">
        <v>194640</v>
      </c>
      <c r="J7" s="721">
        <v>68958</v>
      </c>
      <c r="K7" s="720">
        <v>263598</v>
      </c>
    </row>
    <row r="8" spans="1:11" s="24" customFormat="1" ht="46.5" customHeight="1" x14ac:dyDescent="0.15">
      <c r="A8" s="723" t="s">
        <v>100</v>
      </c>
      <c r="B8" s="722"/>
      <c r="C8" s="721">
        <v>10588</v>
      </c>
      <c r="D8" s="721">
        <v>20658</v>
      </c>
      <c r="E8" s="721">
        <v>31246</v>
      </c>
      <c r="F8" s="721">
        <v>89520</v>
      </c>
      <c r="G8" s="721">
        <v>43610</v>
      </c>
      <c r="H8" s="721">
        <v>133130</v>
      </c>
      <c r="I8" s="721">
        <v>100108</v>
      </c>
      <c r="J8" s="721">
        <v>64268</v>
      </c>
      <c r="K8" s="720">
        <v>164376</v>
      </c>
    </row>
    <row r="9" spans="1:11" s="24" customFormat="1" ht="46.5" customHeight="1" x14ac:dyDescent="0.15">
      <c r="A9" s="723" t="s">
        <v>101</v>
      </c>
      <c r="B9" s="722"/>
      <c r="C9" s="721">
        <v>18256</v>
      </c>
      <c r="D9" s="721">
        <v>29212</v>
      </c>
      <c r="E9" s="721">
        <v>47468</v>
      </c>
      <c r="F9" s="721">
        <v>115002</v>
      </c>
      <c r="G9" s="721">
        <v>38739</v>
      </c>
      <c r="H9" s="721">
        <v>153741</v>
      </c>
      <c r="I9" s="721">
        <v>133258</v>
      </c>
      <c r="J9" s="721">
        <v>67951</v>
      </c>
      <c r="K9" s="720">
        <v>201209</v>
      </c>
    </row>
    <row r="10" spans="1:11" s="24" customFormat="1" ht="46.5" customHeight="1" x14ac:dyDescent="0.15">
      <c r="A10" s="723" t="s">
        <v>102</v>
      </c>
      <c r="B10" s="722"/>
      <c r="C10" s="721">
        <v>16459</v>
      </c>
      <c r="D10" s="721">
        <v>20104</v>
      </c>
      <c r="E10" s="721">
        <v>36563</v>
      </c>
      <c r="F10" s="721">
        <v>207111</v>
      </c>
      <c r="G10" s="721">
        <v>53303</v>
      </c>
      <c r="H10" s="721">
        <v>260414</v>
      </c>
      <c r="I10" s="721">
        <v>223570</v>
      </c>
      <c r="J10" s="721">
        <v>73407</v>
      </c>
      <c r="K10" s="720">
        <v>296977</v>
      </c>
    </row>
    <row r="11" spans="1:11" s="24" customFormat="1" ht="46.5" customHeight="1" x14ac:dyDescent="0.15">
      <c r="A11" s="723" t="s">
        <v>103</v>
      </c>
      <c r="B11" s="722"/>
      <c r="C11" s="721">
        <v>22479</v>
      </c>
      <c r="D11" s="721">
        <v>40990</v>
      </c>
      <c r="E11" s="721">
        <v>63469</v>
      </c>
      <c r="F11" s="721">
        <v>7529</v>
      </c>
      <c r="G11" s="721">
        <v>48158</v>
      </c>
      <c r="H11" s="721">
        <v>55687</v>
      </c>
      <c r="I11" s="721">
        <v>30008</v>
      </c>
      <c r="J11" s="721">
        <v>89148</v>
      </c>
      <c r="K11" s="720">
        <v>119156</v>
      </c>
    </row>
    <row r="12" spans="1:11" s="24" customFormat="1" ht="46.5" customHeight="1" x14ac:dyDescent="0.15">
      <c r="A12" s="723" t="s">
        <v>104</v>
      </c>
      <c r="B12" s="722"/>
      <c r="C12" s="721">
        <v>14495</v>
      </c>
      <c r="D12" s="721">
        <v>50280</v>
      </c>
      <c r="E12" s="721">
        <v>64775</v>
      </c>
      <c r="F12" s="721">
        <v>264170</v>
      </c>
      <c r="G12" s="721">
        <v>47256</v>
      </c>
      <c r="H12" s="721">
        <v>311426</v>
      </c>
      <c r="I12" s="721">
        <v>278665</v>
      </c>
      <c r="J12" s="721">
        <v>97536</v>
      </c>
      <c r="K12" s="720">
        <v>376201</v>
      </c>
    </row>
    <row r="13" spans="1:11" s="24" customFormat="1" ht="46.5" customHeight="1" x14ac:dyDescent="0.15">
      <c r="A13" s="723" t="s">
        <v>105</v>
      </c>
      <c r="B13" s="722"/>
      <c r="C13" s="721">
        <v>24226</v>
      </c>
      <c r="D13" s="721">
        <v>46568</v>
      </c>
      <c r="E13" s="721">
        <v>70794</v>
      </c>
      <c r="F13" s="721">
        <v>95602</v>
      </c>
      <c r="G13" s="721">
        <v>40068</v>
      </c>
      <c r="H13" s="721">
        <v>135670</v>
      </c>
      <c r="I13" s="721">
        <v>119828</v>
      </c>
      <c r="J13" s="721">
        <v>86636</v>
      </c>
      <c r="K13" s="720">
        <v>206464</v>
      </c>
    </row>
    <row r="14" spans="1:11" s="24" customFormat="1" ht="46.5" customHeight="1" x14ac:dyDescent="0.15">
      <c r="A14" s="723" t="s">
        <v>106</v>
      </c>
      <c r="B14" s="722"/>
      <c r="C14" s="721">
        <v>23798</v>
      </c>
      <c r="D14" s="721">
        <v>38123</v>
      </c>
      <c r="E14" s="721">
        <v>61921</v>
      </c>
      <c r="F14" s="721">
        <v>227616</v>
      </c>
      <c r="G14" s="721">
        <v>57987.3</v>
      </c>
      <c r="H14" s="721">
        <v>285603.3</v>
      </c>
      <c r="I14" s="721">
        <v>251414</v>
      </c>
      <c r="J14" s="721">
        <v>96110.3</v>
      </c>
      <c r="K14" s="720">
        <v>347524.3</v>
      </c>
    </row>
    <row r="15" spans="1:11" s="24" customFormat="1" ht="46.5" customHeight="1" x14ac:dyDescent="0.15">
      <c r="A15" s="723" t="s">
        <v>682</v>
      </c>
      <c r="B15" s="722"/>
      <c r="C15" s="721">
        <v>15810</v>
      </c>
      <c r="D15" s="721">
        <v>27445</v>
      </c>
      <c r="E15" s="721">
        <v>43255</v>
      </c>
      <c r="F15" s="721">
        <v>171939</v>
      </c>
      <c r="G15" s="721">
        <v>52075.8</v>
      </c>
      <c r="H15" s="721">
        <v>224014.8</v>
      </c>
      <c r="I15" s="721">
        <v>187749</v>
      </c>
      <c r="J15" s="721">
        <v>79520.800000000003</v>
      </c>
      <c r="K15" s="720">
        <v>267269.8</v>
      </c>
    </row>
    <row r="16" spans="1:11" s="24" customFormat="1" ht="46.5" customHeight="1" x14ac:dyDescent="0.15">
      <c r="A16" s="723" t="s">
        <v>319</v>
      </c>
      <c r="B16" s="722"/>
      <c r="C16" s="721">
        <v>26495</v>
      </c>
      <c r="D16" s="721">
        <v>25064</v>
      </c>
      <c r="E16" s="721">
        <v>51559</v>
      </c>
      <c r="F16" s="721">
        <v>249564</v>
      </c>
      <c r="G16" s="721">
        <v>60109.1</v>
      </c>
      <c r="H16" s="721">
        <v>309673.09999999998</v>
      </c>
      <c r="I16" s="721">
        <v>276059</v>
      </c>
      <c r="J16" s="721">
        <v>85173.1</v>
      </c>
      <c r="K16" s="720">
        <v>361232.1</v>
      </c>
    </row>
    <row r="17" spans="1:11" s="24" customFormat="1" ht="46.5" customHeight="1" thickBot="1" x14ac:dyDescent="0.2">
      <c r="A17" s="719" t="s">
        <v>320</v>
      </c>
      <c r="B17" s="718"/>
      <c r="C17" s="717">
        <v>23016</v>
      </c>
      <c r="D17" s="717">
        <v>19218</v>
      </c>
      <c r="E17" s="717">
        <v>42234</v>
      </c>
      <c r="F17" s="717">
        <v>198533</v>
      </c>
      <c r="G17" s="717">
        <v>68249</v>
      </c>
      <c r="H17" s="717">
        <v>266782</v>
      </c>
      <c r="I17" s="717">
        <v>221549</v>
      </c>
      <c r="J17" s="717">
        <v>87467</v>
      </c>
      <c r="K17" s="716">
        <v>309016</v>
      </c>
    </row>
    <row r="18" spans="1:11" s="24" customFormat="1" ht="46.5" customHeight="1" thickTop="1" x14ac:dyDescent="0.15">
      <c r="A18" s="715" t="s">
        <v>112</v>
      </c>
      <c r="B18" s="594" t="s">
        <v>306</v>
      </c>
      <c r="C18" s="593">
        <v>26434</v>
      </c>
      <c r="D18" s="593">
        <v>23640</v>
      </c>
      <c r="E18" s="593">
        <v>50074</v>
      </c>
      <c r="F18" s="593">
        <v>9758</v>
      </c>
      <c r="G18" s="593">
        <v>497182.2</v>
      </c>
      <c r="H18" s="593">
        <v>506940.2</v>
      </c>
      <c r="I18" s="593">
        <v>36192</v>
      </c>
      <c r="J18" s="593">
        <v>520822.2</v>
      </c>
      <c r="K18" s="592">
        <v>557014.19999999995</v>
      </c>
    </row>
    <row r="19" spans="1:11" s="24" customFormat="1" ht="46.5" customHeight="1" x14ac:dyDescent="0.15">
      <c r="A19" s="614"/>
      <c r="B19" s="206" t="s">
        <v>305</v>
      </c>
      <c r="C19" s="203">
        <v>214734</v>
      </c>
      <c r="D19" s="203">
        <v>323736</v>
      </c>
      <c r="E19" s="203">
        <v>538470</v>
      </c>
      <c r="F19" s="203">
        <v>2011633</v>
      </c>
      <c r="G19" s="203">
        <v>125716</v>
      </c>
      <c r="H19" s="203">
        <v>2137349</v>
      </c>
      <c r="I19" s="203">
        <v>2226367</v>
      </c>
      <c r="J19" s="203">
        <v>449452</v>
      </c>
      <c r="K19" s="118">
        <v>2675819</v>
      </c>
    </row>
    <row r="20" spans="1:11" s="24" customFormat="1" ht="46.5" customHeight="1" thickBot="1" x14ac:dyDescent="0.2">
      <c r="A20" s="615"/>
      <c r="B20" s="119" t="s">
        <v>6</v>
      </c>
      <c r="C20" s="120">
        <f>SUM(C18:C19)</f>
        <v>241168</v>
      </c>
      <c r="D20" s="120">
        <f>SUM(D18:D19)</f>
        <v>347376</v>
      </c>
      <c r="E20" s="120">
        <f>SUM(E18:E19)</f>
        <v>588544</v>
      </c>
      <c r="F20" s="120">
        <f>SUM(F18:F19)</f>
        <v>2021391</v>
      </c>
      <c r="G20" s="120">
        <f>SUM(G18:G19)</f>
        <v>622898.19999999995</v>
      </c>
      <c r="H20" s="120">
        <f>SUM(H18:H19)</f>
        <v>2644289.2000000002</v>
      </c>
      <c r="I20" s="120">
        <f>SUM(I18:I19)</f>
        <v>2262559</v>
      </c>
      <c r="J20" s="120">
        <f>SUM(J18:J19)</f>
        <v>970274.2</v>
      </c>
      <c r="K20" s="121">
        <f>SUM(K18:K19)</f>
        <v>3232833.2</v>
      </c>
    </row>
    <row r="21" spans="1:11" s="24" customFormat="1" ht="15.75" customHeight="1" x14ac:dyDescent="0.15"/>
  </sheetData>
  <mergeCells count="17">
    <mergeCell ref="I4:K4"/>
    <mergeCell ref="A4:B5"/>
    <mergeCell ref="F4:H4"/>
    <mergeCell ref="A8:B8"/>
    <mergeCell ref="A9:B9"/>
    <mergeCell ref="A6:B6"/>
    <mergeCell ref="A7:B7"/>
    <mergeCell ref="C4:E4"/>
    <mergeCell ref="A10:B10"/>
    <mergeCell ref="A11:B11"/>
    <mergeCell ref="A12:B12"/>
    <mergeCell ref="A13:B13"/>
    <mergeCell ref="A18:A20"/>
    <mergeCell ref="A14:B14"/>
    <mergeCell ref="A15:B15"/>
    <mergeCell ref="A16:B16"/>
    <mergeCell ref="A17:B17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2"/>
  <sheetViews>
    <sheetView showZeros="0" view="pageBreakPreview" topLeftCell="A34" zoomScale="80" zoomScaleNormal="70" zoomScaleSheetLayoutView="80" workbookViewId="0">
      <selection sqref="A1:M51"/>
    </sheetView>
  </sheetViews>
  <sheetFormatPr defaultRowHeight="13.5" x14ac:dyDescent="0.15"/>
  <cols>
    <col min="1" max="1" width="16.375" style="2" customWidth="1"/>
    <col min="2" max="2" width="5.5" style="2" bestFit="1" customWidth="1"/>
    <col min="3" max="3" width="37.5" style="2" customWidth="1"/>
    <col min="4" max="6" width="12.5" style="3" customWidth="1"/>
    <col min="7" max="7" width="8.5" style="2" customWidth="1"/>
    <col min="8" max="8" width="16.375" style="2" customWidth="1"/>
    <col min="9" max="9" width="5.5" style="2" customWidth="1"/>
    <col min="10" max="10" width="37.5" style="2" customWidth="1"/>
    <col min="11" max="13" width="12.5" style="3" customWidth="1"/>
    <col min="14" max="14" width="2.625" style="2" customWidth="1"/>
    <col min="15" max="16384" width="9" style="2"/>
  </cols>
  <sheetData>
    <row r="1" spans="1:14" ht="15.75" customHeight="1" x14ac:dyDescent="0.15">
      <c r="F1" s="4"/>
      <c r="M1" s="4"/>
    </row>
    <row r="2" spans="1:14" ht="18.75" customHeight="1" x14ac:dyDescent="0.15">
      <c r="A2" s="188" t="s">
        <v>111</v>
      </c>
      <c r="F2" s="2"/>
    </row>
    <row r="3" spans="1:14" s="27" customFormat="1" ht="15.75" customHeight="1" thickBot="1" x14ac:dyDescent="0.2">
      <c r="C3" s="28"/>
      <c r="D3" s="631" t="s">
        <v>133</v>
      </c>
      <c r="E3" s="631"/>
      <c r="F3" s="631"/>
      <c r="G3" s="29"/>
      <c r="J3" s="28"/>
      <c r="K3" s="631" t="s">
        <v>133</v>
      </c>
      <c r="L3" s="631"/>
      <c r="M3" s="631"/>
      <c r="N3" s="29"/>
    </row>
    <row r="4" spans="1:14" s="30" customFormat="1" ht="18.75" customHeight="1" x14ac:dyDescent="0.15">
      <c r="A4" s="207"/>
      <c r="B4" s="208"/>
      <c r="C4" s="209" t="s">
        <v>109</v>
      </c>
      <c r="D4" s="632" t="s">
        <v>113</v>
      </c>
      <c r="E4" s="632"/>
      <c r="F4" s="633"/>
      <c r="G4" s="29"/>
      <c r="H4" s="207"/>
      <c r="I4" s="208"/>
      <c r="J4" s="209" t="s">
        <v>109</v>
      </c>
      <c r="K4" s="632" t="s">
        <v>113</v>
      </c>
      <c r="L4" s="632"/>
      <c r="M4" s="633"/>
      <c r="N4" s="29"/>
    </row>
    <row r="5" spans="1:14" s="30" customFormat="1" ht="18.75" customHeight="1" x14ac:dyDescent="0.15">
      <c r="A5" s="210" t="s">
        <v>108</v>
      </c>
      <c r="B5" s="211"/>
      <c r="C5" s="589"/>
      <c r="D5" s="212" t="s">
        <v>131</v>
      </c>
      <c r="E5" s="212" t="s">
        <v>354</v>
      </c>
      <c r="F5" s="213" t="s">
        <v>6</v>
      </c>
      <c r="G5" s="29"/>
      <c r="H5" s="210" t="s">
        <v>108</v>
      </c>
      <c r="I5" s="211"/>
      <c r="J5" s="589"/>
      <c r="K5" s="212" t="s">
        <v>131</v>
      </c>
      <c r="L5" s="212" t="s">
        <v>354</v>
      </c>
      <c r="M5" s="213" t="s">
        <v>6</v>
      </c>
    </row>
    <row r="6" spans="1:14" s="30" customFormat="1" ht="18.75" customHeight="1" x14ac:dyDescent="0.15">
      <c r="A6" s="616" t="s">
        <v>17</v>
      </c>
      <c r="B6" s="214">
        <v>11</v>
      </c>
      <c r="C6" s="215" t="s">
        <v>16</v>
      </c>
      <c r="D6" s="216"/>
      <c r="E6" s="216"/>
      <c r="F6" s="217">
        <f t="shared" ref="F6:F51" si="0">D6+E6</f>
        <v>0</v>
      </c>
      <c r="G6" s="27"/>
      <c r="H6" s="616" t="s">
        <v>60</v>
      </c>
      <c r="I6" s="214">
        <v>271</v>
      </c>
      <c r="J6" s="219" t="s">
        <v>59</v>
      </c>
      <c r="K6" s="220"/>
      <c r="L6" s="220"/>
      <c r="M6" s="221">
        <f t="shared" ref="M6:M50" si="1">K6+L6</f>
        <v>0</v>
      </c>
    </row>
    <row r="7" spans="1:14" s="30" customFormat="1" ht="18.75" customHeight="1" x14ac:dyDescent="0.15">
      <c r="A7" s="617"/>
      <c r="B7" s="218">
        <v>21</v>
      </c>
      <c r="C7" s="219" t="s">
        <v>18</v>
      </c>
      <c r="D7" s="220">
        <v>252</v>
      </c>
      <c r="E7" s="220">
        <v>4</v>
      </c>
      <c r="F7" s="221">
        <f>D7+E7</f>
        <v>256</v>
      </c>
      <c r="G7" s="27"/>
      <c r="H7" s="617"/>
      <c r="I7" s="218">
        <v>281</v>
      </c>
      <c r="J7" s="219" t="s">
        <v>12</v>
      </c>
      <c r="K7" s="220"/>
      <c r="L7" s="220">
        <v>10</v>
      </c>
      <c r="M7" s="221">
        <f t="shared" si="1"/>
        <v>10</v>
      </c>
    </row>
    <row r="8" spans="1:14" s="30" customFormat="1" ht="18.75" customHeight="1" x14ac:dyDescent="0.15">
      <c r="A8" s="617"/>
      <c r="B8" s="218">
        <v>22</v>
      </c>
      <c r="C8" s="219" t="s">
        <v>19</v>
      </c>
      <c r="D8" s="220"/>
      <c r="E8" s="220"/>
      <c r="F8" s="221">
        <f t="shared" si="0"/>
        <v>0</v>
      </c>
      <c r="G8" s="27"/>
      <c r="H8" s="617"/>
      <c r="I8" s="218">
        <v>291</v>
      </c>
      <c r="J8" s="219" t="s">
        <v>61</v>
      </c>
      <c r="K8" s="220"/>
      <c r="L8" s="220"/>
      <c r="M8" s="221">
        <f t="shared" si="1"/>
        <v>0</v>
      </c>
    </row>
    <row r="9" spans="1:14" s="30" customFormat="1" ht="18.75" customHeight="1" x14ac:dyDescent="0.15">
      <c r="A9" s="617"/>
      <c r="B9" s="218">
        <v>23</v>
      </c>
      <c r="C9" s="219" t="s">
        <v>20</v>
      </c>
      <c r="D9" s="220">
        <v>144</v>
      </c>
      <c r="E9" s="220"/>
      <c r="F9" s="221">
        <f t="shared" si="0"/>
        <v>144</v>
      </c>
      <c r="G9" s="27"/>
      <c r="H9" s="617"/>
      <c r="I9" s="218">
        <v>301</v>
      </c>
      <c r="J9" s="219" t="s">
        <v>62</v>
      </c>
      <c r="K9" s="220">
        <v>47428</v>
      </c>
      <c r="L9" s="220">
        <v>139739</v>
      </c>
      <c r="M9" s="221">
        <f t="shared" si="1"/>
        <v>187167</v>
      </c>
    </row>
    <row r="10" spans="1:14" s="30" customFormat="1" ht="18.75" customHeight="1" x14ac:dyDescent="0.15">
      <c r="A10" s="617"/>
      <c r="B10" s="218">
        <v>24</v>
      </c>
      <c r="C10" s="219" t="s">
        <v>21</v>
      </c>
      <c r="D10" s="220"/>
      <c r="E10" s="220"/>
      <c r="F10" s="221">
        <f t="shared" si="0"/>
        <v>0</v>
      </c>
      <c r="G10" s="27"/>
      <c r="H10" s="617"/>
      <c r="I10" s="218">
        <v>311</v>
      </c>
      <c r="J10" s="219" t="s">
        <v>63</v>
      </c>
      <c r="K10" s="220"/>
      <c r="L10" s="220">
        <v>2453</v>
      </c>
      <c r="M10" s="221">
        <f t="shared" si="1"/>
        <v>2453</v>
      </c>
    </row>
    <row r="11" spans="1:14" s="30" customFormat="1" ht="18.75" customHeight="1" x14ac:dyDescent="0.15">
      <c r="A11" s="617"/>
      <c r="B11" s="218">
        <v>31</v>
      </c>
      <c r="C11" s="219" t="s">
        <v>22</v>
      </c>
      <c r="D11" s="220"/>
      <c r="E11" s="220">
        <v>1</v>
      </c>
      <c r="F11" s="221">
        <f t="shared" si="0"/>
        <v>1</v>
      </c>
      <c r="G11" s="27"/>
      <c r="H11" s="617"/>
      <c r="I11" s="218">
        <v>320</v>
      </c>
      <c r="J11" s="219" t="s">
        <v>446</v>
      </c>
      <c r="K11" s="220"/>
      <c r="L11" s="220">
        <v>26</v>
      </c>
      <c r="M11" s="221">
        <f t="shared" si="1"/>
        <v>26</v>
      </c>
    </row>
    <row r="12" spans="1:14" s="30" customFormat="1" ht="18.75" customHeight="1" x14ac:dyDescent="0.15">
      <c r="A12" s="617"/>
      <c r="B12" s="218">
        <v>41</v>
      </c>
      <c r="C12" s="219" t="s">
        <v>23</v>
      </c>
      <c r="D12" s="220"/>
      <c r="E12" s="220"/>
      <c r="F12" s="221">
        <f t="shared" si="0"/>
        <v>0</v>
      </c>
      <c r="G12" s="27"/>
      <c r="H12" s="617"/>
      <c r="I12" s="218">
        <v>321</v>
      </c>
      <c r="J12" s="219" t="s">
        <v>447</v>
      </c>
      <c r="K12" s="220"/>
      <c r="L12" s="220">
        <v>73</v>
      </c>
      <c r="M12" s="221">
        <f t="shared" si="1"/>
        <v>73</v>
      </c>
    </row>
    <row r="13" spans="1:14" s="30" customFormat="1" ht="18.75" customHeight="1" x14ac:dyDescent="0.15">
      <c r="A13" s="617"/>
      <c r="B13" s="218">
        <v>51</v>
      </c>
      <c r="C13" s="219" t="s">
        <v>24</v>
      </c>
      <c r="D13" s="220"/>
      <c r="E13" s="220">
        <v>2</v>
      </c>
      <c r="F13" s="221">
        <f t="shared" si="0"/>
        <v>2</v>
      </c>
      <c r="G13" s="27"/>
      <c r="H13" s="617"/>
      <c r="I13" s="218">
        <v>322</v>
      </c>
      <c r="J13" s="219" t="s">
        <v>64</v>
      </c>
      <c r="K13" s="220"/>
      <c r="L13" s="220"/>
      <c r="M13" s="221">
        <f t="shared" si="1"/>
        <v>0</v>
      </c>
    </row>
    <row r="14" spans="1:14" s="30" customFormat="1" ht="18.75" customHeight="1" x14ac:dyDescent="0.15">
      <c r="A14" s="617"/>
      <c r="B14" s="218">
        <v>61</v>
      </c>
      <c r="C14" s="219" t="s">
        <v>25</v>
      </c>
      <c r="D14" s="220"/>
      <c r="E14" s="220"/>
      <c r="F14" s="221">
        <f t="shared" si="0"/>
        <v>0</v>
      </c>
      <c r="G14" s="27"/>
      <c r="H14" s="617"/>
      <c r="I14" s="218">
        <v>323</v>
      </c>
      <c r="J14" s="219" t="s">
        <v>65</v>
      </c>
      <c r="K14" s="220"/>
      <c r="L14" s="220">
        <v>25</v>
      </c>
      <c r="M14" s="221">
        <f t="shared" si="1"/>
        <v>25</v>
      </c>
    </row>
    <row r="15" spans="1:14" s="30" customFormat="1" ht="18.75" customHeight="1" x14ac:dyDescent="0.15">
      <c r="A15" s="617"/>
      <c r="B15" s="218">
        <v>71</v>
      </c>
      <c r="C15" s="219" t="s">
        <v>26</v>
      </c>
      <c r="D15" s="220"/>
      <c r="E15" s="220"/>
      <c r="F15" s="221">
        <f t="shared" si="0"/>
        <v>0</v>
      </c>
      <c r="G15" s="27"/>
      <c r="H15" s="617"/>
      <c r="I15" s="218">
        <v>324</v>
      </c>
      <c r="J15" s="219" t="s">
        <v>66</v>
      </c>
      <c r="K15" s="220"/>
      <c r="L15" s="220">
        <v>2</v>
      </c>
      <c r="M15" s="221">
        <f t="shared" si="1"/>
        <v>2</v>
      </c>
    </row>
    <row r="16" spans="1:14" s="30" customFormat="1" ht="18.75" customHeight="1" x14ac:dyDescent="0.15">
      <c r="A16" s="617"/>
      <c r="B16" s="222">
        <v>81</v>
      </c>
      <c r="C16" s="589" t="s">
        <v>27</v>
      </c>
      <c r="D16" s="223"/>
      <c r="E16" s="223">
        <v>13</v>
      </c>
      <c r="F16" s="224">
        <f t="shared" si="0"/>
        <v>13</v>
      </c>
      <c r="G16" s="27"/>
      <c r="H16" s="617"/>
      <c r="I16" s="218">
        <v>331</v>
      </c>
      <c r="J16" s="219" t="s">
        <v>67</v>
      </c>
      <c r="K16" s="220"/>
      <c r="L16" s="220"/>
      <c r="M16" s="221">
        <f t="shared" si="1"/>
        <v>0</v>
      </c>
    </row>
    <row r="17" spans="1:13" s="30" customFormat="1" ht="18.75" customHeight="1" x14ac:dyDescent="0.15">
      <c r="A17" s="618"/>
      <c r="B17" s="622" t="s">
        <v>110</v>
      </c>
      <c r="C17" s="624"/>
      <c r="D17" s="223">
        <f>SUM(D6:D16)</f>
        <v>396</v>
      </c>
      <c r="E17" s="223">
        <f>SUM(E6:E16)</f>
        <v>20</v>
      </c>
      <c r="F17" s="224">
        <f>D17+E17</f>
        <v>416</v>
      </c>
      <c r="G17" s="27"/>
      <c r="H17" s="617"/>
      <c r="I17" s="218">
        <v>341</v>
      </c>
      <c r="J17" s="219" t="s">
        <v>68</v>
      </c>
      <c r="K17" s="220"/>
      <c r="L17" s="220"/>
      <c r="M17" s="221">
        <f t="shared" si="1"/>
        <v>0</v>
      </c>
    </row>
    <row r="18" spans="1:13" s="30" customFormat="1" ht="18.75" customHeight="1" x14ac:dyDescent="0.15">
      <c r="A18" s="616" t="s">
        <v>29</v>
      </c>
      <c r="B18" s="214">
        <v>91</v>
      </c>
      <c r="C18" s="219" t="s">
        <v>28</v>
      </c>
      <c r="D18" s="220">
        <v>640</v>
      </c>
      <c r="E18" s="220"/>
      <c r="F18" s="221">
        <f t="shared" si="0"/>
        <v>640</v>
      </c>
      <c r="G18" s="27"/>
      <c r="H18" s="617"/>
      <c r="I18" s="218">
        <v>351</v>
      </c>
      <c r="J18" s="219" t="s">
        <v>69</v>
      </c>
      <c r="K18" s="220">
        <v>90</v>
      </c>
      <c r="L18" s="220">
        <v>17198</v>
      </c>
      <c r="M18" s="221">
        <f t="shared" si="1"/>
        <v>17288</v>
      </c>
    </row>
    <row r="19" spans="1:13" s="30" customFormat="1" ht="18.75" customHeight="1" x14ac:dyDescent="0.15">
      <c r="A19" s="617"/>
      <c r="B19" s="218">
        <v>92</v>
      </c>
      <c r="C19" s="219" t="s">
        <v>13</v>
      </c>
      <c r="D19" s="220">
        <v>1278</v>
      </c>
      <c r="E19" s="220">
        <v>3</v>
      </c>
      <c r="F19" s="221">
        <f t="shared" si="0"/>
        <v>1281</v>
      </c>
      <c r="G19" s="27"/>
      <c r="H19" s="617"/>
      <c r="I19" s="218">
        <v>361</v>
      </c>
      <c r="J19" s="219" t="s">
        <v>70</v>
      </c>
      <c r="K19" s="220">
        <v>18</v>
      </c>
      <c r="L19" s="220">
        <v>4</v>
      </c>
      <c r="M19" s="221">
        <f t="shared" si="1"/>
        <v>22</v>
      </c>
    </row>
    <row r="20" spans="1:13" s="30" customFormat="1" ht="18.75" customHeight="1" x14ac:dyDescent="0.15">
      <c r="A20" s="617"/>
      <c r="B20" s="218">
        <v>101</v>
      </c>
      <c r="C20" s="219" t="s">
        <v>30</v>
      </c>
      <c r="D20" s="220"/>
      <c r="E20" s="220"/>
      <c r="F20" s="221">
        <f t="shared" si="0"/>
        <v>0</v>
      </c>
      <c r="G20" s="27"/>
      <c r="H20" s="617"/>
      <c r="I20" s="222">
        <v>371</v>
      </c>
      <c r="J20" s="74" t="s">
        <v>11</v>
      </c>
      <c r="K20" s="223">
        <v>2388</v>
      </c>
      <c r="L20" s="223">
        <v>6</v>
      </c>
      <c r="M20" s="224">
        <f t="shared" si="1"/>
        <v>2394</v>
      </c>
    </row>
    <row r="21" spans="1:13" s="30" customFormat="1" ht="18.75" customHeight="1" x14ac:dyDescent="0.15">
      <c r="A21" s="617"/>
      <c r="B21" s="218">
        <v>111</v>
      </c>
      <c r="C21" s="219" t="s">
        <v>31</v>
      </c>
      <c r="D21" s="220"/>
      <c r="E21" s="220"/>
      <c r="F21" s="221">
        <f t="shared" si="0"/>
        <v>0</v>
      </c>
      <c r="G21" s="27"/>
      <c r="H21" s="618"/>
      <c r="I21" s="622" t="s">
        <v>110</v>
      </c>
      <c r="J21" s="624"/>
      <c r="K21" s="223">
        <f>SUM(K6:K20)</f>
        <v>49924</v>
      </c>
      <c r="L21" s="223">
        <f>SUM(L6:L20)</f>
        <v>159536</v>
      </c>
      <c r="M21" s="224">
        <f t="shared" si="1"/>
        <v>209460</v>
      </c>
    </row>
    <row r="22" spans="1:13" s="30" customFormat="1" ht="18.75" customHeight="1" x14ac:dyDescent="0.15">
      <c r="A22" s="617"/>
      <c r="B22" s="218">
        <v>112</v>
      </c>
      <c r="C22" s="219" t="s">
        <v>32</v>
      </c>
      <c r="D22" s="220">
        <v>600</v>
      </c>
      <c r="E22" s="220"/>
      <c r="F22" s="221">
        <f t="shared" si="0"/>
        <v>600</v>
      </c>
      <c r="G22" s="27"/>
      <c r="H22" s="616" t="s">
        <v>72</v>
      </c>
      <c r="I22" s="214">
        <v>381</v>
      </c>
      <c r="J22" s="219" t="s">
        <v>71</v>
      </c>
      <c r="K22" s="220"/>
      <c r="L22" s="220"/>
      <c r="M22" s="221">
        <f t="shared" si="1"/>
        <v>0</v>
      </c>
    </row>
    <row r="23" spans="1:13" s="30" customFormat="1" ht="18.75" customHeight="1" x14ac:dyDescent="0.15">
      <c r="A23" s="617"/>
      <c r="B23" s="222">
        <v>121</v>
      </c>
      <c r="C23" s="589" t="s">
        <v>33</v>
      </c>
      <c r="D23" s="223"/>
      <c r="E23" s="223"/>
      <c r="F23" s="224">
        <f t="shared" si="0"/>
        <v>0</v>
      </c>
      <c r="G23" s="27"/>
      <c r="H23" s="617"/>
      <c r="I23" s="218">
        <v>391</v>
      </c>
      <c r="J23" s="219" t="s">
        <v>73</v>
      </c>
      <c r="K23" s="220"/>
      <c r="L23" s="220"/>
      <c r="M23" s="221">
        <f t="shared" si="1"/>
        <v>0</v>
      </c>
    </row>
    <row r="24" spans="1:13" s="30" customFormat="1" ht="18.75" customHeight="1" x14ac:dyDescent="0.15">
      <c r="A24" s="618"/>
      <c r="B24" s="622" t="s">
        <v>110</v>
      </c>
      <c r="C24" s="624"/>
      <c r="D24" s="223">
        <f>SUM(D18:D23)</f>
        <v>2518</v>
      </c>
      <c r="E24" s="223">
        <f>SUM(E18:E23)</f>
        <v>3</v>
      </c>
      <c r="F24" s="224">
        <f t="shared" si="0"/>
        <v>2521</v>
      </c>
      <c r="G24" s="27"/>
      <c r="H24" s="617"/>
      <c r="I24" s="218">
        <v>401</v>
      </c>
      <c r="J24" s="219" t="s">
        <v>74</v>
      </c>
      <c r="K24" s="220"/>
      <c r="L24" s="220"/>
      <c r="M24" s="221">
        <f t="shared" si="1"/>
        <v>0</v>
      </c>
    </row>
    <row r="25" spans="1:13" s="30" customFormat="1" ht="18.75" customHeight="1" x14ac:dyDescent="0.15">
      <c r="A25" s="616" t="s">
        <v>34</v>
      </c>
      <c r="B25" s="214">
        <v>131</v>
      </c>
      <c r="C25" s="219" t="s">
        <v>15</v>
      </c>
      <c r="D25" s="220"/>
      <c r="E25" s="220"/>
      <c r="F25" s="221">
        <f t="shared" si="0"/>
        <v>0</v>
      </c>
      <c r="G25" s="27"/>
      <c r="H25" s="617"/>
      <c r="I25" s="218">
        <v>411</v>
      </c>
      <c r="J25" s="219" t="s">
        <v>75</v>
      </c>
      <c r="K25" s="220"/>
      <c r="L25" s="220"/>
      <c r="M25" s="221">
        <f t="shared" si="1"/>
        <v>0</v>
      </c>
    </row>
    <row r="26" spans="1:13" s="30" customFormat="1" ht="18.75" customHeight="1" x14ac:dyDescent="0.15">
      <c r="A26" s="617"/>
      <c r="B26" s="218">
        <v>141</v>
      </c>
      <c r="C26" s="219" t="s">
        <v>35</v>
      </c>
      <c r="D26" s="220"/>
      <c r="E26" s="220"/>
      <c r="F26" s="221">
        <f t="shared" si="0"/>
        <v>0</v>
      </c>
      <c r="G26" s="27"/>
      <c r="H26" s="617"/>
      <c r="I26" s="218">
        <v>421</v>
      </c>
      <c r="J26" s="219" t="s">
        <v>76</v>
      </c>
      <c r="K26" s="220">
        <v>1154</v>
      </c>
      <c r="L26" s="220">
        <v>227</v>
      </c>
      <c r="M26" s="221">
        <f t="shared" si="1"/>
        <v>1381</v>
      </c>
    </row>
    <row r="27" spans="1:13" s="30" customFormat="1" ht="18.75" customHeight="1" x14ac:dyDescent="0.15">
      <c r="A27" s="617"/>
      <c r="B27" s="218">
        <v>151</v>
      </c>
      <c r="C27" s="219" t="s">
        <v>36</v>
      </c>
      <c r="D27" s="220"/>
      <c r="E27" s="220"/>
      <c r="F27" s="221">
        <f t="shared" si="0"/>
        <v>0</v>
      </c>
      <c r="G27" s="27"/>
      <c r="H27" s="617"/>
      <c r="I27" s="218">
        <v>422</v>
      </c>
      <c r="J27" s="219" t="s">
        <v>77</v>
      </c>
      <c r="K27" s="220"/>
      <c r="L27" s="220">
        <v>34</v>
      </c>
      <c r="M27" s="221">
        <f t="shared" si="1"/>
        <v>34</v>
      </c>
    </row>
    <row r="28" spans="1:13" s="30" customFormat="1" ht="18.75" customHeight="1" x14ac:dyDescent="0.15">
      <c r="A28" s="617"/>
      <c r="B28" s="218">
        <v>161</v>
      </c>
      <c r="C28" s="219" t="s">
        <v>37</v>
      </c>
      <c r="D28" s="220">
        <v>58</v>
      </c>
      <c r="E28" s="220">
        <v>713</v>
      </c>
      <c r="F28" s="221">
        <f t="shared" si="0"/>
        <v>771</v>
      </c>
      <c r="G28" s="27"/>
      <c r="H28" s="617"/>
      <c r="I28" s="218">
        <v>423</v>
      </c>
      <c r="J28" s="219" t="s">
        <v>78</v>
      </c>
      <c r="K28" s="220"/>
      <c r="L28" s="220">
        <v>579</v>
      </c>
      <c r="M28" s="221">
        <f t="shared" si="1"/>
        <v>579</v>
      </c>
    </row>
    <row r="29" spans="1:13" s="30" customFormat="1" ht="18.75" customHeight="1" x14ac:dyDescent="0.15">
      <c r="A29" s="617"/>
      <c r="B29" s="218">
        <v>162</v>
      </c>
      <c r="C29" s="219" t="s">
        <v>14</v>
      </c>
      <c r="D29" s="220"/>
      <c r="E29" s="220">
        <v>120757</v>
      </c>
      <c r="F29" s="221">
        <f t="shared" si="0"/>
        <v>120757</v>
      </c>
      <c r="G29" s="27"/>
      <c r="H29" s="617"/>
      <c r="I29" s="218">
        <v>424</v>
      </c>
      <c r="J29" s="219" t="s">
        <v>79</v>
      </c>
      <c r="K29" s="220"/>
      <c r="L29" s="220"/>
      <c r="M29" s="221">
        <f t="shared" si="1"/>
        <v>0</v>
      </c>
    </row>
    <row r="30" spans="1:13" s="30" customFormat="1" ht="18.75" customHeight="1" x14ac:dyDescent="0.15">
      <c r="A30" s="617"/>
      <c r="B30" s="218">
        <v>171</v>
      </c>
      <c r="C30" s="219" t="s">
        <v>38</v>
      </c>
      <c r="D30" s="220"/>
      <c r="E30" s="220"/>
      <c r="F30" s="221">
        <f t="shared" si="0"/>
        <v>0</v>
      </c>
      <c r="G30" s="27"/>
      <c r="H30" s="617"/>
      <c r="I30" s="222">
        <v>425</v>
      </c>
      <c r="J30" s="589" t="s">
        <v>80</v>
      </c>
      <c r="K30" s="223"/>
      <c r="L30" s="223"/>
      <c r="M30" s="224">
        <f t="shared" si="1"/>
        <v>0</v>
      </c>
    </row>
    <row r="31" spans="1:13" s="30" customFormat="1" ht="18.75" customHeight="1" x14ac:dyDescent="0.15">
      <c r="A31" s="617"/>
      <c r="B31" s="218">
        <v>181</v>
      </c>
      <c r="C31" s="219" t="s">
        <v>39</v>
      </c>
      <c r="D31" s="220"/>
      <c r="E31" s="220"/>
      <c r="F31" s="221">
        <f t="shared" si="0"/>
        <v>0</v>
      </c>
      <c r="G31" s="27"/>
      <c r="H31" s="618"/>
      <c r="I31" s="622" t="s">
        <v>110</v>
      </c>
      <c r="J31" s="624"/>
      <c r="K31" s="223">
        <f>SUM(K22:K30)</f>
        <v>1154</v>
      </c>
      <c r="L31" s="223">
        <f>SUM(L22:L30)</f>
        <v>840</v>
      </c>
      <c r="M31" s="224">
        <f t="shared" si="1"/>
        <v>1994</v>
      </c>
    </row>
    <row r="32" spans="1:13" s="30" customFormat="1" ht="18.75" customHeight="1" x14ac:dyDescent="0.15">
      <c r="A32" s="617"/>
      <c r="B32" s="218">
        <v>191</v>
      </c>
      <c r="C32" s="219" t="s">
        <v>40</v>
      </c>
      <c r="D32" s="220"/>
      <c r="E32" s="220"/>
      <c r="F32" s="221">
        <f t="shared" si="0"/>
        <v>0</v>
      </c>
      <c r="G32" s="27"/>
      <c r="H32" s="616" t="s">
        <v>121</v>
      </c>
      <c r="I32" s="214">
        <v>431</v>
      </c>
      <c r="J32" s="219" t="s">
        <v>81</v>
      </c>
      <c r="K32" s="220"/>
      <c r="L32" s="220"/>
      <c r="M32" s="221">
        <f t="shared" si="1"/>
        <v>0</v>
      </c>
    </row>
    <row r="33" spans="1:13" s="30" customFormat="1" ht="18.75" customHeight="1" x14ac:dyDescent="0.15">
      <c r="A33" s="617"/>
      <c r="B33" s="218">
        <v>201</v>
      </c>
      <c r="C33" s="219" t="s">
        <v>41</v>
      </c>
      <c r="D33" s="220"/>
      <c r="E33" s="220"/>
      <c r="F33" s="221">
        <f t="shared" si="0"/>
        <v>0</v>
      </c>
      <c r="G33" s="27"/>
      <c r="H33" s="617"/>
      <c r="I33" s="218">
        <v>441</v>
      </c>
      <c r="J33" s="219" t="s">
        <v>82</v>
      </c>
      <c r="K33" s="220"/>
      <c r="L33" s="220">
        <v>13</v>
      </c>
      <c r="M33" s="221">
        <f t="shared" si="1"/>
        <v>13</v>
      </c>
    </row>
    <row r="34" spans="1:13" s="30" customFormat="1" ht="18.75" customHeight="1" x14ac:dyDescent="0.15">
      <c r="A34" s="617"/>
      <c r="B34" s="222">
        <v>211</v>
      </c>
      <c r="C34" s="589" t="s">
        <v>42</v>
      </c>
      <c r="D34" s="223">
        <v>98</v>
      </c>
      <c r="E34" s="223">
        <v>41656</v>
      </c>
      <c r="F34" s="224">
        <f t="shared" si="0"/>
        <v>41754</v>
      </c>
      <c r="G34" s="27"/>
      <c r="H34" s="617"/>
      <c r="I34" s="218">
        <v>442</v>
      </c>
      <c r="J34" s="219" t="s">
        <v>83</v>
      </c>
      <c r="K34" s="220"/>
      <c r="L34" s="220"/>
      <c r="M34" s="221">
        <f t="shared" si="1"/>
        <v>0</v>
      </c>
    </row>
    <row r="35" spans="1:13" s="30" customFormat="1" ht="18.75" customHeight="1" x14ac:dyDescent="0.15">
      <c r="A35" s="618"/>
      <c r="B35" s="622" t="s">
        <v>110</v>
      </c>
      <c r="C35" s="624"/>
      <c r="D35" s="223">
        <f>SUM(D25:D34)</f>
        <v>156</v>
      </c>
      <c r="E35" s="223">
        <f>SUM(E25:E34)</f>
        <v>163126</v>
      </c>
      <c r="F35" s="224">
        <f t="shared" si="0"/>
        <v>163282</v>
      </c>
      <c r="G35" s="27"/>
      <c r="H35" s="617"/>
      <c r="I35" s="218">
        <v>443</v>
      </c>
      <c r="J35" s="219" t="s">
        <v>84</v>
      </c>
      <c r="K35" s="220">
        <v>580</v>
      </c>
      <c r="L35" s="220">
        <v>1</v>
      </c>
      <c r="M35" s="221">
        <f t="shared" si="1"/>
        <v>581</v>
      </c>
    </row>
    <row r="36" spans="1:13" s="30" customFormat="1" ht="18.75" customHeight="1" x14ac:dyDescent="0.15">
      <c r="A36" s="616" t="s">
        <v>44</v>
      </c>
      <c r="B36" s="214">
        <v>221</v>
      </c>
      <c r="C36" s="219" t="s">
        <v>43</v>
      </c>
      <c r="D36" s="220"/>
      <c r="E36" s="220"/>
      <c r="F36" s="221">
        <f t="shared" si="0"/>
        <v>0</v>
      </c>
      <c r="G36" s="27"/>
      <c r="H36" s="617"/>
      <c r="I36" s="218">
        <v>444</v>
      </c>
      <c r="J36" s="219" t="s">
        <v>85</v>
      </c>
      <c r="K36" s="220">
        <v>89964</v>
      </c>
      <c r="L36" s="220"/>
      <c r="M36" s="221">
        <f t="shared" si="1"/>
        <v>89964</v>
      </c>
    </row>
    <row r="37" spans="1:13" s="30" customFormat="1" ht="18.75" customHeight="1" x14ac:dyDescent="0.15">
      <c r="A37" s="617"/>
      <c r="B37" s="218">
        <v>222</v>
      </c>
      <c r="C37" s="219" t="s">
        <v>45</v>
      </c>
      <c r="D37" s="220"/>
      <c r="E37" s="220">
        <v>2</v>
      </c>
      <c r="F37" s="221">
        <f t="shared" si="0"/>
        <v>2</v>
      </c>
      <c r="G37" s="27"/>
      <c r="H37" s="617"/>
      <c r="I37" s="218">
        <v>451</v>
      </c>
      <c r="J37" s="219" t="s">
        <v>86</v>
      </c>
      <c r="K37" s="220">
        <v>916</v>
      </c>
      <c r="L37" s="220"/>
      <c r="M37" s="221">
        <f t="shared" si="1"/>
        <v>916</v>
      </c>
    </row>
    <row r="38" spans="1:13" s="30" customFormat="1" ht="18.75" customHeight="1" x14ac:dyDescent="0.15">
      <c r="A38" s="617"/>
      <c r="B38" s="218">
        <v>231</v>
      </c>
      <c r="C38" s="219" t="s">
        <v>46</v>
      </c>
      <c r="D38" s="220"/>
      <c r="E38" s="220">
        <v>3</v>
      </c>
      <c r="F38" s="221">
        <f t="shared" si="0"/>
        <v>3</v>
      </c>
      <c r="G38" s="27"/>
      <c r="H38" s="617"/>
      <c r="I38" s="218">
        <v>461</v>
      </c>
      <c r="J38" s="219" t="s">
        <v>87</v>
      </c>
      <c r="K38" s="220"/>
      <c r="L38" s="220"/>
      <c r="M38" s="221">
        <f t="shared" si="1"/>
        <v>0</v>
      </c>
    </row>
    <row r="39" spans="1:13" s="30" customFormat="1" ht="18.75" customHeight="1" x14ac:dyDescent="0.15">
      <c r="A39" s="617"/>
      <c r="B39" s="218">
        <v>241</v>
      </c>
      <c r="C39" s="219" t="s">
        <v>47</v>
      </c>
      <c r="D39" s="220">
        <v>240</v>
      </c>
      <c r="E39" s="220">
        <v>129</v>
      </c>
      <c r="F39" s="221">
        <f t="shared" si="0"/>
        <v>369</v>
      </c>
      <c r="G39" s="27"/>
      <c r="H39" s="617"/>
      <c r="I39" s="222">
        <v>471</v>
      </c>
      <c r="J39" s="589" t="s">
        <v>88</v>
      </c>
      <c r="K39" s="223">
        <v>3398</v>
      </c>
      <c r="L39" s="223"/>
      <c r="M39" s="224">
        <f t="shared" si="1"/>
        <v>3398</v>
      </c>
    </row>
    <row r="40" spans="1:13" s="30" customFormat="1" ht="18.75" customHeight="1" x14ac:dyDescent="0.15">
      <c r="A40" s="617"/>
      <c r="B40" s="218">
        <v>251</v>
      </c>
      <c r="C40" s="219" t="s">
        <v>48</v>
      </c>
      <c r="D40" s="220"/>
      <c r="E40" s="220"/>
      <c r="F40" s="221">
        <f t="shared" si="0"/>
        <v>0</v>
      </c>
      <c r="G40" s="27"/>
      <c r="H40" s="618"/>
      <c r="I40" s="622" t="s">
        <v>110</v>
      </c>
      <c r="J40" s="624"/>
      <c r="K40" s="223">
        <f>SUM(K32:K39)</f>
        <v>94858</v>
      </c>
      <c r="L40" s="223">
        <f>SUM(L32:L39)</f>
        <v>14</v>
      </c>
      <c r="M40" s="224">
        <f t="shared" si="1"/>
        <v>94872</v>
      </c>
    </row>
    <row r="41" spans="1:13" s="30" customFormat="1" ht="18.75" customHeight="1" x14ac:dyDescent="0.15">
      <c r="A41" s="617"/>
      <c r="B41" s="218">
        <v>252</v>
      </c>
      <c r="C41" s="219" t="s">
        <v>49</v>
      </c>
      <c r="D41" s="220"/>
      <c r="E41" s="220">
        <v>209</v>
      </c>
      <c r="F41" s="221">
        <f t="shared" si="0"/>
        <v>209</v>
      </c>
      <c r="G41" s="27"/>
      <c r="H41" s="616" t="s">
        <v>89</v>
      </c>
      <c r="I41" s="214">
        <v>481</v>
      </c>
      <c r="J41" s="219" t="s">
        <v>9</v>
      </c>
      <c r="K41" s="220">
        <v>80797</v>
      </c>
      <c r="L41" s="220">
        <v>10087</v>
      </c>
      <c r="M41" s="221">
        <f t="shared" si="1"/>
        <v>90884</v>
      </c>
    </row>
    <row r="42" spans="1:13" s="30" customFormat="1" ht="18.75" customHeight="1" x14ac:dyDescent="0.15">
      <c r="A42" s="617"/>
      <c r="B42" s="218">
        <v>253</v>
      </c>
      <c r="C42" s="219" t="s">
        <v>50</v>
      </c>
      <c r="D42" s="220"/>
      <c r="E42" s="220"/>
      <c r="F42" s="221">
        <f t="shared" si="0"/>
        <v>0</v>
      </c>
      <c r="G42" s="27"/>
      <c r="H42" s="617"/>
      <c r="I42" s="218">
        <v>491</v>
      </c>
      <c r="J42" s="219" t="s">
        <v>10</v>
      </c>
      <c r="K42" s="220">
        <v>4100</v>
      </c>
      <c r="L42" s="220"/>
      <c r="M42" s="221">
        <f t="shared" si="1"/>
        <v>4100</v>
      </c>
    </row>
    <row r="43" spans="1:13" s="30" customFormat="1" ht="18.75" customHeight="1" x14ac:dyDescent="0.15">
      <c r="A43" s="617"/>
      <c r="B43" s="218">
        <v>254</v>
      </c>
      <c r="C43" s="219" t="s">
        <v>51</v>
      </c>
      <c r="D43" s="220"/>
      <c r="E43" s="220">
        <v>8</v>
      </c>
      <c r="F43" s="221">
        <f t="shared" si="0"/>
        <v>8</v>
      </c>
      <c r="G43" s="27"/>
      <c r="H43" s="617"/>
      <c r="I43" s="218">
        <v>501</v>
      </c>
      <c r="J43" s="219" t="s">
        <v>90</v>
      </c>
      <c r="K43" s="220"/>
      <c r="L43" s="220"/>
      <c r="M43" s="221">
        <f t="shared" si="1"/>
        <v>0</v>
      </c>
    </row>
    <row r="44" spans="1:13" s="30" customFormat="1" ht="18.75" customHeight="1" x14ac:dyDescent="0.15">
      <c r="A44" s="617"/>
      <c r="B44" s="218">
        <v>255</v>
      </c>
      <c r="C44" s="219" t="s">
        <v>52</v>
      </c>
      <c r="D44" s="220">
        <v>2994</v>
      </c>
      <c r="E44" s="220"/>
      <c r="F44" s="221">
        <f t="shared" si="0"/>
        <v>2994</v>
      </c>
      <c r="G44" s="27"/>
      <c r="H44" s="617"/>
      <c r="I44" s="218">
        <v>511</v>
      </c>
      <c r="J44" s="219" t="s">
        <v>91</v>
      </c>
      <c r="K44" s="220"/>
      <c r="L44" s="220"/>
      <c r="M44" s="221">
        <f t="shared" si="1"/>
        <v>0</v>
      </c>
    </row>
    <row r="45" spans="1:13" s="30" customFormat="1" ht="18.75" customHeight="1" x14ac:dyDescent="0.15">
      <c r="A45" s="617"/>
      <c r="B45" s="218">
        <v>256</v>
      </c>
      <c r="C45" s="219" t="s">
        <v>53</v>
      </c>
      <c r="D45" s="220"/>
      <c r="E45" s="220">
        <v>21</v>
      </c>
      <c r="F45" s="221">
        <f t="shared" si="0"/>
        <v>21</v>
      </c>
      <c r="G45" s="27"/>
      <c r="H45" s="617"/>
      <c r="I45" s="218">
        <v>512</v>
      </c>
      <c r="J45" s="219" t="s">
        <v>92</v>
      </c>
      <c r="K45" s="220"/>
      <c r="L45" s="220">
        <v>13147</v>
      </c>
      <c r="M45" s="221">
        <f t="shared" si="1"/>
        <v>13147</v>
      </c>
    </row>
    <row r="46" spans="1:13" s="30" customFormat="1" ht="18.75" customHeight="1" x14ac:dyDescent="0.15">
      <c r="A46" s="617"/>
      <c r="B46" s="218">
        <v>261</v>
      </c>
      <c r="C46" s="219" t="s">
        <v>54</v>
      </c>
      <c r="D46" s="220">
        <v>771</v>
      </c>
      <c r="E46" s="220">
        <v>10</v>
      </c>
      <c r="F46" s="221">
        <f t="shared" si="0"/>
        <v>781</v>
      </c>
      <c r="G46" s="27"/>
      <c r="H46" s="617"/>
      <c r="I46" s="218">
        <v>521</v>
      </c>
      <c r="J46" s="219" t="s">
        <v>93</v>
      </c>
      <c r="K46" s="220">
        <v>1206</v>
      </c>
      <c r="L46" s="220">
        <v>122</v>
      </c>
      <c r="M46" s="221">
        <f t="shared" si="1"/>
        <v>1328</v>
      </c>
    </row>
    <row r="47" spans="1:13" s="30" customFormat="1" ht="18.75" customHeight="1" x14ac:dyDescent="0.15">
      <c r="A47" s="617"/>
      <c r="B47" s="218">
        <v>262</v>
      </c>
      <c r="C47" s="219" t="s">
        <v>55</v>
      </c>
      <c r="D47" s="220">
        <v>2054</v>
      </c>
      <c r="E47" s="220">
        <v>7</v>
      </c>
      <c r="F47" s="221">
        <f t="shared" si="0"/>
        <v>2061</v>
      </c>
      <c r="G47" s="27"/>
      <c r="H47" s="617"/>
      <c r="I47" s="222">
        <v>531</v>
      </c>
      <c r="J47" s="589" t="s">
        <v>94</v>
      </c>
      <c r="K47" s="223"/>
      <c r="L47" s="223">
        <v>4</v>
      </c>
      <c r="M47" s="224">
        <f t="shared" si="1"/>
        <v>4</v>
      </c>
    </row>
    <row r="48" spans="1:13" s="30" customFormat="1" ht="18.75" customHeight="1" x14ac:dyDescent="0.15">
      <c r="A48" s="617"/>
      <c r="B48" s="218">
        <v>263</v>
      </c>
      <c r="C48" s="219" t="s">
        <v>56</v>
      </c>
      <c r="D48" s="220"/>
      <c r="E48" s="220">
        <v>5</v>
      </c>
      <c r="F48" s="221">
        <f t="shared" si="0"/>
        <v>5</v>
      </c>
      <c r="G48" s="27"/>
      <c r="H48" s="618"/>
      <c r="I48" s="622" t="s">
        <v>110</v>
      </c>
      <c r="J48" s="624"/>
      <c r="K48" s="223">
        <f>SUM(K41:K47)</f>
        <v>86103</v>
      </c>
      <c r="L48" s="223">
        <f>SUM(L41:L47)</f>
        <v>23360</v>
      </c>
      <c r="M48" s="224">
        <f t="shared" si="1"/>
        <v>109463</v>
      </c>
    </row>
    <row r="49" spans="1:13" s="30" customFormat="1" ht="18.75" customHeight="1" x14ac:dyDescent="0.15">
      <c r="A49" s="617"/>
      <c r="B49" s="218">
        <v>264</v>
      </c>
      <c r="C49" s="219" t="s">
        <v>57</v>
      </c>
      <c r="D49" s="220"/>
      <c r="E49" s="220">
        <v>1</v>
      </c>
      <c r="F49" s="221">
        <f t="shared" si="0"/>
        <v>1</v>
      </c>
      <c r="G49" s="27"/>
      <c r="H49" s="588" t="s">
        <v>95</v>
      </c>
      <c r="I49" s="214">
        <v>541</v>
      </c>
      <c r="J49" s="219" t="s">
        <v>95</v>
      </c>
      <c r="K49" s="228"/>
      <c r="L49" s="42">
        <v>82</v>
      </c>
      <c r="M49" s="221">
        <f t="shared" si="1"/>
        <v>82</v>
      </c>
    </row>
    <row r="50" spans="1:13" s="30" customFormat="1" ht="18.75" customHeight="1" x14ac:dyDescent="0.15">
      <c r="A50" s="617"/>
      <c r="B50" s="222">
        <v>265</v>
      </c>
      <c r="C50" s="589" t="s">
        <v>58</v>
      </c>
      <c r="D50" s="223"/>
      <c r="E50" s="223"/>
      <c r="F50" s="224">
        <f t="shared" si="0"/>
        <v>0</v>
      </c>
      <c r="G50" s="27"/>
      <c r="H50" s="625" t="s">
        <v>112</v>
      </c>
      <c r="I50" s="626"/>
      <c r="J50" s="627"/>
      <c r="K50" s="636">
        <f>D17+D24+D35+D51+K21+K31+K40+K48+K49</f>
        <v>241168</v>
      </c>
      <c r="L50" s="636">
        <f>E17+E24+E35+E51+L21+L31+L40+L48+L49</f>
        <v>347376</v>
      </c>
      <c r="M50" s="634">
        <f t="shared" si="1"/>
        <v>588544</v>
      </c>
    </row>
    <row r="51" spans="1:13" s="30" customFormat="1" ht="18.75" customHeight="1" thickBot="1" x14ac:dyDescent="0.2">
      <c r="A51" s="619"/>
      <c r="B51" s="620" t="s">
        <v>110</v>
      </c>
      <c r="C51" s="630"/>
      <c r="D51" s="225">
        <f>SUM(D36:D50)</f>
        <v>6059</v>
      </c>
      <c r="E51" s="225">
        <f>SUM(E36:E50)</f>
        <v>395</v>
      </c>
      <c r="F51" s="226">
        <f t="shared" si="0"/>
        <v>6454</v>
      </c>
      <c r="G51" s="27"/>
      <c r="H51" s="628"/>
      <c r="I51" s="629"/>
      <c r="J51" s="630"/>
      <c r="K51" s="637"/>
      <c r="L51" s="637"/>
      <c r="M51" s="635"/>
    </row>
    <row r="52" spans="1:13" ht="18.75" customHeight="1" x14ac:dyDescent="0.15"/>
    <row r="53" spans="1:13" ht="18.75" customHeight="1" x14ac:dyDescent="0.15"/>
    <row r="54" spans="1:13" ht="18.75" customHeight="1" x14ac:dyDescent="0.15"/>
    <row r="55" spans="1:13" ht="18.75" customHeight="1" x14ac:dyDescent="0.15"/>
    <row r="56" spans="1:13" ht="18.75" customHeight="1" x14ac:dyDescent="0.15"/>
    <row r="57" spans="1:13" ht="18.75" customHeight="1" x14ac:dyDescent="0.15"/>
    <row r="58" spans="1:13" ht="18.75" customHeight="1" x14ac:dyDescent="0.15"/>
    <row r="59" spans="1:13" ht="18.75" customHeight="1" x14ac:dyDescent="0.15"/>
    <row r="60" spans="1:13" ht="18.75" customHeight="1" x14ac:dyDescent="0.15"/>
    <row r="61" spans="1:13" ht="18.75" customHeight="1" x14ac:dyDescent="0.15"/>
    <row r="62" spans="1:13" ht="18.75" customHeight="1" x14ac:dyDescent="0.15"/>
  </sheetData>
  <mergeCells count="24">
    <mergeCell ref="B24:C24"/>
    <mergeCell ref="A25:A35"/>
    <mergeCell ref="I31:J31"/>
    <mergeCell ref="H32:H40"/>
    <mergeCell ref="B35:C35"/>
    <mergeCell ref="A36:A51"/>
    <mergeCell ref="D3:F3"/>
    <mergeCell ref="K3:M3"/>
    <mergeCell ref="D4:F4"/>
    <mergeCell ref="K4:M4"/>
    <mergeCell ref="A6:A17"/>
    <mergeCell ref="H6:H21"/>
    <mergeCell ref="B17:C17"/>
    <mergeCell ref="A18:A24"/>
    <mergeCell ref="I21:J21"/>
    <mergeCell ref="H22:H31"/>
    <mergeCell ref="L50:L51"/>
    <mergeCell ref="M50:M51"/>
    <mergeCell ref="B51:C51"/>
    <mergeCell ref="I40:J40"/>
    <mergeCell ref="H41:H48"/>
    <mergeCell ref="I48:J48"/>
    <mergeCell ref="H50:J51"/>
    <mergeCell ref="K50:K51"/>
  </mergeCells>
  <phoneticPr fontId="2"/>
  <printOptions horizontalCentered="1"/>
  <pageMargins left="0.59055118110236227" right="0.39370078740157483" top="0.39370078740157483" bottom="0.59055118110236227" header="0.51181102362204722" footer="0.51181102362204722"/>
  <pageSetup paperSize="9" scale="8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78"/>
  <sheetViews>
    <sheetView showZeros="0" view="pageBreakPreview" topLeftCell="A40" zoomScale="80" zoomScaleNormal="70" zoomScaleSheetLayoutView="80" workbookViewId="0">
      <selection sqref="A1:M52"/>
    </sheetView>
  </sheetViews>
  <sheetFormatPr defaultRowHeight="13.5" x14ac:dyDescent="0.15"/>
  <cols>
    <col min="1" max="1" width="16.375" style="2" customWidth="1"/>
    <col min="2" max="2" width="5.5" style="2" bestFit="1" customWidth="1"/>
    <col min="3" max="3" width="37.5" style="2" customWidth="1"/>
    <col min="4" max="6" width="12.5" style="3" customWidth="1"/>
    <col min="7" max="7" width="8.5" style="2" customWidth="1"/>
    <col min="8" max="8" width="16.375" style="2" customWidth="1"/>
    <col min="9" max="9" width="5.5" style="2" customWidth="1"/>
    <col min="10" max="10" width="37.5" style="2" customWidth="1"/>
    <col min="11" max="13" width="12.5" style="3" customWidth="1"/>
    <col min="14" max="14" width="2.625" style="2" customWidth="1"/>
    <col min="15" max="16384" width="9" style="2"/>
  </cols>
  <sheetData>
    <row r="1" spans="1:14" ht="18.75" customHeight="1" x14ac:dyDescent="0.15">
      <c r="F1" s="4"/>
      <c r="H1" s="5"/>
      <c r="I1" s="30"/>
      <c r="J1" s="30"/>
      <c r="K1" s="30"/>
      <c r="L1" s="30"/>
      <c r="M1" s="4"/>
      <c r="N1" s="5"/>
    </row>
    <row r="2" spans="1:14" ht="18.75" customHeight="1" x14ac:dyDescent="0.15">
      <c r="A2" s="188" t="s">
        <v>114</v>
      </c>
      <c r="F2" s="2"/>
      <c r="H2" s="5"/>
      <c r="I2" s="5"/>
      <c r="J2" s="1"/>
      <c r="K2" s="9"/>
      <c r="L2" s="9"/>
      <c r="M2" s="4"/>
      <c r="N2" s="5"/>
    </row>
    <row r="3" spans="1:14" s="27" customFormat="1" ht="15.75" customHeight="1" thickBot="1" x14ac:dyDescent="0.2">
      <c r="C3" s="28"/>
      <c r="D3" s="631" t="s">
        <v>133</v>
      </c>
      <c r="E3" s="631"/>
      <c r="F3" s="631"/>
      <c r="G3" s="29"/>
      <c r="J3" s="28"/>
      <c r="K3" s="631" t="s">
        <v>133</v>
      </c>
      <c r="L3" s="631"/>
      <c r="M3" s="631"/>
      <c r="N3" s="29"/>
    </row>
    <row r="4" spans="1:14" s="30" customFormat="1" ht="18.75" customHeight="1" x14ac:dyDescent="0.15">
      <c r="A4" s="207"/>
      <c r="B4" s="208"/>
      <c r="C4" s="209" t="s">
        <v>109</v>
      </c>
      <c r="D4" s="632" t="s">
        <v>141</v>
      </c>
      <c r="E4" s="632"/>
      <c r="F4" s="633"/>
      <c r="G4" s="29"/>
      <c r="H4" s="207"/>
      <c r="I4" s="208"/>
      <c r="J4" s="209" t="s">
        <v>109</v>
      </c>
      <c r="K4" s="632" t="s">
        <v>141</v>
      </c>
      <c r="L4" s="632"/>
      <c r="M4" s="633"/>
      <c r="N4" s="29"/>
    </row>
    <row r="5" spans="1:14" s="30" customFormat="1" ht="18.75" customHeight="1" x14ac:dyDescent="0.15">
      <c r="A5" s="210" t="s">
        <v>108</v>
      </c>
      <c r="B5" s="211"/>
      <c r="C5" s="589"/>
      <c r="D5" s="212" t="s">
        <v>353</v>
      </c>
      <c r="E5" s="212" t="s">
        <v>355</v>
      </c>
      <c r="F5" s="213" t="s">
        <v>6</v>
      </c>
      <c r="G5" s="29"/>
      <c r="H5" s="210" t="s">
        <v>108</v>
      </c>
      <c r="I5" s="211"/>
      <c r="J5" s="589"/>
      <c r="K5" s="212" t="s">
        <v>353</v>
      </c>
      <c r="L5" s="212" t="s">
        <v>355</v>
      </c>
      <c r="M5" s="213" t="s">
        <v>6</v>
      </c>
      <c r="N5" s="29"/>
    </row>
    <row r="6" spans="1:14" s="30" customFormat="1" ht="18.75" customHeight="1" x14ac:dyDescent="0.15">
      <c r="A6" s="616" t="s">
        <v>17</v>
      </c>
      <c r="B6" s="214">
        <v>11</v>
      </c>
      <c r="C6" s="215" t="s">
        <v>16</v>
      </c>
      <c r="D6" s="216"/>
      <c r="E6" s="216"/>
      <c r="F6" s="217">
        <f t="shared" ref="F6:F50" si="0">D6+E6</f>
        <v>0</v>
      </c>
      <c r="G6" s="29"/>
      <c r="H6" s="616" t="s">
        <v>60</v>
      </c>
      <c r="I6" s="214">
        <v>271</v>
      </c>
      <c r="J6" s="219" t="s">
        <v>59</v>
      </c>
      <c r="K6" s="220"/>
      <c r="L6" s="220"/>
      <c r="M6" s="221">
        <f t="shared" ref="M6:M49" si="1">K6+L6</f>
        <v>0</v>
      </c>
      <c r="N6" s="27"/>
    </row>
    <row r="7" spans="1:14" s="30" customFormat="1" ht="18.75" customHeight="1" x14ac:dyDescent="0.15">
      <c r="A7" s="617"/>
      <c r="B7" s="218">
        <v>21</v>
      </c>
      <c r="C7" s="219" t="s">
        <v>18</v>
      </c>
      <c r="D7" s="220"/>
      <c r="E7" s="220"/>
      <c r="F7" s="221">
        <f t="shared" si="0"/>
        <v>0</v>
      </c>
      <c r="G7" s="27"/>
      <c r="H7" s="617"/>
      <c r="I7" s="218">
        <v>281</v>
      </c>
      <c r="J7" s="219" t="s">
        <v>12</v>
      </c>
      <c r="K7" s="220"/>
      <c r="L7" s="220">
        <v>118537</v>
      </c>
      <c r="M7" s="221">
        <f t="shared" si="1"/>
        <v>118537</v>
      </c>
      <c r="N7" s="27"/>
    </row>
    <row r="8" spans="1:14" s="30" customFormat="1" ht="18.75" customHeight="1" x14ac:dyDescent="0.15">
      <c r="A8" s="617"/>
      <c r="B8" s="218">
        <v>22</v>
      </c>
      <c r="C8" s="219" t="s">
        <v>19</v>
      </c>
      <c r="D8" s="220"/>
      <c r="E8" s="220"/>
      <c r="F8" s="221">
        <f t="shared" si="0"/>
        <v>0</v>
      </c>
      <c r="G8" s="27"/>
      <c r="H8" s="617"/>
      <c r="I8" s="218">
        <v>291</v>
      </c>
      <c r="J8" s="219" t="s">
        <v>61</v>
      </c>
      <c r="K8" s="220"/>
      <c r="L8" s="220"/>
      <c r="M8" s="221">
        <f t="shared" si="1"/>
        <v>0</v>
      </c>
      <c r="N8" s="27"/>
    </row>
    <row r="9" spans="1:14" s="30" customFormat="1" ht="18.75" customHeight="1" x14ac:dyDescent="0.15">
      <c r="A9" s="617"/>
      <c r="B9" s="218">
        <v>23</v>
      </c>
      <c r="C9" s="219" t="s">
        <v>20</v>
      </c>
      <c r="D9" s="220">
        <v>6830</v>
      </c>
      <c r="E9" s="220"/>
      <c r="F9" s="221">
        <f t="shared" si="0"/>
        <v>6830</v>
      </c>
      <c r="G9" s="27"/>
      <c r="H9" s="617"/>
      <c r="I9" s="218">
        <v>301</v>
      </c>
      <c r="J9" s="219" t="s">
        <v>62</v>
      </c>
      <c r="K9" s="220">
        <v>18</v>
      </c>
      <c r="L9" s="220">
        <v>1662</v>
      </c>
      <c r="M9" s="221">
        <f t="shared" si="1"/>
        <v>1680</v>
      </c>
      <c r="N9" s="27"/>
    </row>
    <row r="10" spans="1:14" s="30" customFormat="1" ht="18.75" customHeight="1" x14ac:dyDescent="0.15">
      <c r="A10" s="617"/>
      <c r="B10" s="218">
        <v>24</v>
      </c>
      <c r="C10" s="219" t="s">
        <v>21</v>
      </c>
      <c r="D10" s="220"/>
      <c r="E10" s="220"/>
      <c r="F10" s="221">
        <f t="shared" si="0"/>
        <v>0</v>
      </c>
      <c r="G10" s="27"/>
      <c r="H10" s="617"/>
      <c r="I10" s="218">
        <v>311</v>
      </c>
      <c r="J10" s="219" t="s">
        <v>63</v>
      </c>
      <c r="K10" s="220"/>
      <c r="L10" s="220">
        <v>30000</v>
      </c>
      <c r="M10" s="221">
        <f t="shared" si="1"/>
        <v>30000</v>
      </c>
      <c r="N10" s="27"/>
    </row>
    <row r="11" spans="1:14" s="30" customFormat="1" ht="18.75" customHeight="1" x14ac:dyDescent="0.15">
      <c r="A11" s="617"/>
      <c r="B11" s="218">
        <v>31</v>
      </c>
      <c r="C11" s="219" t="s">
        <v>22</v>
      </c>
      <c r="D11" s="220">
        <v>78</v>
      </c>
      <c r="E11" s="220">
        <v>3</v>
      </c>
      <c r="F11" s="221">
        <f t="shared" si="0"/>
        <v>81</v>
      </c>
      <c r="G11" s="27"/>
      <c r="H11" s="617"/>
      <c r="I11" s="218">
        <v>320</v>
      </c>
      <c r="J11" s="219" t="s">
        <v>446</v>
      </c>
      <c r="K11" s="220"/>
      <c r="L11" s="220">
        <v>233617</v>
      </c>
      <c r="M11" s="221">
        <f t="shared" si="1"/>
        <v>233617</v>
      </c>
      <c r="N11" s="27"/>
    </row>
    <row r="12" spans="1:14" s="30" customFormat="1" ht="18.75" customHeight="1" x14ac:dyDescent="0.15">
      <c r="A12" s="617"/>
      <c r="B12" s="218">
        <v>41</v>
      </c>
      <c r="C12" s="219" t="s">
        <v>23</v>
      </c>
      <c r="D12" s="220"/>
      <c r="E12" s="220"/>
      <c r="F12" s="221">
        <f t="shared" si="0"/>
        <v>0</v>
      </c>
      <c r="G12" s="27"/>
      <c r="H12" s="617"/>
      <c r="I12" s="218">
        <v>321</v>
      </c>
      <c r="J12" s="219" t="s">
        <v>447</v>
      </c>
      <c r="K12" s="220"/>
      <c r="L12" s="220">
        <v>92801</v>
      </c>
      <c r="M12" s="221">
        <f t="shared" si="1"/>
        <v>92801</v>
      </c>
      <c r="N12" s="27"/>
    </row>
    <row r="13" spans="1:14" s="30" customFormat="1" ht="18.75" customHeight="1" x14ac:dyDescent="0.15">
      <c r="A13" s="617"/>
      <c r="B13" s="218">
        <v>51</v>
      </c>
      <c r="C13" s="219" t="s">
        <v>24</v>
      </c>
      <c r="D13" s="220">
        <v>1340</v>
      </c>
      <c r="E13" s="220"/>
      <c r="F13" s="221">
        <f t="shared" si="0"/>
        <v>1340</v>
      </c>
      <c r="G13" s="27"/>
      <c r="H13" s="617"/>
      <c r="I13" s="218">
        <v>322</v>
      </c>
      <c r="J13" s="219" t="s">
        <v>64</v>
      </c>
      <c r="K13" s="220"/>
      <c r="L13" s="220"/>
      <c r="M13" s="221">
        <f t="shared" si="1"/>
        <v>0</v>
      </c>
      <c r="N13" s="27"/>
    </row>
    <row r="14" spans="1:14" s="30" customFormat="1" ht="18.75" customHeight="1" x14ac:dyDescent="0.15">
      <c r="A14" s="617"/>
      <c r="B14" s="218">
        <v>61</v>
      </c>
      <c r="C14" s="219" t="s">
        <v>25</v>
      </c>
      <c r="D14" s="220"/>
      <c r="E14" s="220"/>
      <c r="F14" s="221">
        <f t="shared" si="0"/>
        <v>0</v>
      </c>
      <c r="G14" s="27"/>
      <c r="H14" s="617"/>
      <c r="I14" s="218">
        <v>323</v>
      </c>
      <c r="J14" s="219" t="s">
        <v>65</v>
      </c>
      <c r="K14" s="220"/>
      <c r="L14" s="220"/>
      <c r="M14" s="221">
        <f t="shared" si="1"/>
        <v>0</v>
      </c>
      <c r="N14" s="27"/>
    </row>
    <row r="15" spans="1:14" s="30" customFormat="1" ht="18.75" customHeight="1" x14ac:dyDescent="0.15">
      <c r="A15" s="617"/>
      <c r="B15" s="218">
        <v>71</v>
      </c>
      <c r="C15" s="219" t="s">
        <v>26</v>
      </c>
      <c r="D15" s="220"/>
      <c r="E15" s="220"/>
      <c r="F15" s="221">
        <f t="shared" si="0"/>
        <v>0</v>
      </c>
      <c r="G15" s="27"/>
      <c r="H15" s="617"/>
      <c r="I15" s="218">
        <v>324</v>
      </c>
      <c r="J15" s="219" t="s">
        <v>66</v>
      </c>
      <c r="K15" s="220"/>
      <c r="L15" s="220"/>
      <c r="M15" s="221">
        <f t="shared" si="1"/>
        <v>0</v>
      </c>
      <c r="N15" s="27"/>
    </row>
    <row r="16" spans="1:14" s="30" customFormat="1" ht="18.75" customHeight="1" x14ac:dyDescent="0.15">
      <c r="A16" s="617"/>
      <c r="B16" s="222">
        <v>81</v>
      </c>
      <c r="C16" s="589" t="s">
        <v>27</v>
      </c>
      <c r="D16" s="223">
        <v>20</v>
      </c>
      <c r="E16" s="223">
        <v>1814</v>
      </c>
      <c r="F16" s="224">
        <f>D16+E16</f>
        <v>1834</v>
      </c>
      <c r="G16" s="27"/>
      <c r="H16" s="617"/>
      <c r="I16" s="218">
        <v>331</v>
      </c>
      <c r="J16" s="219" t="s">
        <v>67</v>
      </c>
      <c r="K16" s="220"/>
      <c r="L16" s="220"/>
      <c r="M16" s="221">
        <f t="shared" si="1"/>
        <v>0</v>
      </c>
      <c r="N16" s="27"/>
    </row>
    <row r="17" spans="1:14" s="30" customFormat="1" ht="18.75" customHeight="1" x14ac:dyDescent="0.15">
      <c r="A17" s="618"/>
      <c r="B17" s="622" t="s">
        <v>110</v>
      </c>
      <c r="C17" s="623"/>
      <c r="D17" s="223">
        <f>SUM(D6:D16)</f>
        <v>8268</v>
      </c>
      <c r="E17" s="223">
        <f>SUM(E6:E16)</f>
        <v>1817</v>
      </c>
      <c r="F17" s="224">
        <f>D17+E17</f>
        <v>10085</v>
      </c>
      <c r="G17" s="27"/>
      <c r="H17" s="617"/>
      <c r="I17" s="218">
        <v>341</v>
      </c>
      <c r="J17" s="219" t="s">
        <v>68</v>
      </c>
      <c r="K17" s="220"/>
      <c r="L17" s="220"/>
      <c r="M17" s="221">
        <f t="shared" si="1"/>
        <v>0</v>
      </c>
      <c r="N17" s="27"/>
    </row>
    <row r="18" spans="1:14" s="30" customFormat="1" ht="18.75" customHeight="1" x14ac:dyDescent="0.15">
      <c r="A18" s="616" t="s">
        <v>29</v>
      </c>
      <c r="B18" s="214">
        <v>91</v>
      </c>
      <c r="C18" s="219" t="s">
        <v>28</v>
      </c>
      <c r="D18" s="220"/>
      <c r="E18" s="220"/>
      <c r="F18" s="221">
        <f>D18+E18</f>
        <v>0</v>
      </c>
      <c r="G18" s="27"/>
      <c r="H18" s="617"/>
      <c r="I18" s="218">
        <v>351</v>
      </c>
      <c r="J18" s="219" t="s">
        <v>69</v>
      </c>
      <c r="K18" s="220">
        <v>9406</v>
      </c>
      <c r="L18" s="220">
        <v>2563</v>
      </c>
      <c r="M18" s="221">
        <f t="shared" si="1"/>
        <v>11969</v>
      </c>
      <c r="N18" s="27"/>
    </row>
    <row r="19" spans="1:14" s="30" customFormat="1" ht="18.75" customHeight="1" x14ac:dyDescent="0.15">
      <c r="A19" s="617"/>
      <c r="B19" s="218">
        <v>92</v>
      </c>
      <c r="C19" s="219" t="s">
        <v>13</v>
      </c>
      <c r="D19" s="220">
        <v>2172</v>
      </c>
      <c r="E19" s="220">
        <v>449</v>
      </c>
      <c r="F19" s="221">
        <f t="shared" si="0"/>
        <v>2621</v>
      </c>
      <c r="G19" s="27"/>
      <c r="H19" s="617"/>
      <c r="I19" s="218">
        <v>361</v>
      </c>
      <c r="J19" s="219" t="s">
        <v>70</v>
      </c>
      <c r="K19" s="220">
        <v>846</v>
      </c>
      <c r="L19" s="220">
        <v>6365</v>
      </c>
      <c r="M19" s="221">
        <f t="shared" si="1"/>
        <v>7211</v>
      </c>
      <c r="N19" s="27"/>
    </row>
    <row r="20" spans="1:14" s="30" customFormat="1" ht="18.75" customHeight="1" x14ac:dyDescent="0.15">
      <c r="A20" s="617"/>
      <c r="B20" s="218">
        <v>101</v>
      </c>
      <c r="C20" s="219" t="s">
        <v>30</v>
      </c>
      <c r="D20" s="220"/>
      <c r="E20" s="220"/>
      <c r="F20" s="221">
        <f t="shared" si="0"/>
        <v>0</v>
      </c>
      <c r="G20" s="27"/>
      <c r="H20" s="617"/>
      <c r="I20" s="222">
        <v>371</v>
      </c>
      <c r="J20" s="74" t="s">
        <v>11</v>
      </c>
      <c r="K20" s="223">
        <v>3069</v>
      </c>
      <c r="L20" s="223"/>
      <c r="M20" s="224">
        <f t="shared" si="1"/>
        <v>3069</v>
      </c>
      <c r="N20" s="27"/>
    </row>
    <row r="21" spans="1:14" s="30" customFormat="1" ht="18.75" customHeight="1" x14ac:dyDescent="0.15">
      <c r="A21" s="617"/>
      <c r="B21" s="218">
        <v>111</v>
      </c>
      <c r="C21" s="219" t="s">
        <v>31</v>
      </c>
      <c r="D21" s="220">
        <v>112294</v>
      </c>
      <c r="E21" s="220"/>
      <c r="F21" s="221">
        <f t="shared" si="0"/>
        <v>112294</v>
      </c>
      <c r="G21" s="27"/>
      <c r="H21" s="617"/>
      <c r="I21" s="622" t="s">
        <v>110</v>
      </c>
      <c r="J21" s="623"/>
      <c r="K21" s="223">
        <f>SUM(K6:K20)</f>
        <v>13339</v>
      </c>
      <c r="L21" s="223">
        <f>SUM(L6:L20)</f>
        <v>485545</v>
      </c>
      <c r="M21" s="224">
        <f>K21+L21</f>
        <v>498884</v>
      </c>
      <c r="N21" s="27"/>
    </row>
    <row r="22" spans="1:14" s="30" customFormat="1" ht="18.75" customHeight="1" x14ac:dyDescent="0.15">
      <c r="A22" s="617"/>
      <c r="B22" s="218">
        <v>112</v>
      </c>
      <c r="C22" s="219" t="s">
        <v>32</v>
      </c>
      <c r="D22" s="220"/>
      <c r="E22" s="220"/>
      <c r="F22" s="221">
        <f t="shared" si="0"/>
        <v>0</v>
      </c>
      <c r="G22" s="27"/>
      <c r="H22" s="616" t="s">
        <v>72</v>
      </c>
      <c r="I22" s="214">
        <v>381</v>
      </c>
      <c r="J22" s="219" t="s">
        <v>71</v>
      </c>
      <c r="K22" s="220">
        <v>7060</v>
      </c>
      <c r="L22" s="220"/>
      <c r="M22" s="221">
        <f t="shared" si="1"/>
        <v>7060</v>
      </c>
      <c r="N22" s="27"/>
    </row>
    <row r="23" spans="1:14" s="30" customFormat="1" ht="18.75" customHeight="1" x14ac:dyDescent="0.15">
      <c r="A23" s="617"/>
      <c r="B23" s="222">
        <v>121</v>
      </c>
      <c r="C23" s="589" t="s">
        <v>33</v>
      </c>
      <c r="D23" s="223">
        <v>656</v>
      </c>
      <c r="E23" s="223">
        <v>8616</v>
      </c>
      <c r="F23" s="224">
        <f t="shared" si="0"/>
        <v>9272</v>
      </c>
      <c r="G23" s="27"/>
      <c r="H23" s="617"/>
      <c r="I23" s="218">
        <v>391</v>
      </c>
      <c r="J23" s="219" t="s">
        <v>73</v>
      </c>
      <c r="K23" s="220">
        <v>1870</v>
      </c>
      <c r="L23" s="220"/>
      <c r="M23" s="221">
        <f t="shared" si="1"/>
        <v>1870</v>
      </c>
      <c r="N23" s="27"/>
    </row>
    <row r="24" spans="1:14" s="30" customFormat="1" ht="18.75" customHeight="1" x14ac:dyDescent="0.15">
      <c r="A24" s="618"/>
      <c r="B24" s="622" t="s">
        <v>110</v>
      </c>
      <c r="C24" s="623"/>
      <c r="D24" s="223">
        <f>SUM(D18:D23)</f>
        <v>115122</v>
      </c>
      <c r="E24" s="223">
        <f>SUM(E18:E23)</f>
        <v>9065</v>
      </c>
      <c r="F24" s="224">
        <f t="shared" si="0"/>
        <v>124187</v>
      </c>
      <c r="G24" s="27"/>
      <c r="H24" s="617"/>
      <c r="I24" s="218">
        <v>401</v>
      </c>
      <c r="J24" s="219" t="s">
        <v>74</v>
      </c>
      <c r="K24" s="220">
        <v>5734</v>
      </c>
      <c r="L24" s="220"/>
      <c r="M24" s="221">
        <f t="shared" si="1"/>
        <v>5734</v>
      </c>
      <c r="N24" s="27"/>
    </row>
    <row r="25" spans="1:14" s="30" customFormat="1" ht="18.75" customHeight="1" x14ac:dyDescent="0.15">
      <c r="A25" s="616" t="s">
        <v>34</v>
      </c>
      <c r="B25" s="214">
        <v>131</v>
      </c>
      <c r="C25" s="219" t="s">
        <v>15</v>
      </c>
      <c r="D25" s="220">
        <v>1780363</v>
      </c>
      <c r="E25" s="220">
        <v>3350</v>
      </c>
      <c r="F25" s="221">
        <f t="shared" si="0"/>
        <v>1783713</v>
      </c>
      <c r="G25" s="27"/>
      <c r="H25" s="617"/>
      <c r="I25" s="218">
        <v>411</v>
      </c>
      <c r="J25" s="219" t="s">
        <v>75</v>
      </c>
      <c r="K25" s="220">
        <v>1422</v>
      </c>
      <c r="L25" s="220"/>
      <c r="M25" s="221">
        <f t="shared" si="1"/>
        <v>1422</v>
      </c>
      <c r="N25" s="27"/>
    </row>
    <row r="26" spans="1:14" s="30" customFormat="1" ht="18.75" customHeight="1" x14ac:dyDescent="0.15">
      <c r="A26" s="617"/>
      <c r="B26" s="218">
        <v>141</v>
      </c>
      <c r="C26" s="219" t="s">
        <v>35</v>
      </c>
      <c r="D26" s="220"/>
      <c r="E26" s="220"/>
      <c r="F26" s="221">
        <f t="shared" si="0"/>
        <v>0</v>
      </c>
      <c r="G26" s="27"/>
      <c r="H26" s="617"/>
      <c r="I26" s="218">
        <v>421</v>
      </c>
      <c r="J26" s="219" t="s">
        <v>76</v>
      </c>
      <c r="K26" s="220">
        <v>15924</v>
      </c>
      <c r="L26" s="220">
        <v>70</v>
      </c>
      <c r="M26" s="221">
        <f t="shared" si="1"/>
        <v>15994</v>
      </c>
      <c r="N26" s="27"/>
    </row>
    <row r="27" spans="1:14" s="30" customFormat="1" ht="18.75" customHeight="1" x14ac:dyDescent="0.15">
      <c r="A27" s="617"/>
      <c r="B27" s="218">
        <v>151</v>
      </c>
      <c r="C27" s="219" t="s">
        <v>36</v>
      </c>
      <c r="D27" s="220"/>
      <c r="E27" s="220"/>
      <c r="F27" s="221">
        <f t="shared" si="0"/>
        <v>0</v>
      </c>
      <c r="G27" s="27"/>
      <c r="H27" s="617"/>
      <c r="I27" s="218">
        <v>422</v>
      </c>
      <c r="J27" s="219" t="s">
        <v>77</v>
      </c>
      <c r="K27" s="220"/>
      <c r="L27" s="220"/>
      <c r="M27" s="221">
        <f t="shared" si="1"/>
        <v>0</v>
      </c>
      <c r="N27" s="27"/>
    </row>
    <row r="28" spans="1:14" s="30" customFormat="1" ht="18.75" customHeight="1" x14ac:dyDescent="0.15">
      <c r="A28" s="617"/>
      <c r="B28" s="218">
        <v>161</v>
      </c>
      <c r="C28" s="219" t="s">
        <v>37</v>
      </c>
      <c r="D28" s="220">
        <v>18</v>
      </c>
      <c r="E28" s="220">
        <v>33690</v>
      </c>
      <c r="F28" s="221">
        <f t="shared" si="0"/>
        <v>33708</v>
      </c>
      <c r="G28" s="27"/>
      <c r="H28" s="617"/>
      <c r="I28" s="218">
        <v>423</v>
      </c>
      <c r="J28" s="219" t="s">
        <v>78</v>
      </c>
      <c r="K28" s="220"/>
      <c r="L28" s="220"/>
      <c r="M28" s="221">
        <f t="shared" si="1"/>
        <v>0</v>
      </c>
      <c r="N28" s="27"/>
    </row>
    <row r="29" spans="1:14" s="30" customFormat="1" ht="18.75" customHeight="1" x14ac:dyDescent="0.15">
      <c r="A29" s="617"/>
      <c r="B29" s="218">
        <v>162</v>
      </c>
      <c r="C29" s="219" t="s">
        <v>14</v>
      </c>
      <c r="D29" s="220">
        <v>204</v>
      </c>
      <c r="E29" s="220"/>
      <c r="F29" s="221">
        <f t="shared" si="0"/>
        <v>204</v>
      </c>
      <c r="G29" s="27"/>
      <c r="H29" s="617"/>
      <c r="I29" s="218">
        <v>424</v>
      </c>
      <c r="J29" s="219" t="s">
        <v>79</v>
      </c>
      <c r="K29" s="220"/>
      <c r="L29" s="220"/>
      <c r="M29" s="221">
        <f t="shared" si="1"/>
        <v>0</v>
      </c>
      <c r="N29" s="27"/>
    </row>
    <row r="30" spans="1:14" s="30" customFormat="1" ht="18.75" customHeight="1" x14ac:dyDescent="0.15">
      <c r="A30" s="617"/>
      <c r="B30" s="218">
        <v>171</v>
      </c>
      <c r="C30" s="219" t="s">
        <v>38</v>
      </c>
      <c r="D30" s="220"/>
      <c r="E30" s="220"/>
      <c r="F30" s="221">
        <f t="shared" si="0"/>
        <v>0</v>
      </c>
      <c r="G30" s="27"/>
      <c r="H30" s="617"/>
      <c r="I30" s="222">
        <v>425</v>
      </c>
      <c r="J30" s="589" t="s">
        <v>80</v>
      </c>
      <c r="K30" s="223"/>
      <c r="L30" s="223"/>
      <c r="M30" s="224">
        <f t="shared" si="1"/>
        <v>0</v>
      </c>
      <c r="N30" s="27"/>
    </row>
    <row r="31" spans="1:14" s="30" customFormat="1" ht="18.75" customHeight="1" x14ac:dyDescent="0.15">
      <c r="A31" s="617"/>
      <c r="B31" s="218">
        <v>181</v>
      </c>
      <c r="C31" s="219" t="s">
        <v>39</v>
      </c>
      <c r="D31" s="220"/>
      <c r="E31" s="220"/>
      <c r="F31" s="221">
        <f t="shared" si="0"/>
        <v>0</v>
      </c>
      <c r="G31" s="27"/>
      <c r="H31" s="618"/>
      <c r="I31" s="622" t="s">
        <v>110</v>
      </c>
      <c r="J31" s="623"/>
      <c r="K31" s="223">
        <f>SUM(K22:K30)</f>
        <v>32010</v>
      </c>
      <c r="L31" s="223">
        <f>SUM(L22:L30)</f>
        <v>70</v>
      </c>
      <c r="M31" s="224">
        <f t="shared" si="1"/>
        <v>32080</v>
      </c>
      <c r="N31" s="27"/>
    </row>
    <row r="32" spans="1:14" s="30" customFormat="1" ht="18.75" customHeight="1" x14ac:dyDescent="0.15">
      <c r="A32" s="617"/>
      <c r="B32" s="218">
        <v>191</v>
      </c>
      <c r="C32" s="219" t="s">
        <v>40</v>
      </c>
      <c r="D32" s="220"/>
      <c r="E32" s="220">
        <v>26800</v>
      </c>
      <c r="F32" s="221">
        <f t="shared" si="0"/>
        <v>26800</v>
      </c>
      <c r="G32" s="27"/>
      <c r="H32" s="616" t="s">
        <v>121</v>
      </c>
      <c r="I32" s="214">
        <v>431</v>
      </c>
      <c r="J32" s="219" t="s">
        <v>81</v>
      </c>
      <c r="K32" s="220"/>
      <c r="L32" s="220"/>
      <c r="M32" s="221">
        <f t="shared" si="1"/>
        <v>0</v>
      </c>
      <c r="N32" s="27"/>
    </row>
    <row r="33" spans="1:14" s="30" customFormat="1" ht="18.75" customHeight="1" x14ac:dyDescent="0.15">
      <c r="A33" s="617"/>
      <c r="B33" s="218">
        <v>201</v>
      </c>
      <c r="C33" s="219" t="s">
        <v>41</v>
      </c>
      <c r="D33" s="220">
        <v>24060</v>
      </c>
      <c r="E33" s="220">
        <v>61200</v>
      </c>
      <c r="F33" s="221">
        <f t="shared" si="0"/>
        <v>85260</v>
      </c>
      <c r="G33" s="27"/>
      <c r="H33" s="617"/>
      <c r="I33" s="218">
        <v>441</v>
      </c>
      <c r="J33" s="219" t="s">
        <v>82</v>
      </c>
      <c r="K33" s="220">
        <v>428</v>
      </c>
      <c r="L33" s="220">
        <v>12</v>
      </c>
      <c r="M33" s="221">
        <f t="shared" si="1"/>
        <v>440</v>
      </c>
      <c r="N33" s="27"/>
    </row>
    <row r="34" spans="1:14" s="30" customFormat="1" ht="18.75" customHeight="1" x14ac:dyDescent="0.15">
      <c r="A34" s="617"/>
      <c r="B34" s="222">
        <v>211</v>
      </c>
      <c r="C34" s="589" t="s">
        <v>42</v>
      </c>
      <c r="D34" s="223">
        <v>4008</v>
      </c>
      <c r="E34" s="223">
        <v>918</v>
      </c>
      <c r="F34" s="224">
        <f t="shared" si="0"/>
        <v>4926</v>
      </c>
      <c r="G34" s="27"/>
      <c r="H34" s="617"/>
      <c r="I34" s="218">
        <v>442</v>
      </c>
      <c r="J34" s="219" t="s">
        <v>83</v>
      </c>
      <c r="K34" s="220">
        <v>76</v>
      </c>
      <c r="L34" s="220"/>
      <c r="M34" s="221">
        <f t="shared" si="1"/>
        <v>76</v>
      </c>
      <c r="N34" s="27"/>
    </row>
    <row r="35" spans="1:14" s="30" customFormat="1" ht="18.75" customHeight="1" x14ac:dyDescent="0.15">
      <c r="A35" s="618"/>
      <c r="B35" s="622" t="s">
        <v>110</v>
      </c>
      <c r="C35" s="623"/>
      <c r="D35" s="223">
        <f>SUM(D25:D34)</f>
        <v>1808653</v>
      </c>
      <c r="E35" s="223">
        <f>SUM(E25:E34)</f>
        <v>125958</v>
      </c>
      <c r="F35" s="224">
        <f t="shared" si="0"/>
        <v>1934611</v>
      </c>
      <c r="G35" s="27"/>
      <c r="H35" s="617"/>
      <c r="I35" s="218">
        <v>443</v>
      </c>
      <c r="J35" s="219" t="s">
        <v>84</v>
      </c>
      <c r="K35" s="220">
        <v>318</v>
      </c>
      <c r="L35" s="220"/>
      <c r="M35" s="221">
        <f t="shared" si="1"/>
        <v>318</v>
      </c>
      <c r="N35" s="27"/>
    </row>
    <row r="36" spans="1:14" s="30" customFormat="1" ht="18.75" customHeight="1" x14ac:dyDescent="0.15">
      <c r="A36" s="616" t="s">
        <v>44</v>
      </c>
      <c r="B36" s="214">
        <v>221</v>
      </c>
      <c r="C36" s="219" t="s">
        <v>43</v>
      </c>
      <c r="D36" s="220">
        <v>9504</v>
      </c>
      <c r="E36" s="220"/>
      <c r="F36" s="221">
        <f t="shared" si="0"/>
        <v>9504</v>
      </c>
      <c r="G36" s="27"/>
      <c r="H36" s="617"/>
      <c r="I36" s="218">
        <v>444</v>
      </c>
      <c r="J36" s="219" t="s">
        <v>85</v>
      </c>
      <c r="K36" s="220">
        <v>516</v>
      </c>
      <c r="L36" s="220"/>
      <c r="M36" s="221">
        <f t="shared" si="1"/>
        <v>516</v>
      </c>
      <c r="N36" s="27"/>
    </row>
    <row r="37" spans="1:14" s="30" customFormat="1" ht="18.75" customHeight="1" x14ac:dyDescent="0.15">
      <c r="A37" s="617"/>
      <c r="B37" s="218">
        <v>222</v>
      </c>
      <c r="C37" s="219" t="s">
        <v>45</v>
      </c>
      <c r="D37" s="220">
        <v>20</v>
      </c>
      <c r="E37" s="220"/>
      <c r="F37" s="221">
        <f t="shared" si="0"/>
        <v>20</v>
      </c>
      <c r="G37" s="27"/>
      <c r="H37" s="617"/>
      <c r="I37" s="218">
        <v>451</v>
      </c>
      <c r="J37" s="219" t="s">
        <v>86</v>
      </c>
      <c r="K37" s="220">
        <v>1162</v>
      </c>
      <c r="L37" s="220"/>
      <c r="M37" s="221">
        <f t="shared" si="1"/>
        <v>1162</v>
      </c>
      <c r="N37" s="27"/>
    </row>
    <row r="38" spans="1:14" s="30" customFormat="1" ht="18.75" customHeight="1" x14ac:dyDescent="0.15">
      <c r="A38" s="617"/>
      <c r="B38" s="218">
        <v>231</v>
      </c>
      <c r="C38" s="219" t="s">
        <v>46</v>
      </c>
      <c r="D38" s="220">
        <v>3400</v>
      </c>
      <c r="E38" s="220"/>
      <c r="F38" s="221">
        <f t="shared" si="0"/>
        <v>3400</v>
      </c>
      <c r="G38" s="27"/>
      <c r="H38" s="617"/>
      <c r="I38" s="218">
        <v>461</v>
      </c>
      <c r="J38" s="219" t="s">
        <v>87</v>
      </c>
      <c r="K38" s="220">
        <v>10688</v>
      </c>
      <c r="L38" s="220"/>
      <c r="M38" s="221">
        <f t="shared" si="1"/>
        <v>10688</v>
      </c>
      <c r="N38" s="27"/>
    </row>
    <row r="39" spans="1:14" s="30" customFormat="1" ht="18.75" customHeight="1" x14ac:dyDescent="0.15">
      <c r="A39" s="617"/>
      <c r="B39" s="218">
        <v>241</v>
      </c>
      <c r="C39" s="219" t="s">
        <v>47</v>
      </c>
      <c r="D39" s="220">
        <v>764</v>
      </c>
      <c r="E39" s="220">
        <v>66</v>
      </c>
      <c r="F39" s="221">
        <f t="shared" si="0"/>
        <v>830</v>
      </c>
      <c r="G39" s="27"/>
      <c r="H39" s="617"/>
      <c r="I39" s="222">
        <v>471</v>
      </c>
      <c r="J39" s="589" t="s">
        <v>88</v>
      </c>
      <c r="K39" s="223">
        <v>1475</v>
      </c>
      <c r="L39" s="223"/>
      <c r="M39" s="224">
        <f t="shared" si="1"/>
        <v>1475</v>
      </c>
      <c r="N39" s="27"/>
    </row>
    <row r="40" spans="1:14" s="30" customFormat="1" ht="18.75" customHeight="1" x14ac:dyDescent="0.15">
      <c r="A40" s="617"/>
      <c r="B40" s="218">
        <v>251</v>
      </c>
      <c r="C40" s="219" t="s">
        <v>48</v>
      </c>
      <c r="D40" s="220"/>
      <c r="E40" s="220"/>
      <c r="F40" s="221">
        <f t="shared" si="0"/>
        <v>0</v>
      </c>
      <c r="G40" s="27"/>
      <c r="H40" s="618"/>
      <c r="I40" s="622" t="s">
        <v>110</v>
      </c>
      <c r="J40" s="623"/>
      <c r="K40" s="223">
        <f>SUM(K32:K39)</f>
        <v>14663</v>
      </c>
      <c r="L40" s="223">
        <f>SUM(L32:L39)</f>
        <v>12</v>
      </c>
      <c r="M40" s="224">
        <f>K40+L40</f>
        <v>14675</v>
      </c>
      <c r="N40" s="27"/>
    </row>
    <row r="41" spans="1:14" s="30" customFormat="1" ht="18.75" customHeight="1" x14ac:dyDescent="0.15">
      <c r="A41" s="617"/>
      <c r="B41" s="218">
        <v>252</v>
      </c>
      <c r="C41" s="219" t="s">
        <v>49</v>
      </c>
      <c r="D41" s="220">
        <v>20</v>
      </c>
      <c r="E41" s="220">
        <v>104</v>
      </c>
      <c r="F41" s="221">
        <f t="shared" si="0"/>
        <v>124</v>
      </c>
      <c r="G41" s="27"/>
      <c r="H41" s="616" t="s">
        <v>89</v>
      </c>
      <c r="I41" s="214">
        <v>481</v>
      </c>
      <c r="J41" s="219" t="s">
        <v>9</v>
      </c>
      <c r="K41" s="220"/>
      <c r="L41" s="220"/>
      <c r="M41" s="221">
        <f t="shared" si="1"/>
        <v>0</v>
      </c>
      <c r="N41" s="27"/>
    </row>
    <row r="42" spans="1:14" s="30" customFormat="1" ht="18.75" customHeight="1" x14ac:dyDescent="0.15">
      <c r="A42" s="617"/>
      <c r="B42" s="218">
        <v>253</v>
      </c>
      <c r="C42" s="219" t="s">
        <v>50</v>
      </c>
      <c r="D42" s="220"/>
      <c r="E42" s="220"/>
      <c r="F42" s="221">
        <f t="shared" si="0"/>
        <v>0</v>
      </c>
      <c r="G42" s="27"/>
      <c r="H42" s="617"/>
      <c r="I42" s="218">
        <v>491</v>
      </c>
      <c r="J42" s="219" t="s">
        <v>10</v>
      </c>
      <c r="K42" s="220">
        <v>160</v>
      </c>
      <c r="L42" s="220"/>
      <c r="M42" s="221">
        <f t="shared" si="1"/>
        <v>160</v>
      </c>
      <c r="N42" s="27"/>
    </row>
    <row r="43" spans="1:14" s="30" customFormat="1" ht="18.75" customHeight="1" x14ac:dyDescent="0.15">
      <c r="A43" s="617"/>
      <c r="B43" s="218">
        <v>254</v>
      </c>
      <c r="C43" s="219" t="s">
        <v>51</v>
      </c>
      <c r="D43" s="220">
        <v>18</v>
      </c>
      <c r="E43" s="220">
        <v>2</v>
      </c>
      <c r="F43" s="221">
        <f t="shared" si="0"/>
        <v>20</v>
      </c>
      <c r="G43" s="27"/>
      <c r="H43" s="617"/>
      <c r="I43" s="218">
        <v>501</v>
      </c>
      <c r="J43" s="219" t="s">
        <v>90</v>
      </c>
      <c r="K43" s="220">
        <v>2488</v>
      </c>
      <c r="L43" s="220"/>
      <c r="M43" s="221">
        <f t="shared" si="1"/>
        <v>2488</v>
      </c>
      <c r="N43" s="27"/>
    </row>
    <row r="44" spans="1:14" s="30" customFormat="1" ht="18.75" customHeight="1" x14ac:dyDescent="0.15">
      <c r="A44" s="617"/>
      <c r="B44" s="218">
        <v>255</v>
      </c>
      <c r="C44" s="219" t="s">
        <v>52</v>
      </c>
      <c r="D44" s="220">
        <v>6693</v>
      </c>
      <c r="E44" s="220"/>
      <c r="F44" s="221">
        <f t="shared" si="0"/>
        <v>6693</v>
      </c>
      <c r="G44" s="27"/>
      <c r="H44" s="617"/>
      <c r="I44" s="218">
        <v>511</v>
      </c>
      <c r="J44" s="219" t="s">
        <v>91</v>
      </c>
      <c r="K44" s="220"/>
      <c r="L44" s="220">
        <v>10</v>
      </c>
      <c r="M44" s="221">
        <f t="shared" si="1"/>
        <v>10</v>
      </c>
      <c r="N44" s="27"/>
    </row>
    <row r="45" spans="1:14" s="30" customFormat="1" ht="18.75" customHeight="1" x14ac:dyDescent="0.15">
      <c r="A45" s="617"/>
      <c r="B45" s="218">
        <v>256</v>
      </c>
      <c r="C45" s="219" t="s">
        <v>53</v>
      </c>
      <c r="D45" s="220">
        <v>94</v>
      </c>
      <c r="E45" s="220">
        <v>3</v>
      </c>
      <c r="F45" s="221">
        <f t="shared" si="0"/>
        <v>97</v>
      </c>
      <c r="G45" s="27"/>
      <c r="H45" s="617"/>
      <c r="I45" s="218">
        <v>512</v>
      </c>
      <c r="J45" s="219" t="s">
        <v>92</v>
      </c>
      <c r="K45" s="220"/>
      <c r="L45" s="220"/>
      <c r="M45" s="221">
        <f t="shared" si="1"/>
        <v>0</v>
      </c>
      <c r="N45" s="27"/>
    </row>
    <row r="46" spans="1:14" s="30" customFormat="1" ht="18.75" customHeight="1" x14ac:dyDescent="0.15">
      <c r="A46" s="617"/>
      <c r="B46" s="218">
        <v>261</v>
      </c>
      <c r="C46" s="219" t="s">
        <v>54</v>
      </c>
      <c r="D46" s="220">
        <v>932</v>
      </c>
      <c r="E46" s="220">
        <v>92</v>
      </c>
      <c r="F46" s="221">
        <f t="shared" si="0"/>
        <v>1024</v>
      </c>
      <c r="G46" s="27"/>
      <c r="H46" s="617"/>
      <c r="I46" s="218">
        <v>521</v>
      </c>
      <c r="J46" s="219" t="s">
        <v>93</v>
      </c>
      <c r="K46" s="220">
        <v>2308</v>
      </c>
      <c r="L46" s="220">
        <v>123</v>
      </c>
      <c r="M46" s="221">
        <f t="shared" si="1"/>
        <v>2431</v>
      </c>
      <c r="N46" s="27"/>
    </row>
    <row r="47" spans="1:14" s="30" customFormat="1" ht="18.75" customHeight="1" x14ac:dyDescent="0.15">
      <c r="A47" s="617"/>
      <c r="B47" s="218">
        <v>262</v>
      </c>
      <c r="C47" s="219" t="s">
        <v>55</v>
      </c>
      <c r="D47" s="220">
        <v>2694</v>
      </c>
      <c r="E47" s="220"/>
      <c r="F47" s="221">
        <f t="shared" si="0"/>
        <v>2694</v>
      </c>
      <c r="G47" s="27"/>
      <c r="H47" s="617"/>
      <c r="I47" s="222">
        <v>531</v>
      </c>
      <c r="J47" s="589" t="s">
        <v>94</v>
      </c>
      <c r="K47" s="223">
        <v>21</v>
      </c>
      <c r="L47" s="223">
        <v>3</v>
      </c>
      <c r="M47" s="224">
        <f t="shared" si="1"/>
        <v>24</v>
      </c>
      <c r="N47" s="27"/>
    </row>
    <row r="48" spans="1:14" s="30" customFormat="1" ht="18.75" customHeight="1" x14ac:dyDescent="0.15">
      <c r="A48" s="617"/>
      <c r="B48" s="218">
        <v>263</v>
      </c>
      <c r="C48" s="219" t="s">
        <v>56</v>
      </c>
      <c r="D48" s="220"/>
      <c r="E48" s="220"/>
      <c r="F48" s="221">
        <f t="shared" si="0"/>
        <v>0</v>
      </c>
      <c r="G48" s="27"/>
      <c r="H48" s="618"/>
      <c r="I48" s="622" t="s">
        <v>110</v>
      </c>
      <c r="J48" s="623"/>
      <c r="K48" s="223">
        <f>SUM(K41:K47)</f>
        <v>4977</v>
      </c>
      <c r="L48" s="223">
        <f>SUM(L41:L47)</f>
        <v>136</v>
      </c>
      <c r="M48" s="224">
        <f t="shared" si="1"/>
        <v>5113</v>
      </c>
      <c r="N48" s="27"/>
    </row>
    <row r="49" spans="1:14" s="30" customFormat="1" ht="18.75" customHeight="1" x14ac:dyDescent="0.15">
      <c r="A49" s="617"/>
      <c r="B49" s="218">
        <v>264</v>
      </c>
      <c r="C49" s="219" t="s">
        <v>57</v>
      </c>
      <c r="D49" s="220"/>
      <c r="E49" s="220">
        <v>1</v>
      </c>
      <c r="F49" s="221">
        <f t="shared" si="0"/>
        <v>1</v>
      </c>
      <c r="G49" s="27"/>
      <c r="H49" s="588" t="s">
        <v>95</v>
      </c>
      <c r="I49" s="229">
        <v>541</v>
      </c>
      <c r="J49" s="589" t="s">
        <v>95</v>
      </c>
      <c r="K49" s="228"/>
      <c r="L49" s="42">
        <v>27</v>
      </c>
      <c r="M49" s="221">
        <f t="shared" si="1"/>
        <v>27</v>
      </c>
      <c r="N49" s="27"/>
    </row>
    <row r="50" spans="1:14" s="30" customFormat="1" ht="18.75" customHeight="1" x14ac:dyDescent="0.15">
      <c r="A50" s="617"/>
      <c r="B50" s="222">
        <v>265</v>
      </c>
      <c r="C50" s="589" t="s">
        <v>58</v>
      </c>
      <c r="D50" s="223">
        <v>220</v>
      </c>
      <c r="E50" s="223"/>
      <c r="F50" s="224">
        <f t="shared" si="0"/>
        <v>220</v>
      </c>
      <c r="G50" s="27"/>
      <c r="H50" s="625" t="s">
        <v>112</v>
      </c>
      <c r="I50" s="626"/>
      <c r="J50" s="627"/>
      <c r="K50" s="636">
        <f>D17+D24+D35+D51+K21+K31+K40+K48+K49</f>
        <v>2021391</v>
      </c>
      <c r="L50" s="636">
        <f>E17+E24+E35+E51+L21+L31+L40+L48+L49</f>
        <v>622898</v>
      </c>
      <c r="M50" s="634">
        <f>K50+L50</f>
        <v>2644289</v>
      </c>
      <c r="N50" s="27"/>
    </row>
    <row r="51" spans="1:14" s="30" customFormat="1" ht="18.75" customHeight="1" thickBot="1" x14ac:dyDescent="0.2">
      <c r="A51" s="619"/>
      <c r="B51" s="620" t="s">
        <v>110</v>
      </c>
      <c r="C51" s="621"/>
      <c r="D51" s="225">
        <f>SUM(D36:D50)</f>
        <v>24359</v>
      </c>
      <c r="E51" s="225">
        <f>SUM(E36:E50)</f>
        <v>268</v>
      </c>
      <c r="F51" s="226">
        <f>D51+E51</f>
        <v>24627</v>
      </c>
      <c r="G51" s="27"/>
      <c r="H51" s="628"/>
      <c r="I51" s="629"/>
      <c r="J51" s="630"/>
      <c r="K51" s="637"/>
      <c r="L51" s="637"/>
      <c r="M51" s="635"/>
      <c r="N51" s="27"/>
    </row>
    <row r="52" spans="1:14" ht="18.75" customHeight="1" x14ac:dyDescent="0.15">
      <c r="A52" s="5"/>
      <c r="B52" s="5"/>
      <c r="C52" s="1"/>
      <c r="D52" s="9"/>
      <c r="E52" s="9"/>
      <c r="F52" s="9"/>
      <c r="G52" s="1"/>
      <c r="H52" s="29"/>
      <c r="I52" s="30"/>
      <c r="J52" s="30"/>
      <c r="K52" s="24"/>
      <c r="L52" s="24"/>
      <c r="M52" s="24"/>
      <c r="N52" s="1"/>
    </row>
    <row r="53" spans="1:14" ht="18.75" customHeight="1" x14ac:dyDescent="0.15">
      <c r="N53" s="1"/>
    </row>
    <row r="54" spans="1:14" ht="18.75" customHeight="1" x14ac:dyDescent="0.15">
      <c r="N54" s="1"/>
    </row>
    <row r="55" spans="1:14" ht="18.75" customHeight="1" x14ac:dyDescent="0.15">
      <c r="N55" s="1"/>
    </row>
    <row r="56" spans="1:14" ht="18.75" customHeight="1" x14ac:dyDescent="0.15">
      <c r="N56" s="1"/>
    </row>
    <row r="57" spans="1:14" ht="18.75" customHeight="1" x14ac:dyDescent="0.15"/>
    <row r="58" spans="1:14" ht="18.75" customHeight="1" x14ac:dyDescent="0.15"/>
    <row r="59" spans="1:14" ht="18.75" customHeight="1" x14ac:dyDescent="0.15"/>
    <row r="60" spans="1:14" ht="18.75" customHeight="1" x14ac:dyDescent="0.15"/>
    <row r="61" spans="1:14" ht="18.75" customHeight="1" x14ac:dyDescent="0.15"/>
    <row r="62" spans="1:14" ht="18.75" customHeight="1" x14ac:dyDescent="0.15"/>
    <row r="63" spans="1:14" ht="18.75" customHeight="1" x14ac:dyDescent="0.15"/>
    <row r="64" spans="1:1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  <row r="72" ht="18.75" customHeight="1" x14ac:dyDescent="0.15"/>
    <row r="73" ht="18.75" customHeight="1" x14ac:dyDescent="0.15"/>
    <row r="74" ht="18.75" customHeight="1" x14ac:dyDescent="0.15"/>
    <row r="75" ht="18.75" customHeight="1" x14ac:dyDescent="0.15"/>
    <row r="76" ht="18.75" customHeight="1" x14ac:dyDescent="0.15"/>
    <row r="77" ht="18.75" customHeight="1" x14ac:dyDescent="0.15"/>
    <row r="78" ht="18.75" customHeight="1" x14ac:dyDescent="0.15"/>
  </sheetData>
  <mergeCells count="24">
    <mergeCell ref="H50:J51"/>
    <mergeCell ref="H6:H21"/>
    <mergeCell ref="H22:H31"/>
    <mergeCell ref="I40:J40"/>
    <mergeCell ref="I48:J48"/>
    <mergeCell ref="H41:H48"/>
    <mergeCell ref="I31:J31"/>
    <mergeCell ref="I21:J21"/>
    <mergeCell ref="A6:A17"/>
    <mergeCell ref="B17:C17"/>
    <mergeCell ref="A36:A51"/>
    <mergeCell ref="B51:C51"/>
    <mergeCell ref="A18:A24"/>
    <mergeCell ref="B24:C24"/>
    <mergeCell ref="M50:M51"/>
    <mergeCell ref="L50:L51"/>
    <mergeCell ref="K50:K51"/>
    <mergeCell ref="K3:M3"/>
    <mergeCell ref="K4:M4"/>
    <mergeCell ref="A25:A35"/>
    <mergeCell ref="B35:C35"/>
    <mergeCell ref="H32:H40"/>
    <mergeCell ref="D3:F3"/>
    <mergeCell ref="D4:F4"/>
  </mergeCells>
  <phoneticPr fontId="2"/>
  <printOptions horizontalCentered="1"/>
  <pageMargins left="0.59055118110236227" right="0.39370078740157483" top="0.39370078740157483" bottom="0.59055118110236227" header="0.51181102362204722" footer="0.51181102362204722"/>
  <pageSetup paperSize="9" scale="8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55"/>
  <sheetViews>
    <sheetView showGridLines="0" view="pageBreakPreview" zoomScale="70" zoomScaleNormal="70" zoomScaleSheetLayoutView="70" workbookViewId="0">
      <pane xSplit="3" ySplit="4" topLeftCell="D5" activePane="bottomRight" state="frozen"/>
      <selection activeCell="I43" sqref="I43"/>
      <selection pane="topRight" activeCell="I43" sqref="I43"/>
      <selection pane="bottomLeft" activeCell="I43" sqref="I43"/>
      <selection pane="bottomRight" activeCell="C8" sqref="C8"/>
    </sheetView>
  </sheetViews>
  <sheetFormatPr defaultRowHeight="13.5" x14ac:dyDescent="0.15"/>
  <cols>
    <col min="1" max="1" width="17.625" style="6" customWidth="1"/>
    <col min="2" max="2" width="6.125" style="6" bestFit="1" customWidth="1"/>
    <col min="3" max="3" width="43.5" style="6" customWidth="1"/>
    <col min="4" max="4" width="18" style="6" customWidth="1"/>
    <col min="5" max="5" width="35" style="6" customWidth="1"/>
    <col min="6" max="6" width="12.25" style="12" customWidth="1"/>
    <col min="7" max="7" width="12.375" style="12" customWidth="1"/>
    <col min="8" max="16384" width="9" style="6"/>
  </cols>
  <sheetData>
    <row r="1" spans="1:7" ht="28.5" customHeight="1" x14ac:dyDescent="0.15">
      <c r="F1" s="590"/>
      <c r="G1" s="590"/>
    </row>
    <row r="2" spans="1:7" ht="28.5" customHeight="1" thickBot="1" x14ac:dyDescent="0.2">
      <c r="A2" s="647" t="s">
        <v>142</v>
      </c>
      <c r="B2" s="647"/>
      <c r="C2" s="647"/>
      <c r="F2" s="6"/>
      <c r="G2" s="6"/>
    </row>
    <row r="3" spans="1:7" s="31" customFormat="1" ht="28.5" customHeight="1" x14ac:dyDescent="0.15">
      <c r="A3" s="638" t="s">
        <v>118</v>
      </c>
      <c r="B3" s="639"/>
      <c r="C3" s="640"/>
      <c r="D3" s="644" t="s">
        <v>119</v>
      </c>
      <c r="E3" s="644"/>
      <c r="F3" s="645" t="s">
        <v>125</v>
      </c>
      <c r="G3" s="646"/>
    </row>
    <row r="4" spans="1:7" s="31" customFormat="1" ht="28.5" customHeight="1" x14ac:dyDescent="0.15">
      <c r="A4" s="641"/>
      <c r="B4" s="642"/>
      <c r="C4" s="643"/>
      <c r="D4" s="205" t="s">
        <v>351</v>
      </c>
      <c r="E4" s="230" t="s">
        <v>352</v>
      </c>
      <c r="F4" s="231" t="s">
        <v>131</v>
      </c>
      <c r="G4" s="232" t="s">
        <v>353</v>
      </c>
    </row>
    <row r="5" spans="1:7" s="31" customFormat="1" ht="28.5" customHeight="1" x14ac:dyDescent="0.15">
      <c r="A5" s="233" t="s">
        <v>120</v>
      </c>
      <c r="B5" s="59">
        <v>21</v>
      </c>
      <c r="C5" s="60" t="s">
        <v>242</v>
      </c>
      <c r="D5" s="34" t="s">
        <v>176</v>
      </c>
      <c r="E5" s="69" t="s">
        <v>497</v>
      </c>
      <c r="F5" s="61">
        <v>252</v>
      </c>
      <c r="G5" s="234"/>
    </row>
    <row r="6" spans="1:7" s="31" customFormat="1" ht="28.5" customHeight="1" x14ac:dyDescent="0.15">
      <c r="A6" s="235"/>
      <c r="B6" s="169">
        <v>23</v>
      </c>
      <c r="C6" s="46" t="s">
        <v>266</v>
      </c>
      <c r="D6" s="32" t="s">
        <v>2</v>
      </c>
      <c r="E6" s="236" t="s">
        <v>496</v>
      </c>
      <c r="F6" s="237">
        <v>18</v>
      </c>
      <c r="G6" s="238">
        <v>18</v>
      </c>
    </row>
    <row r="7" spans="1:7" s="31" customFormat="1" ht="28.5" customHeight="1" x14ac:dyDescent="0.15">
      <c r="A7" s="235"/>
      <c r="B7" s="169"/>
      <c r="C7" s="46"/>
      <c r="D7" s="32"/>
      <c r="E7" s="236" t="s">
        <v>498</v>
      </c>
      <c r="F7" s="237"/>
      <c r="G7" s="238">
        <v>18</v>
      </c>
    </row>
    <row r="8" spans="1:7" s="31" customFormat="1" ht="28.5" customHeight="1" x14ac:dyDescent="0.15">
      <c r="A8" s="235"/>
      <c r="B8" s="169"/>
      <c r="C8" s="46"/>
      <c r="D8" s="32"/>
      <c r="E8" s="236" t="s">
        <v>500</v>
      </c>
      <c r="F8" s="237"/>
      <c r="G8" s="238">
        <v>36</v>
      </c>
    </row>
    <row r="9" spans="1:7" s="31" customFormat="1" ht="28.5" customHeight="1" x14ac:dyDescent="0.15">
      <c r="A9" s="235"/>
      <c r="B9" s="169"/>
      <c r="C9" s="46"/>
      <c r="D9" s="32"/>
      <c r="E9" s="236" t="s">
        <v>499</v>
      </c>
      <c r="F9" s="237">
        <v>72</v>
      </c>
      <c r="G9" s="238">
        <v>2556</v>
      </c>
    </row>
    <row r="10" spans="1:7" s="31" customFormat="1" ht="28.5" customHeight="1" x14ac:dyDescent="0.15">
      <c r="A10" s="235"/>
      <c r="B10" s="169"/>
      <c r="C10" s="46"/>
      <c r="D10" s="32"/>
      <c r="E10" s="236" t="s">
        <v>441</v>
      </c>
      <c r="F10" s="237"/>
      <c r="G10" s="238">
        <v>162</v>
      </c>
    </row>
    <row r="11" spans="1:7" s="31" customFormat="1" ht="28.5" customHeight="1" x14ac:dyDescent="0.15">
      <c r="A11" s="235"/>
      <c r="B11" s="169"/>
      <c r="C11" s="46"/>
      <c r="D11" s="32"/>
      <c r="E11" s="236" t="s">
        <v>584</v>
      </c>
      <c r="F11" s="237">
        <v>54</v>
      </c>
      <c r="G11" s="238"/>
    </row>
    <row r="12" spans="1:7" s="31" customFormat="1" ht="28.5" customHeight="1" x14ac:dyDescent="0.15">
      <c r="A12" s="235"/>
      <c r="B12" s="169"/>
      <c r="C12" s="46"/>
      <c r="D12" s="32" t="s">
        <v>7</v>
      </c>
      <c r="E12" s="236" t="s">
        <v>558</v>
      </c>
      <c r="F12" s="237"/>
      <c r="G12" s="238">
        <v>120</v>
      </c>
    </row>
    <row r="13" spans="1:7" s="31" customFormat="1" ht="28.5" customHeight="1" x14ac:dyDescent="0.15">
      <c r="A13" s="235"/>
      <c r="B13" s="169"/>
      <c r="C13" s="46"/>
      <c r="D13" s="32"/>
      <c r="E13" s="236" t="s">
        <v>378</v>
      </c>
      <c r="F13" s="237"/>
      <c r="G13" s="238">
        <v>440</v>
      </c>
    </row>
    <row r="14" spans="1:7" s="31" customFormat="1" ht="28.5" customHeight="1" x14ac:dyDescent="0.15">
      <c r="A14" s="235"/>
      <c r="B14" s="169"/>
      <c r="C14" s="46"/>
      <c r="D14" s="32"/>
      <c r="E14" s="236" t="s">
        <v>165</v>
      </c>
      <c r="F14" s="237"/>
      <c r="G14" s="238">
        <v>2640</v>
      </c>
    </row>
    <row r="15" spans="1:7" s="31" customFormat="1" ht="28.5" customHeight="1" x14ac:dyDescent="0.15">
      <c r="A15" s="235"/>
      <c r="B15" s="169"/>
      <c r="C15" s="46"/>
      <c r="D15" s="32"/>
      <c r="E15" s="236" t="s">
        <v>159</v>
      </c>
      <c r="F15" s="237"/>
      <c r="G15" s="238">
        <v>600</v>
      </c>
    </row>
    <row r="16" spans="1:7" s="31" customFormat="1" ht="28.5" customHeight="1" x14ac:dyDescent="0.15">
      <c r="A16" s="235"/>
      <c r="B16" s="170"/>
      <c r="C16" s="49"/>
      <c r="D16" s="50" t="s">
        <v>605</v>
      </c>
      <c r="E16" s="171" t="s">
        <v>181</v>
      </c>
      <c r="F16" s="172"/>
      <c r="G16" s="239">
        <v>240</v>
      </c>
    </row>
    <row r="17" spans="1:7" s="31" customFormat="1" ht="28.5" customHeight="1" x14ac:dyDescent="0.15">
      <c r="A17" s="235"/>
      <c r="B17" s="173">
        <v>31</v>
      </c>
      <c r="C17" s="174" t="s">
        <v>454</v>
      </c>
      <c r="D17" s="175" t="s">
        <v>384</v>
      </c>
      <c r="E17" s="175" t="s">
        <v>495</v>
      </c>
      <c r="F17" s="176"/>
      <c r="G17" s="240">
        <v>40</v>
      </c>
    </row>
    <row r="18" spans="1:7" s="31" customFormat="1" ht="28.5" customHeight="1" x14ac:dyDescent="0.15">
      <c r="A18" s="235"/>
      <c r="B18" s="169"/>
      <c r="C18" s="32"/>
      <c r="D18" s="236" t="s">
        <v>2</v>
      </c>
      <c r="E18" s="236" t="s">
        <v>499</v>
      </c>
      <c r="F18" s="237"/>
      <c r="G18" s="238">
        <v>18</v>
      </c>
    </row>
    <row r="19" spans="1:7" s="31" customFormat="1" ht="28.5" customHeight="1" x14ac:dyDescent="0.15">
      <c r="A19" s="235"/>
      <c r="B19" s="170"/>
      <c r="C19" s="50"/>
      <c r="D19" s="171" t="s">
        <v>176</v>
      </c>
      <c r="E19" s="50" t="s">
        <v>182</v>
      </c>
      <c r="F19" s="172"/>
      <c r="G19" s="239">
        <v>20</v>
      </c>
    </row>
    <row r="20" spans="1:7" s="31" customFormat="1" ht="28.5" customHeight="1" x14ac:dyDescent="0.15">
      <c r="A20" s="235"/>
      <c r="B20" s="169">
        <v>51</v>
      </c>
      <c r="C20" s="32" t="s">
        <v>200</v>
      </c>
      <c r="D20" s="175" t="s">
        <v>2</v>
      </c>
      <c r="E20" s="175" t="s">
        <v>496</v>
      </c>
      <c r="F20" s="237"/>
      <c r="G20" s="238">
        <v>1160</v>
      </c>
    </row>
    <row r="21" spans="1:7" s="31" customFormat="1" ht="28.5" customHeight="1" x14ac:dyDescent="0.15">
      <c r="A21" s="235"/>
      <c r="B21" s="169"/>
      <c r="C21" s="32"/>
      <c r="D21" s="236"/>
      <c r="E21" s="236" t="s">
        <v>499</v>
      </c>
      <c r="F21" s="237"/>
      <c r="G21" s="238">
        <v>18</v>
      </c>
    </row>
    <row r="22" spans="1:7" s="31" customFormat="1" ht="28.5" customHeight="1" x14ac:dyDescent="0.15">
      <c r="A22" s="235"/>
      <c r="B22" s="169"/>
      <c r="C22" s="32"/>
      <c r="D22" s="236" t="s">
        <v>562</v>
      </c>
      <c r="E22" s="236" t="s">
        <v>161</v>
      </c>
      <c r="F22" s="237"/>
      <c r="G22" s="238">
        <v>18</v>
      </c>
    </row>
    <row r="23" spans="1:7" s="31" customFormat="1" ht="28.5" customHeight="1" x14ac:dyDescent="0.15">
      <c r="A23" s="235"/>
      <c r="B23" s="169"/>
      <c r="C23" s="32"/>
      <c r="D23" s="236" t="s">
        <v>561</v>
      </c>
      <c r="E23" s="236" t="s">
        <v>559</v>
      </c>
      <c r="F23" s="237"/>
      <c r="G23" s="238">
        <v>18</v>
      </c>
    </row>
    <row r="24" spans="1:7" s="31" customFormat="1" ht="28.5" customHeight="1" x14ac:dyDescent="0.15">
      <c r="A24" s="235"/>
      <c r="B24" s="169"/>
      <c r="C24" s="32"/>
      <c r="D24" s="236" t="s">
        <v>560</v>
      </c>
      <c r="E24" s="236" t="s">
        <v>503</v>
      </c>
      <c r="F24" s="237"/>
      <c r="G24" s="238">
        <v>126</v>
      </c>
    </row>
    <row r="25" spans="1:7" s="31" customFormat="1" ht="28.5" customHeight="1" x14ac:dyDescent="0.15">
      <c r="A25" s="235"/>
      <c r="B25" s="173">
        <v>81</v>
      </c>
      <c r="C25" s="174" t="s">
        <v>581</v>
      </c>
      <c r="D25" s="189" t="s">
        <v>2</v>
      </c>
      <c r="E25" s="175" t="s">
        <v>441</v>
      </c>
      <c r="F25" s="176"/>
      <c r="G25" s="240">
        <v>20</v>
      </c>
    </row>
    <row r="26" spans="1:7" s="31" customFormat="1" ht="28.5" customHeight="1" x14ac:dyDescent="0.15">
      <c r="A26" s="241"/>
      <c r="B26" s="648" t="s">
        <v>110</v>
      </c>
      <c r="C26" s="649"/>
      <c r="D26" s="182"/>
      <c r="E26" s="183"/>
      <c r="F26" s="184">
        <f>SUM(F5:F25)</f>
        <v>396</v>
      </c>
      <c r="G26" s="242">
        <f>SUM(G5:G25)</f>
        <v>8268</v>
      </c>
    </row>
    <row r="27" spans="1:7" s="31" customFormat="1" ht="28.5" customHeight="1" x14ac:dyDescent="0.15">
      <c r="A27" s="243" t="s">
        <v>29</v>
      </c>
      <c r="B27" s="165">
        <v>91</v>
      </c>
      <c r="C27" s="244" t="s">
        <v>455</v>
      </c>
      <c r="D27" s="167" t="s">
        <v>0</v>
      </c>
      <c r="E27" s="166" t="s">
        <v>512</v>
      </c>
      <c r="F27" s="168">
        <v>20</v>
      </c>
      <c r="G27" s="245"/>
    </row>
    <row r="28" spans="1:7" s="31" customFormat="1" ht="28.5" customHeight="1" x14ac:dyDescent="0.15">
      <c r="A28" s="243"/>
      <c r="B28" s="169"/>
      <c r="C28" s="46"/>
      <c r="D28" s="236" t="s">
        <v>2</v>
      </c>
      <c r="E28" s="32" t="s">
        <v>504</v>
      </c>
      <c r="F28" s="237">
        <v>480</v>
      </c>
      <c r="G28" s="238"/>
    </row>
    <row r="29" spans="1:7" s="31" customFormat="1" ht="28.5" customHeight="1" x14ac:dyDescent="0.15">
      <c r="A29" s="243"/>
      <c r="B29" s="169"/>
      <c r="C29" s="46"/>
      <c r="D29" s="236" t="s">
        <v>146</v>
      </c>
      <c r="E29" s="32" t="s">
        <v>157</v>
      </c>
      <c r="F29" s="237">
        <v>60</v>
      </c>
      <c r="G29" s="238"/>
    </row>
    <row r="30" spans="1:7" s="31" customFormat="1" ht="28.5" customHeight="1" x14ac:dyDescent="0.15">
      <c r="A30" s="243"/>
      <c r="B30" s="170"/>
      <c r="C30" s="49"/>
      <c r="D30" s="171" t="s">
        <v>149</v>
      </c>
      <c r="E30" s="50" t="s">
        <v>563</v>
      </c>
      <c r="F30" s="172">
        <v>80</v>
      </c>
      <c r="G30" s="239"/>
    </row>
    <row r="31" spans="1:7" s="31" customFormat="1" ht="28.5" customHeight="1" x14ac:dyDescent="0.15">
      <c r="A31" s="243"/>
      <c r="B31" s="173">
        <v>92</v>
      </c>
      <c r="C31" s="246" t="s">
        <v>267</v>
      </c>
      <c r="D31" s="246" t="s">
        <v>2</v>
      </c>
      <c r="E31" s="174" t="s">
        <v>499</v>
      </c>
      <c r="F31" s="176"/>
      <c r="G31" s="240">
        <v>72</v>
      </c>
    </row>
    <row r="32" spans="1:7" s="31" customFormat="1" ht="28.5" customHeight="1" x14ac:dyDescent="0.15">
      <c r="A32" s="243"/>
      <c r="B32" s="169"/>
      <c r="C32" s="46"/>
      <c r="D32" s="46"/>
      <c r="E32" s="32" t="s">
        <v>504</v>
      </c>
      <c r="F32" s="237">
        <v>1278</v>
      </c>
      <c r="G32" s="238"/>
    </row>
    <row r="33" spans="1:7" s="31" customFormat="1" ht="28.5" customHeight="1" x14ac:dyDescent="0.15">
      <c r="A33" s="243"/>
      <c r="B33" s="169"/>
      <c r="C33" s="46"/>
      <c r="D33" s="46" t="s">
        <v>1</v>
      </c>
      <c r="E33" s="32" t="s">
        <v>116</v>
      </c>
      <c r="F33" s="237"/>
      <c r="G33" s="238">
        <v>1240</v>
      </c>
    </row>
    <row r="34" spans="1:7" s="31" customFormat="1" ht="28.5" customHeight="1" x14ac:dyDescent="0.15">
      <c r="A34" s="235"/>
      <c r="B34" s="170"/>
      <c r="C34" s="49"/>
      <c r="D34" s="49"/>
      <c r="E34" s="50" t="s">
        <v>117</v>
      </c>
      <c r="F34" s="172"/>
      <c r="G34" s="239">
        <v>860</v>
      </c>
    </row>
    <row r="35" spans="1:7" s="31" customFormat="1" ht="28.5" customHeight="1" x14ac:dyDescent="0.15">
      <c r="A35" s="235"/>
      <c r="B35" s="173">
        <v>111</v>
      </c>
      <c r="C35" s="246" t="s">
        <v>505</v>
      </c>
      <c r="D35" s="246" t="s">
        <v>149</v>
      </c>
      <c r="E35" s="174" t="s">
        <v>379</v>
      </c>
      <c r="F35" s="176"/>
      <c r="G35" s="240">
        <v>120</v>
      </c>
    </row>
    <row r="36" spans="1:7" s="31" customFormat="1" ht="28.5" customHeight="1" x14ac:dyDescent="0.15">
      <c r="A36" s="235"/>
      <c r="B36" s="169"/>
      <c r="C36" s="46"/>
      <c r="D36" s="46" t="s">
        <v>3</v>
      </c>
      <c r="E36" s="32" t="s">
        <v>506</v>
      </c>
      <c r="F36" s="237"/>
      <c r="G36" s="238">
        <v>37183</v>
      </c>
    </row>
    <row r="37" spans="1:7" s="31" customFormat="1" ht="28.5" customHeight="1" x14ac:dyDescent="0.15">
      <c r="A37" s="235"/>
      <c r="B37" s="169"/>
      <c r="C37" s="46"/>
      <c r="D37" s="46" t="s">
        <v>1</v>
      </c>
      <c r="E37" s="32" t="s">
        <v>565</v>
      </c>
      <c r="F37" s="237"/>
      <c r="G37" s="238">
        <v>10871</v>
      </c>
    </row>
    <row r="38" spans="1:7" s="31" customFormat="1" ht="28.5" customHeight="1" x14ac:dyDescent="0.15">
      <c r="A38" s="235"/>
      <c r="B38" s="169"/>
      <c r="C38" s="46"/>
      <c r="D38" s="46" t="s">
        <v>377</v>
      </c>
      <c r="E38" s="32" t="s">
        <v>564</v>
      </c>
      <c r="F38" s="237"/>
      <c r="G38" s="238">
        <v>20120</v>
      </c>
    </row>
    <row r="39" spans="1:7" s="31" customFormat="1" ht="28.5" customHeight="1" x14ac:dyDescent="0.15">
      <c r="A39" s="235"/>
      <c r="B39" s="170"/>
      <c r="C39" s="49"/>
      <c r="D39" s="49"/>
      <c r="E39" s="50" t="s">
        <v>381</v>
      </c>
      <c r="F39" s="172"/>
      <c r="G39" s="239">
        <v>44000</v>
      </c>
    </row>
    <row r="40" spans="1:7" s="31" customFormat="1" ht="28.5" customHeight="1" x14ac:dyDescent="0.15">
      <c r="A40" s="235"/>
      <c r="B40" s="178">
        <v>112</v>
      </c>
      <c r="C40" s="247" t="s">
        <v>340</v>
      </c>
      <c r="D40" s="247" t="s">
        <v>2</v>
      </c>
      <c r="E40" s="179" t="s">
        <v>677</v>
      </c>
      <c r="F40" s="181">
        <v>600</v>
      </c>
      <c r="G40" s="248"/>
    </row>
    <row r="41" spans="1:7" s="31" customFormat="1" ht="28.5" customHeight="1" x14ac:dyDescent="0.15">
      <c r="A41" s="235"/>
      <c r="B41" s="169">
        <v>121</v>
      </c>
      <c r="C41" s="46" t="s">
        <v>252</v>
      </c>
      <c r="D41" s="46" t="s">
        <v>148</v>
      </c>
      <c r="E41" s="32" t="s">
        <v>160</v>
      </c>
      <c r="F41" s="237"/>
      <c r="G41" s="238">
        <v>540</v>
      </c>
    </row>
    <row r="42" spans="1:7" s="31" customFormat="1" ht="28.5" customHeight="1" x14ac:dyDescent="0.15">
      <c r="A42" s="235"/>
      <c r="B42" s="169"/>
      <c r="C42" s="46"/>
      <c r="D42" s="46" t="s">
        <v>149</v>
      </c>
      <c r="E42" s="32" t="s">
        <v>379</v>
      </c>
      <c r="F42" s="237"/>
      <c r="G42" s="238">
        <v>78</v>
      </c>
    </row>
    <row r="43" spans="1:7" s="31" customFormat="1" ht="28.5" customHeight="1" x14ac:dyDescent="0.15">
      <c r="A43" s="235"/>
      <c r="B43" s="249"/>
      <c r="C43" s="46"/>
      <c r="D43" s="46"/>
      <c r="E43" s="32" t="s">
        <v>563</v>
      </c>
      <c r="F43" s="237"/>
      <c r="G43" s="238">
        <v>38</v>
      </c>
    </row>
    <row r="44" spans="1:7" s="31" customFormat="1" ht="28.5" customHeight="1" x14ac:dyDescent="0.15">
      <c r="A44" s="241"/>
      <c r="B44" s="648" t="s">
        <v>110</v>
      </c>
      <c r="C44" s="649"/>
      <c r="D44" s="182"/>
      <c r="E44" s="183"/>
      <c r="F44" s="184">
        <f>SUM(F27:F43)</f>
        <v>2518</v>
      </c>
      <c r="G44" s="250">
        <f>SUM(G27:G43)</f>
        <v>115122</v>
      </c>
    </row>
    <row r="45" spans="1:7" s="31" customFormat="1" ht="28.5" customHeight="1" x14ac:dyDescent="0.15">
      <c r="A45" s="243" t="s">
        <v>34</v>
      </c>
      <c r="B45" s="165">
        <v>131</v>
      </c>
      <c r="C45" s="244" t="s">
        <v>15</v>
      </c>
      <c r="D45" s="244" t="s">
        <v>8</v>
      </c>
      <c r="E45" s="166" t="s">
        <v>566</v>
      </c>
      <c r="F45" s="168"/>
      <c r="G45" s="245">
        <v>30660</v>
      </c>
    </row>
    <row r="46" spans="1:7" s="31" customFormat="1" ht="28.5" customHeight="1" x14ac:dyDescent="0.15">
      <c r="A46" s="243"/>
      <c r="B46" s="169"/>
      <c r="C46" s="46"/>
      <c r="D46" s="46" t="s">
        <v>3</v>
      </c>
      <c r="E46" s="32" t="s">
        <v>382</v>
      </c>
      <c r="F46" s="237"/>
      <c r="G46" s="238">
        <v>1191026</v>
      </c>
    </row>
    <row r="47" spans="1:7" s="31" customFormat="1" ht="28.5" customHeight="1" x14ac:dyDescent="0.15">
      <c r="A47" s="243"/>
      <c r="B47" s="169"/>
      <c r="C47" s="46"/>
      <c r="D47" s="46"/>
      <c r="E47" s="32" t="s">
        <v>508</v>
      </c>
      <c r="F47" s="237"/>
      <c r="G47" s="238">
        <v>83020</v>
      </c>
    </row>
    <row r="48" spans="1:7" s="31" customFormat="1" ht="28.5" customHeight="1" x14ac:dyDescent="0.15">
      <c r="A48" s="243"/>
      <c r="B48" s="169"/>
      <c r="C48" s="46"/>
      <c r="D48" s="46" t="s">
        <v>1</v>
      </c>
      <c r="E48" s="32" t="s">
        <v>117</v>
      </c>
      <c r="F48" s="237"/>
      <c r="G48" s="238">
        <v>247775</v>
      </c>
    </row>
    <row r="49" spans="1:7" s="31" customFormat="1" ht="28.5" customHeight="1" x14ac:dyDescent="0.15">
      <c r="A49" s="243"/>
      <c r="B49" s="169"/>
      <c r="C49" s="46"/>
      <c r="D49" s="46" t="s">
        <v>7</v>
      </c>
      <c r="E49" s="32" t="s">
        <v>510</v>
      </c>
      <c r="F49" s="237"/>
      <c r="G49" s="238">
        <v>40</v>
      </c>
    </row>
    <row r="50" spans="1:7" s="31" customFormat="1" ht="28.5" customHeight="1" x14ac:dyDescent="0.15">
      <c r="A50" s="243"/>
      <c r="B50" s="169"/>
      <c r="C50" s="46"/>
      <c r="D50" s="46" t="s">
        <v>377</v>
      </c>
      <c r="E50" s="32" t="s">
        <v>564</v>
      </c>
      <c r="F50" s="237"/>
      <c r="G50" s="238">
        <v>78920</v>
      </c>
    </row>
    <row r="51" spans="1:7" s="31" customFormat="1" ht="28.5" customHeight="1" x14ac:dyDescent="0.15">
      <c r="A51" s="235"/>
      <c r="B51" s="170"/>
      <c r="C51" s="49"/>
      <c r="D51" s="49"/>
      <c r="E51" s="50" t="s">
        <v>567</v>
      </c>
      <c r="F51" s="172"/>
      <c r="G51" s="239">
        <v>148922</v>
      </c>
    </row>
    <row r="52" spans="1:7" s="31" customFormat="1" ht="28.5" customHeight="1" x14ac:dyDescent="0.15">
      <c r="A52" s="235"/>
      <c r="B52" s="173">
        <v>161</v>
      </c>
      <c r="C52" s="246" t="s">
        <v>197</v>
      </c>
      <c r="D52" s="175" t="s">
        <v>2</v>
      </c>
      <c r="E52" s="174" t="s">
        <v>504</v>
      </c>
      <c r="F52" s="176">
        <v>18</v>
      </c>
      <c r="G52" s="251"/>
    </row>
    <row r="53" spans="1:7" s="31" customFormat="1" ht="28.5" customHeight="1" x14ac:dyDescent="0.15">
      <c r="A53" s="235"/>
      <c r="B53" s="169"/>
      <c r="C53" s="46"/>
      <c r="D53" s="46" t="s">
        <v>8</v>
      </c>
      <c r="E53" s="32" t="s">
        <v>166</v>
      </c>
      <c r="F53" s="237">
        <v>40</v>
      </c>
      <c r="G53" s="238"/>
    </row>
    <row r="54" spans="1:7" s="31" customFormat="1" ht="28.5" customHeight="1" x14ac:dyDescent="0.15">
      <c r="A54" s="235"/>
      <c r="B54" s="170"/>
      <c r="C54" s="252"/>
      <c r="D54" s="49" t="s">
        <v>384</v>
      </c>
      <c r="E54" s="171" t="s">
        <v>568</v>
      </c>
      <c r="F54" s="172"/>
      <c r="G54" s="239">
        <v>18</v>
      </c>
    </row>
    <row r="55" spans="1:7" s="31" customFormat="1" ht="28.5" customHeight="1" x14ac:dyDescent="0.15">
      <c r="A55" s="235"/>
      <c r="B55" s="170">
        <v>162</v>
      </c>
      <c r="C55" s="49" t="s">
        <v>14</v>
      </c>
      <c r="D55" s="49" t="s">
        <v>2</v>
      </c>
      <c r="E55" s="50" t="s">
        <v>179</v>
      </c>
      <c r="F55" s="172"/>
      <c r="G55" s="239">
        <v>204</v>
      </c>
    </row>
    <row r="56" spans="1:7" s="31" customFormat="1" ht="28.5" customHeight="1" x14ac:dyDescent="0.15">
      <c r="A56" s="235"/>
      <c r="B56" s="173">
        <v>201</v>
      </c>
      <c r="C56" s="246" t="s">
        <v>41</v>
      </c>
      <c r="D56" s="246" t="s">
        <v>2</v>
      </c>
      <c r="E56" s="174" t="s">
        <v>511</v>
      </c>
      <c r="F56" s="176"/>
      <c r="G56" s="240">
        <v>14058</v>
      </c>
    </row>
    <row r="57" spans="1:7" s="31" customFormat="1" ht="28.5" customHeight="1" x14ac:dyDescent="0.15">
      <c r="A57" s="235"/>
      <c r="B57" s="170"/>
      <c r="C57" s="49"/>
      <c r="D57" s="49" t="s">
        <v>3</v>
      </c>
      <c r="E57" s="50" t="s">
        <v>569</v>
      </c>
      <c r="F57" s="172"/>
      <c r="G57" s="239">
        <v>10002</v>
      </c>
    </row>
    <row r="58" spans="1:7" s="31" customFormat="1" ht="28.5" customHeight="1" x14ac:dyDescent="0.15">
      <c r="A58" s="235"/>
      <c r="B58" s="169">
        <v>211</v>
      </c>
      <c r="C58" s="46" t="s">
        <v>42</v>
      </c>
      <c r="D58" s="236" t="s">
        <v>0</v>
      </c>
      <c r="E58" s="32" t="s">
        <v>512</v>
      </c>
      <c r="F58" s="237">
        <v>18</v>
      </c>
      <c r="G58" s="238"/>
    </row>
    <row r="59" spans="1:7" s="31" customFormat="1" ht="28.5" customHeight="1" x14ac:dyDescent="0.15">
      <c r="A59" s="235"/>
      <c r="B59" s="169"/>
      <c r="C59" s="46"/>
      <c r="D59" s="236" t="s">
        <v>2</v>
      </c>
      <c r="E59" s="236" t="s">
        <v>514</v>
      </c>
      <c r="F59" s="237"/>
      <c r="G59" s="253">
        <v>450</v>
      </c>
    </row>
    <row r="60" spans="1:7" s="31" customFormat="1" ht="28.5" customHeight="1" x14ac:dyDescent="0.15">
      <c r="A60" s="235"/>
      <c r="B60" s="169"/>
      <c r="C60" s="46"/>
      <c r="D60" s="236"/>
      <c r="E60" s="236" t="s">
        <v>504</v>
      </c>
      <c r="F60" s="237"/>
      <c r="G60" s="253">
        <v>198</v>
      </c>
    </row>
    <row r="61" spans="1:7" s="31" customFormat="1" ht="28.5" customHeight="1" x14ac:dyDescent="0.15">
      <c r="A61" s="235"/>
      <c r="B61" s="169"/>
      <c r="C61" s="46"/>
      <c r="D61" s="236"/>
      <c r="E61" s="236" t="s">
        <v>500</v>
      </c>
      <c r="F61" s="237"/>
      <c r="G61" s="253">
        <v>180</v>
      </c>
    </row>
    <row r="62" spans="1:7" s="31" customFormat="1" ht="28.5" customHeight="1" x14ac:dyDescent="0.15">
      <c r="A62" s="235"/>
      <c r="B62" s="169"/>
      <c r="C62" s="46"/>
      <c r="D62" s="236"/>
      <c r="E62" s="236" t="s">
        <v>502</v>
      </c>
      <c r="F62" s="237"/>
      <c r="G62" s="253">
        <v>240</v>
      </c>
    </row>
    <row r="63" spans="1:7" s="31" customFormat="1" ht="28.5" customHeight="1" x14ac:dyDescent="0.15">
      <c r="A63" s="235"/>
      <c r="B63" s="169"/>
      <c r="C63" s="46"/>
      <c r="D63" s="236"/>
      <c r="E63" s="236" t="s">
        <v>591</v>
      </c>
      <c r="F63" s="237"/>
      <c r="G63" s="253">
        <v>72</v>
      </c>
    </row>
    <row r="64" spans="1:7" s="31" customFormat="1" ht="28.5" customHeight="1" x14ac:dyDescent="0.15">
      <c r="A64" s="235"/>
      <c r="B64" s="169"/>
      <c r="C64" s="46"/>
      <c r="D64" s="236"/>
      <c r="E64" s="236" t="s">
        <v>582</v>
      </c>
      <c r="F64" s="237"/>
      <c r="G64" s="253">
        <v>810</v>
      </c>
    </row>
    <row r="65" spans="1:7" s="31" customFormat="1" ht="28.5" customHeight="1" x14ac:dyDescent="0.15">
      <c r="A65" s="235"/>
      <c r="B65" s="169"/>
      <c r="C65" s="46"/>
      <c r="D65" s="236" t="s">
        <v>8</v>
      </c>
      <c r="E65" s="236" t="s">
        <v>166</v>
      </c>
      <c r="F65" s="237"/>
      <c r="G65" s="253">
        <v>90</v>
      </c>
    </row>
    <row r="66" spans="1:7" s="31" customFormat="1" ht="28.5" customHeight="1" x14ac:dyDescent="0.15">
      <c r="A66" s="235"/>
      <c r="B66" s="169"/>
      <c r="C66" s="46"/>
      <c r="D66" s="236" t="s">
        <v>148</v>
      </c>
      <c r="E66" s="236" t="s">
        <v>160</v>
      </c>
      <c r="F66" s="237">
        <v>80</v>
      </c>
      <c r="G66" s="253"/>
    </row>
    <row r="67" spans="1:7" s="31" customFormat="1" ht="28.5" customHeight="1" x14ac:dyDescent="0.15">
      <c r="A67" s="235"/>
      <c r="B67" s="169"/>
      <c r="C67" s="46"/>
      <c r="D67" s="236" t="s">
        <v>150</v>
      </c>
      <c r="E67" s="236" t="s">
        <v>394</v>
      </c>
      <c r="F67" s="237"/>
      <c r="G67" s="253">
        <v>450</v>
      </c>
    </row>
    <row r="68" spans="1:7" s="31" customFormat="1" ht="28.5" customHeight="1" x14ac:dyDescent="0.15">
      <c r="A68" s="235"/>
      <c r="B68" s="169"/>
      <c r="C68" s="46"/>
      <c r="D68" s="236" t="s">
        <v>152</v>
      </c>
      <c r="E68" s="236" t="s">
        <v>158</v>
      </c>
      <c r="F68" s="237"/>
      <c r="G68" s="253">
        <v>240</v>
      </c>
    </row>
    <row r="69" spans="1:7" s="31" customFormat="1" ht="28.5" customHeight="1" x14ac:dyDescent="0.15">
      <c r="A69" s="235"/>
      <c r="B69" s="169"/>
      <c r="C69" s="46"/>
      <c r="D69" s="254" t="s">
        <v>7</v>
      </c>
      <c r="E69" s="254" t="s">
        <v>159</v>
      </c>
      <c r="F69" s="255"/>
      <c r="G69" s="256">
        <v>1278</v>
      </c>
    </row>
    <row r="70" spans="1:7" s="31" customFormat="1" ht="28.5" customHeight="1" x14ac:dyDescent="0.15">
      <c r="A70" s="241"/>
      <c r="B70" s="648" t="s">
        <v>110</v>
      </c>
      <c r="C70" s="649"/>
      <c r="D70" s="182"/>
      <c r="E70" s="183"/>
      <c r="F70" s="184">
        <f>SUM(F45:F69)</f>
        <v>156</v>
      </c>
      <c r="G70" s="250">
        <f>SUM(G45:G69)</f>
        <v>1808653</v>
      </c>
    </row>
    <row r="71" spans="1:7" s="31" customFormat="1" ht="28.5" customHeight="1" x14ac:dyDescent="0.15">
      <c r="A71" s="257" t="s">
        <v>44</v>
      </c>
      <c r="B71" s="165">
        <v>221</v>
      </c>
      <c r="C71" s="244" t="s">
        <v>43</v>
      </c>
      <c r="D71" s="244" t="s">
        <v>0</v>
      </c>
      <c r="E71" s="166" t="s">
        <v>512</v>
      </c>
      <c r="F71" s="168"/>
      <c r="G71" s="245">
        <v>90</v>
      </c>
    </row>
    <row r="72" spans="1:7" s="31" customFormat="1" ht="28.5" customHeight="1" x14ac:dyDescent="0.15">
      <c r="A72" s="257"/>
      <c r="B72" s="169"/>
      <c r="C72" s="46"/>
      <c r="D72" s="46" t="s">
        <v>2</v>
      </c>
      <c r="E72" s="32" t="s">
        <v>502</v>
      </c>
      <c r="F72" s="237"/>
      <c r="G72" s="238">
        <v>414</v>
      </c>
    </row>
    <row r="73" spans="1:7" s="31" customFormat="1" ht="28.5" customHeight="1" x14ac:dyDescent="0.15">
      <c r="A73" s="257"/>
      <c r="B73" s="169"/>
      <c r="C73" s="46"/>
      <c r="D73" s="46" t="s">
        <v>150</v>
      </c>
      <c r="E73" s="32" t="s">
        <v>342</v>
      </c>
      <c r="F73" s="237"/>
      <c r="G73" s="238">
        <v>18</v>
      </c>
    </row>
    <row r="74" spans="1:7" s="31" customFormat="1" ht="28.5" customHeight="1" x14ac:dyDescent="0.15">
      <c r="A74" s="257"/>
      <c r="B74" s="169"/>
      <c r="C74" s="46"/>
      <c r="D74" s="46" t="s">
        <v>1</v>
      </c>
      <c r="E74" s="32" t="s">
        <v>383</v>
      </c>
      <c r="F74" s="237"/>
      <c r="G74" s="238">
        <v>8622</v>
      </c>
    </row>
    <row r="75" spans="1:7" s="31" customFormat="1" ht="28.5" customHeight="1" x14ac:dyDescent="0.15">
      <c r="A75" s="257"/>
      <c r="B75" s="169"/>
      <c r="C75" s="46"/>
      <c r="D75" s="46" t="s">
        <v>174</v>
      </c>
      <c r="E75" s="32" t="s">
        <v>181</v>
      </c>
      <c r="F75" s="237"/>
      <c r="G75" s="238">
        <v>180</v>
      </c>
    </row>
    <row r="76" spans="1:7" s="31" customFormat="1" ht="28.5" customHeight="1" x14ac:dyDescent="0.15">
      <c r="A76" s="235"/>
      <c r="B76" s="170"/>
      <c r="C76" s="49"/>
      <c r="D76" s="49"/>
      <c r="E76" s="50" t="s">
        <v>570</v>
      </c>
      <c r="F76" s="172"/>
      <c r="G76" s="239">
        <v>180</v>
      </c>
    </row>
    <row r="77" spans="1:7" s="31" customFormat="1" ht="28.5" customHeight="1" x14ac:dyDescent="0.15">
      <c r="A77" s="235"/>
      <c r="B77" s="173">
        <v>222</v>
      </c>
      <c r="C77" s="246" t="s">
        <v>456</v>
      </c>
      <c r="D77" s="246" t="s">
        <v>453</v>
      </c>
      <c r="E77" s="179" t="s">
        <v>677</v>
      </c>
      <c r="F77" s="176"/>
      <c r="G77" s="240">
        <v>20</v>
      </c>
    </row>
    <row r="78" spans="1:7" s="31" customFormat="1" ht="28.5" customHeight="1" x14ac:dyDescent="0.15">
      <c r="A78" s="235"/>
      <c r="B78" s="173">
        <v>231</v>
      </c>
      <c r="C78" s="246" t="s">
        <v>46</v>
      </c>
      <c r="D78" s="246" t="s">
        <v>0</v>
      </c>
      <c r="E78" s="174" t="s">
        <v>512</v>
      </c>
      <c r="F78" s="176"/>
      <c r="G78" s="240">
        <v>1226</v>
      </c>
    </row>
    <row r="79" spans="1:7" s="31" customFormat="1" ht="28.5" customHeight="1" x14ac:dyDescent="0.15">
      <c r="A79" s="235"/>
      <c r="B79" s="169"/>
      <c r="C79" s="46"/>
      <c r="D79" s="46"/>
      <c r="E79" s="32" t="s">
        <v>516</v>
      </c>
      <c r="F79" s="237"/>
      <c r="G79" s="238">
        <v>504</v>
      </c>
    </row>
    <row r="80" spans="1:7" s="31" customFormat="1" ht="28.5" customHeight="1" x14ac:dyDescent="0.15">
      <c r="A80" s="235"/>
      <c r="B80" s="169"/>
      <c r="C80" s="46"/>
      <c r="D80" s="46" t="s">
        <v>2</v>
      </c>
      <c r="E80" s="584" t="s">
        <v>677</v>
      </c>
      <c r="F80" s="237"/>
      <c r="G80" s="238">
        <v>1180</v>
      </c>
    </row>
    <row r="81" spans="1:7" s="31" customFormat="1" ht="28.5" customHeight="1" x14ac:dyDescent="0.15">
      <c r="A81" s="235"/>
      <c r="B81" s="169"/>
      <c r="C81" s="46"/>
      <c r="D81" s="46"/>
      <c r="E81" s="32" t="s">
        <v>499</v>
      </c>
      <c r="F81" s="237"/>
      <c r="G81" s="238">
        <v>302</v>
      </c>
    </row>
    <row r="82" spans="1:7" s="31" customFormat="1" ht="28.5" customHeight="1" x14ac:dyDescent="0.15">
      <c r="A82" s="235"/>
      <c r="B82" s="169"/>
      <c r="C82" s="46"/>
      <c r="D82" s="46"/>
      <c r="E82" s="32" t="s">
        <v>504</v>
      </c>
      <c r="F82" s="237"/>
      <c r="G82" s="238">
        <v>114</v>
      </c>
    </row>
    <row r="83" spans="1:7" s="31" customFormat="1" ht="28.5" customHeight="1" x14ac:dyDescent="0.15">
      <c r="A83" s="235"/>
      <c r="B83" s="170"/>
      <c r="C83" s="49"/>
      <c r="D83" s="49" t="s">
        <v>153</v>
      </c>
      <c r="E83" s="50" t="s">
        <v>156</v>
      </c>
      <c r="F83" s="172"/>
      <c r="G83" s="239">
        <v>74</v>
      </c>
    </row>
    <row r="84" spans="1:7" s="31" customFormat="1" ht="28.5" customHeight="1" x14ac:dyDescent="0.15">
      <c r="A84" s="235"/>
      <c r="B84" s="173">
        <v>241</v>
      </c>
      <c r="C84" s="246" t="s">
        <v>47</v>
      </c>
      <c r="D84" s="246" t="s">
        <v>0</v>
      </c>
      <c r="E84" s="174" t="s">
        <v>512</v>
      </c>
      <c r="F84" s="176"/>
      <c r="G84" s="240">
        <v>111</v>
      </c>
    </row>
    <row r="85" spans="1:7" s="31" customFormat="1" ht="28.5" customHeight="1" x14ac:dyDescent="0.15">
      <c r="A85" s="235"/>
      <c r="B85" s="169"/>
      <c r="C85" s="46"/>
      <c r="D85" s="46" t="s">
        <v>144</v>
      </c>
      <c r="E85" s="32" t="s">
        <v>178</v>
      </c>
      <c r="F85" s="237"/>
      <c r="G85" s="238">
        <v>18</v>
      </c>
    </row>
    <row r="86" spans="1:7" s="31" customFormat="1" ht="28.5" customHeight="1" x14ac:dyDescent="0.15">
      <c r="A86" s="235"/>
      <c r="B86" s="169"/>
      <c r="C86" s="46"/>
      <c r="D86" s="46"/>
      <c r="E86" s="32" t="s">
        <v>589</v>
      </c>
      <c r="F86" s="237"/>
      <c r="G86" s="238">
        <v>70</v>
      </c>
    </row>
    <row r="87" spans="1:7" s="31" customFormat="1" ht="28.5" customHeight="1" x14ac:dyDescent="0.15">
      <c r="A87" s="235"/>
      <c r="B87" s="169"/>
      <c r="C87" s="46"/>
      <c r="D87" s="46" t="s">
        <v>2</v>
      </c>
      <c r="E87" s="32" t="s">
        <v>496</v>
      </c>
      <c r="F87" s="237"/>
      <c r="G87" s="238">
        <v>102</v>
      </c>
    </row>
    <row r="88" spans="1:7" s="31" customFormat="1" ht="28.5" customHeight="1" x14ac:dyDescent="0.15">
      <c r="A88" s="235"/>
      <c r="B88" s="169"/>
      <c r="C88" s="46"/>
      <c r="D88" s="46"/>
      <c r="E88" s="584" t="s">
        <v>677</v>
      </c>
      <c r="F88" s="237"/>
      <c r="G88" s="238">
        <v>60</v>
      </c>
    </row>
    <row r="89" spans="1:7" s="31" customFormat="1" ht="28.5" customHeight="1" x14ac:dyDescent="0.15">
      <c r="A89" s="235"/>
      <c r="B89" s="169"/>
      <c r="C89" s="46"/>
      <c r="D89" s="46"/>
      <c r="E89" s="32" t="s">
        <v>499</v>
      </c>
      <c r="F89" s="237"/>
      <c r="G89" s="238">
        <v>160</v>
      </c>
    </row>
    <row r="90" spans="1:7" s="31" customFormat="1" ht="28.5" customHeight="1" x14ac:dyDescent="0.15">
      <c r="A90" s="235"/>
      <c r="B90" s="169"/>
      <c r="C90" s="46"/>
      <c r="D90" s="46"/>
      <c r="E90" s="32" t="s">
        <v>504</v>
      </c>
      <c r="F90" s="237"/>
      <c r="G90" s="238">
        <v>36</v>
      </c>
    </row>
    <row r="91" spans="1:7" s="31" customFormat="1" ht="28.5" customHeight="1" x14ac:dyDescent="0.15">
      <c r="A91" s="235"/>
      <c r="B91" s="169"/>
      <c r="C91" s="46"/>
      <c r="D91" s="46"/>
      <c r="E91" s="32" t="s">
        <v>179</v>
      </c>
      <c r="F91" s="237"/>
      <c r="G91" s="238">
        <v>98</v>
      </c>
    </row>
    <row r="92" spans="1:7" s="31" customFormat="1" ht="28.5" customHeight="1" x14ac:dyDescent="0.15">
      <c r="A92" s="235"/>
      <c r="B92" s="169"/>
      <c r="C92" s="46"/>
      <c r="D92" s="46"/>
      <c r="E92" s="32" t="s">
        <v>502</v>
      </c>
      <c r="F92" s="237">
        <v>220</v>
      </c>
      <c r="G92" s="238">
        <v>36</v>
      </c>
    </row>
    <row r="93" spans="1:7" s="31" customFormat="1" ht="28.5" customHeight="1" x14ac:dyDescent="0.15">
      <c r="A93" s="235"/>
      <c r="B93" s="169"/>
      <c r="C93" s="46"/>
      <c r="D93" s="46" t="s">
        <v>176</v>
      </c>
      <c r="E93" s="32" t="s">
        <v>182</v>
      </c>
      <c r="F93" s="237"/>
      <c r="G93" s="238">
        <v>9</v>
      </c>
    </row>
    <row r="94" spans="1:7" s="31" customFormat="1" ht="28.5" customHeight="1" x14ac:dyDescent="0.15">
      <c r="A94" s="235"/>
      <c r="B94" s="169"/>
      <c r="C94" s="46"/>
      <c r="D94" s="46" t="s">
        <v>148</v>
      </c>
      <c r="E94" s="32" t="s">
        <v>160</v>
      </c>
      <c r="F94" s="237">
        <v>20</v>
      </c>
      <c r="G94" s="238"/>
    </row>
    <row r="95" spans="1:7" s="31" customFormat="1" ht="28.5" customHeight="1" x14ac:dyDescent="0.15">
      <c r="A95" s="235"/>
      <c r="B95" s="170"/>
      <c r="C95" s="49"/>
      <c r="D95" s="49" t="s">
        <v>149</v>
      </c>
      <c r="E95" s="171" t="s">
        <v>563</v>
      </c>
      <c r="F95" s="172"/>
      <c r="G95" s="239">
        <v>64</v>
      </c>
    </row>
    <row r="96" spans="1:7" s="31" customFormat="1" ht="28.5" customHeight="1" x14ac:dyDescent="0.15">
      <c r="A96" s="235"/>
      <c r="B96" s="170">
        <v>252</v>
      </c>
      <c r="C96" s="49" t="s">
        <v>604</v>
      </c>
      <c r="D96" s="49" t="s">
        <v>2</v>
      </c>
      <c r="E96" s="50" t="s">
        <v>499</v>
      </c>
      <c r="F96" s="172"/>
      <c r="G96" s="239">
        <v>20</v>
      </c>
    </row>
    <row r="97" spans="1:7" s="31" customFormat="1" ht="28.5" customHeight="1" x14ac:dyDescent="0.15">
      <c r="A97" s="235"/>
      <c r="B97" s="170">
        <v>254</v>
      </c>
      <c r="C97" s="49" t="s">
        <v>518</v>
      </c>
      <c r="D97" s="49" t="s">
        <v>2</v>
      </c>
      <c r="E97" s="50" t="s">
        <v>499</v>
      </c>
      <c r="F97" s="172"/>
      <c r="G97" s="239">
        <v>18</v>
      </c>
    </row>
    <row r="98" spans="1:7" s="31" customFormat="1" ht="28.5" customHeight="1" x14ac:dyDescent="0.15">
      <c r="A98" s="235"/>
      <c r="B98" s="173">
        <v>255</v>
      </c>
      <c r="C98" s="246" t="s">
        <v>52</v>
      </c>
      <c r="D98" s="246" t="s">
        <v>0</v>
      </c>
      <c r="E98" s="174" t="s">
        <v>516</v>
      </c>
      <c r="F98" s="176"/>
      <c r="G98" s="240">
        <v>18</v>
      </c>
    </row>
    <row r="99" spans="1:7" s="31" customFormat="1" ht="28.5" customHeight="1" x14ac:dyDescent="0.15">
      <c r="A99" s="235"/>
      <c r="B99" s="169"/>
      <c r="C99" s="46"/>
      <c r="D99" s="46"/>
      <c r="E99" s="32" t="s">
        <v>512</v>
      </c>
      <c r="F99" s="237"/>
      <c r="G99" s="238">
        <v>568</v>
      </c>
    </row>
    <row r="100" spans="1:7" s="31" customFormat="1" ht="28.5" customHeight="1" x14ac:dyDescent="0.15">
      <c r="A100" s="235"/>
      <c r="B100" s="169"/>
      <c r="C100" s="46"/>
      <c r="D100" s="46" t="s">
        <v>144</v>
      </c>
      <c r="E100" s="32" t="s">
        <v>513</v>
      </c>
      <c r="F100" s="237">
        <v>20</v>
      </c>
      <c r="G100" s="238"/>
    </row>
    <row r="101" spans="1:7" s="31" customFormat="1" ht="28.5" customHeight="1" x14ac:dyDescent="0.15">
      <c r="A101" s="235"/>
      <c r="B101" s="169"/>
      <c r="C101" s="46"/>
      <c r="D101" s="46"/>
      <c r="E101" s="32" t="s">
        <v>593</v>
      </c>
      <c r="F101" s="237"/>
      <c r="G101" s="238">
        <v>4</v>
      </c>
    </row>
    <row r="102" spans="1:7" s="31" customFormat="1" ht="28.5" customHeight="1" x14ac:dyDescent="0.15">
      <c r="A102" s="235"/>
      <c r="B102" s="169"/>
      <c r="C102" s="46"/>
      <c r="D102" s="46" t="s">
        <v>2</v>
      </c>
      <c r="E102" s="584" t="s">
        <v>677</v>
      </c>
      <c r="F102" s="237"/>
      <c r="G102" s="238">
        <v>170</v>
      </c>
    </row>
    <row r="103" spans="1:7" s="31" customFormat="1" ht="28.5" customHeight="1" x14ac:dyDescent="0.15">
      <c r="A103" s="235"/>
      <c r="B103" s="169"/>
      <c r="C103" s="46"/>
      <c r="D103" s="32"/>
      <c r="E103" s="236" t="s">
        <v>499</v>
      </c>
      <c r="F103" s="237"/>
      <c r="G103" s="238">
        <v>58</v>
      </c>
    </row>
    <row r="104" spans="1:7" s="31" customFormat="1" ht="28.5" customHeight="1" x14ac:dyDescent="0.15">
      <c r="A104" s="235"/>
      <c r="B104" s="169"/>
      <c r="C104" s="46"/>
      <c r="D104" s="46"/>
      <c r="E104" s="32" t="s">
        <v>504</v>
      </c>
      <c r="F104" s="237"/>
      <c r="G104" s="238">
        <v>250</v>
      </c>
    </row>
    <row r="105" spans="1:7" s="31" customFormat="1" ht="28.5" customHeight="1" x14ac:dyDescent="0.15">
      <c r="A105" s="235"/>
      <c r="B105" s="169"/>
      <c r="C105" s="46"/>
      <c r="D105" s="46"/>
      <c r="E105" s="32" t="s">
        <v>179</v>
      </c>
      <c r="F105" s="237"/>
      <c r="G105" s="238">
        <v>114</v>
      </c>
    </row>
    <row r="106" spans="1:7" s="31" customFormat="1" ht="28.5" customHeight="1" x14ac:dyDescent="0.15">
      <c r="A106" s="235"/>
      <c r="B106" s="169"/>
      <c r="C106" s="46"/>
      <c r="D106" s="46" t="s">
        <v>146</v>
      </c>
      <c r="E106" s="32" t="s">
        <v>387</v>
      </c>
      <c r="F106" s="237">
        <v>40</v>
      </c>
      <c r="G106" s="238">
        <v>1460</v>
      </c>
    </row>
    <row r="107" spans="1:7" s="31" customFormat="1" ht="28.5" customHeight="1" x14ac:dyDescent="0.15">
      <c r="A107" s="235"/>
      <c r="B107" s="169"/>
      <c r="C107" s="46"/>
      <c r="D107" s="46"/>
      <c r="E107" s="32" t="s">
        <v>157</v>
      </c>
      <c r="F107" s="237">
        <v>20</v>
      </c>
      <c r="G107" s="238">
        <v>3986</v>
      </c>
    </row>
    <row r="108" spans="1:7" s="31" customFormat="1" ht="28.5" customHeight="1" x14ac:dyDescent="0.15">
      <c r="A108" s="235"/>
      <c r="B108" s="169"/>
      <c r="C108" s="46"/>
      <c r="D108" s="46" t="s">
        <v>147</v>
      </c>
      <c r="E108" s="32" t="s">
        <v>571</v>
      </c>
      <c r="F108" s="237">
        <v>60</v>
      </c>
      <c r="G108" s="238"/>
    </row>
    <row r="109" spans="1:7" s="31" customFormat="1" ht="28.5" customHeight="1" x14ac:dyDescent="0.15">
      <c r="A109" s="235"/>
      <c r="B109" s="169"/>
      <c r="C109" s="46"/>
      <c r="D109" s="46"/>
      <c r="E109" s="32" t="s">
        <v>389</v>
      </c>
      <c r="F109" s="237">
        <v>200</v>
      </c>
      <c r="G109" s="238"/>
    </row>
    <row r="110" spans="1:7" s="31" customFormat="1" ht="28.5" customHeight="1" x14ac:dyDescent="0.15">
      <c r="A110" s="235"/>
      <c r="B110" s="169"/>
      <c r="C110" s="46"/>
      <c r="D110" s="46" t="s">
        <v>148</v>
      </c>
      <c r="E110" s="32" t="s">
        <v>160</v>
      </c>
      <c r="F110" s="237">
        <v>1420</v>
      </c>
      <c r="G110" s="238">
        <v>39</v>
      </c>
    </row>
    <row r="111" spans="1:7" s="31" customFormat="1" ht="28.5" customHeight="1" x14ac:dyDescent="0.15">
      <c r="A111" s="235"/>
      <c r="B111" s="169"/>
      <c r="C111" s="46"/>
      <c r="D111" s="46" t="s">
        <v>173</v>
      </c>
      <c r="E111" s="236" t="s">
        <v>385</v>
      </c>
      <c r="F111" s="237">
        <v>360</v>
      </c>
      <c r="G111" s="238"/>
    </row>
    <row r="112" spans="1:7" s="31" customFormat="1" ht="28.5" customHeight="1" x14ac:dyDescent="0.15">
      <c r="A112" s="235"/>
      <c r="B112" s="169"/>
      <c r="C112" s="46"/>
      <c r="D112" s="46"/>
      <c r="E112" s="32" t="s">
        <v>386</v>
      </c>
      <c r="F112" s="237">
        <v>240</v>
      </c>
      <c r="G112" s="238"/>
    </row>
    <row r="113" spans="1:7" s="31" customFormat="1" ht="28.5" customHeight="1" x14ac:dyDescent="0.15">
      <c r="A113" s="235"/>
      <c r="B113" s="169"/>
      <c r="C113" s="46"/>
      <c r="D113" s="46" t="s">
        <v>155</v>
      </c>
      <c r="E113" s="32" t="s">
        <v>390</v>
      </c>
      <c r="F113" s="237"/>
      <c r="G113" s="238">
        <v>6</v>
      </c>
    </row>
    <row r="114" spans="1:7" s="31" customFormat="1" ht="28.5" customHeight="1" x14ac:dyDescent="0.15">
      <c r="A114" s="235"/>
      <c r="B114" s="169"/>
      <c r="C114" s="46"/>
      <c r="D114" s="46" t="s">
        <v>162</v>
      </c>
      <c r="E114" s="32" t="s">
        <v>163</v>
      </c>
      <c r="F114" s="237"/>
      <c r="G114" s="238">
        <v>20</v>
      </c>
    </row>
    <row r="115" spans="1:7" s="31" customFormat="1" ht="28.5" customHeight="1" x14ac:dyDescent="0.15">
      <c r="A115" s="235"/>
      <c r="B115" s="169"/>
      <c r="C115" s="46"/>
      <c r="D115" s="46" t="s">
        <v>1</v>
      </c>
      <c r="E115" s="32" t="s">
        <v>116</v>
      </c>
      <c r="F115" s="237">
        <v>574</v>
      </c>
      <c r="G115" s="238"/>
    </row>
    <row r="116" spans="1:7" s="31" customFormat="1" ht="28.5" customHeight="1" x14ac:dyDescent="0.15">
      <c r="A116" s="235"/>
      <c r="B116" s="169"/>
      <c r="C116" s="46"/>
      <c r="D116" s="46"/>
      <c r="E116" s="32" t="s">
        <v>117</v>
      </c>
      <c r="F116" s="237">
        <v>20</v>
      </c>
      <c r="G116" s="238"/>
    </row>
    <row r="117" spans="1:7" s="31" customFormat="1" ht="28.5" customHeight="1" x14ac:dyDescent="0.15">
      <c r="A117" s="235"/>
      <c r="B117" s="170"/>
      <c r="C117" s="49"/>
      <c r="D117" s="49" t="s">
        <v>388</v>
      </c>
      <c r="E117" s="50" t="s">
        <v>519</v>
      </c>
      <c r="F117" s="172">
        <v>40</v>
      </c>
      <c r="G117" s="239"/>
    </row>
    <row r="118" spans="1:7" s="31" customFormat="1" ht="28.5" customHeight="1" x14ac:dyDescent="0.15">
      <c r="A118" s="235"/>
      <c r="B118" s="173">
        <v>256</v>
      </c>
      <c r="C118" s="246" t="s">
        <v>419</v>
      </c>
      <c r="D118" s="246" t="s">
        <v>2</v>
      </c>
      <c r="E118" s="175" t="s">
        <v>677</v>
      </c>
      <c r="F118" s="176"/>
      <c r="G118" s="240">
        <v>56</v>
      </c>
    </row>
    <row r="119" spans="1:7" s="31" customFormat="1" ht="28.5" customHeight="1" x14ac:dyDescent="0.15">
      <c r="A119" s="235"/>
      <c r="B119" s="169"/>
      <c r="C119" s="46"/>
      <c r="D119" s="46"/>
      <c r="E119" s="32" t="s">
        <v>499</v>
      </c>
      <c r="F119" s="237"/>
      <c r="G119" s="238">
        <v>20</v>
      </c>
    </row>
    <row r="120" spans="1:7" s="31" customFormat="1" ht="28.5" customHeight="1" x14ac:dyDescent="0.15">
      <c r="A120" s="235"/>
      <c r="B120" s="170"/>
      <c r="C120" s="49"/>
      <c r="D120" s="49"/>
      <c r="E120" s="50" t="s">
        <v>504</v>
      </c>
      <c r="F120" s="172"/>
      <c r="G120" s="239">
        <v>18</v>
      </c>
    </row>
    <row r="121" spans="1:7" s="31" customFormat="1" ht="28.5" customHeight="1" x14ac:dyDescent="0.15">
      <c r="A121" s="235"/>
      <c r="B121" s="173">
        <v>261</v>
      </c>
      <c r="C121" s="246" t="s">
        <v>54</v>
      </c>
      <c r="D121" s="246" t="s">
        <v>0</v>
      </c>
      <c r="E121" s="174" t="s">
        <v>512</v>
      </c>
      <c r="F121" s="176">
        <v>289</v>
      </c>
      <c r="G121" s="240">
        <v>349</v>
      </c>
    </row>
    <row r="122" spans="1:7" s="31" customFormat="1" ht="28.5" customHeight="1" x14ac:dyDescent="0.15">
      <c r="A122" s="235"/>
      <c r="B122" s="169"/>
      <c r="C122" s="46"/>
      <c r="D122" s="46" t="s">
        <v>144</v>
      </c>
      <c r="E122" s="32" t="s">
        <v>501</v>
      </c>
      <c r="F122" s="237">
        <v>36</v>
      </c>
      <c r="G122" s="238"/>
    </row>
    <row r="123" spans="1:7" s="31" customFormat="1" ht="28.5" customHeight="1" x14ac:dyDescent="0.15">
      <c r="A123" s="235"/>
      <c r="B123" s="169"/>
      <c r="C123" s="46"/>
      <c r="D123" s="46"/>
      <c r="E123" s="32" t="s">
        <v>592</v>
      </c>
      <c r="F123" s="237">
        <v>36</v>
      </c>
      <c r="G123" s="238"/>
    </row>
    <row r="124" spans="1:7" s="31" customFormat="1" ht="28.5" customHeight="1" x14ac:dyDescent="0.15">
      <c r="A124" s="235"/>
      <c r="B124" s="169"/>
      <c r="C124" s="46"/>
      <c r="D124" s="46" t="s">
        <v>2</v>
      </c>
      <c r="E124" s="32" t="s">
        <v>496</v>
      </c>
      <c r="F124" s="258"/>
      <c r="G124" s="259">
        <v>216</v>
      </c>
    </row>
    <row r="125" spans="1:7" s="31" customFormat="1" ht="28.5" customHeight="1" x14ac:dyDescent="0.15">
      <c r="A125" s="235"/>
      <c r="B125" s="169"/>
      <c r="C125" s="46"/>
      <c r="D125" s="46"/>
      <c r="E125" s="32" t="s">
        <v>678</v>
      </c>
      <c r="F125" s="258"/>
      <c r="G125" s="259">
        <v>72</v>
      </c>
    </row>
    <row r="126" spans="1:7" s="31" customFormat="1" ht="28.5" customHeight="1" x14ac:dyDescent="0.15">
      <c r="A126" s="235"/>
      <c r="B126" s="169"/>
      <c r="C126" s="46"/>
      <c r="D126" s="46"/>
      <c r="E126" s="32" t="s">
        <v>499</v>
      </c>
      <c r="F126" s="258"/>
      <c r="G126" s="259">
        <v>76</v>
      </c>
    </row>
    <row r="127" spans="1:7" s="31" customFormat="1" ht="28.5" customHeight="1" x14ac:dyDescent="0.15">
      <c r="A127" s="235"/>
      <c r="B127" s="169"/>
      <c r="C127" s="46"/>
      <c r="D127" s="46"/>
      <c r="E127" s="32" t="s">
        <v>504</v>
      </c>
      <c r="F127" s="237">
        <v>192</v>
      </c>
      <c r="G127" s="238">
        <v>176</v>
      </c>
    </row>
    <row r="128" spans="1:7" s="31" customFormat="1" ht="28.5" customHeight="1" x14ac:dyDescent="0.15">
      <c r="A128" s="235"/>
      <c r="B128" s="169"/>
      <c r="C128" s="46"/>
      <c r="D128" s="46"/>
      <c r="E128" s="32" t="s">
        <v>632</v>
      </c>
      <c r="F128" s="237"/>
      <c r="G128" s="238">
        <v>18</v>
      </c>
    </row>
    <row r="129" spans="1:7" s="31" customFormat="1" ht="28.5" customHeight="1" x14ac:dyDescent="0.15">
      <c r="A129" s="235"/>
      <c r="B129" s="169"/>
      <c r="C129" s="46"/>
      <c r="D129" s="46"/>
      <c r="E129" s="32" t="s">
        <v>502</v>
      </c>
      <c r="F129" s="258">
        <v>140</v>
      </c>
      <c r="G129" s="259"/>
    </row>
    <row r="130" spans="1:7" s="31" customFormat="1" ht="28.5" customHeight="1" x14ac:dyDescent="0.15">
      <c r="A130" s="235"/>
      <c r="B130" s="169"/>
      <c r="C130" s="46"/>
      <c r="D130" s="46" t="s">
        <v>176</v>
      </c>
      <c r="E130" s="32" t="s">
        <v>182</v>
      </c>
      <c r="F130" s="258">
        <v>58</v>
      </c>
      <c r="G130" s="259"/>
    </row>
    <row r="131" spans="1:7" s="31" customFormat="1" ht="28.5" customHeight="1" x14ac:dyDescent="0.15">
      <c r="A131" s="235"/>
      <c r="B131" s="169"/>
      <c r="C131" s="46"/>
      <c r="D131" s="46" t="s">
        <v>146</v>
      </c>
      <c r="E131" s="32" t="s">
        <v>157</v>
      </c>
      <c r="F131" s="237">
        <v>20</v>
      </c>
      <c r="G131" s="238"/>
    </row>
    <row r="132" spans="1:7" s="31" customFormat="1" ht="28.5" customHeight="1" x14ac:dyDescent="0.15">
      <c r="A132" s="235"/>
      <c r="B132" s="169"/>
      <c r="C132" s="46"/>
      <c r="D132" s="46" t="s">
        <v>321</v>
      </c>
      <c r="E132" s="32" t="s">
        <v>572</v>
      </c>
      <c r="F132" s="237"/>
      <c r="G132" s="238">
        <v>18</v>
      </c>
    </row>
    <row r="133" spans="1:7" s="31" customFormat="1" ht="28.5" customHeight="1" x14ac:dyDescent="0.15">
      <c r="A133" s="235"/>
      <c r="B133" s="170"/>
      <c r="C133" s="49"/>
      <c r="D133" s="49" t="s">
        <v>155</v>
      </c>
      <c r="E133" s="50" t="s">
        <v>390</v>
      </c>
      <c r="F133" s="172"/>
      <c r="G133" s="239">
        <v>7</v>
      </c>
    </row>
    <row r="134" spans="1:7" s="31" customFormat="1" ht="28.5" customHeight="1" x14ac:dyDescent="0.15">
      <c r="A134" s="235"/>
      <c r="B134" s="173">
        <v>262</v>
      </c>
      <c r="C134" s="246" t="s">
        <v>55</v>
      </c>
      <c r="D134" s="246" t="s">
        <v>0</v>
      </c>
      <c r="E134" s="174" t="s">
        <v>512</v>
      </c>
      <c r="F134" s="176">
        <v>152</v>
      </c>
      <c r="G134" s="240">
        <v>819</v>
      </c>
    </row>
    <row r="135" spans="1:7" s="31" customFormat="1" ht="28.5" customHeight="1" x14ac:dyDescent="0.15">
      <c r="A135" s="235"/>
      <c r="B135" s="169"/>
      <c r="C135" s="46"/>
      <c r="D135" s="46" t="s">
        <v>2</v>
      </c>
      <c r="E135" s="32" t="s">
        <v>496</v>
      </c>
      <c r="F135" s="237"/>
      <c r="G135" s="238">
        <v>5</v>
      </c>
    </row>
    <row r="136" spans="1:7" s="31" customFormat="1" ht="28.5" customHeight="1" x14ac:dyDescent="0.15">
      <c r="A136" s="235"/>
      <c r="B136" s="169"/>
      <c r="C136" s="46"/>
      <c r="D136" s="46"/>
      <c r="E136" s="32" t="s">
        <v>594</v>
      </c>
      <c r="F136" s="237"/>
      <c r="G136" s="238">
        <v>138</v>
      </c>
    </row>
    <row r="137" spans="1:7" s="31" customFormat="1" ht="28.5" customHeight="1" x14ac:dyDescent="0.15">
      <c r="A137" s="235"/>
      <c r="B137" s="169"/>
      <c r="C137" s="46"/>
      <c r="D137" s="46"/>
      <c r="E137" s="32" t="s">
        <v>678</v>
      </c>
      <c r="F137" s="237"/>
      <c r="G137" s="238">
        <v>2</v>
      </c>
    </row>
    <row r="138" spans="1:7" s="31" customFormat="1" ht="28.5" customHeight="1" x14ac:dyDescent="0.15">
      <c r="A138" s="235"/>
      <c r="B138" s="169"/>
      <c r="C138" s="46"/>
      <c r="D138" s="46"/>
      <c r="E138" s="32" t="s">
        <v>499</v>
      </c>
      <c r="F138" s="237"/>
      <c r="G138" s="238">
        <v>33</v>
      </c>
    </row>
    <row r="139" spans="1:7" s="31" customFormat="1" ht="28.5" customHeight="1" x14ac:dyDescent="0.15">
      <c r="A139" s="235"/>
      <c r="B139" s="169"/>
      <c r="C139" s="46"/>
      <c r="D139" s="46"/>
      <c r="E139" s="32" t="s">
        <v>504</v>
      </c>
      <c r="F139" s="237">
        <v>402</v>
      </c>
      <c r="G139" s="238">
        <v>1244</v>
      </c>
    </row>
    <row r="140" spans="1:7" s="31" customFormat="1" ht="28.5" customHeight="1" x14ac:dyDescent="0.15">
      <c r="A140" s="235"/>
      <c r="B140" s="169"/>
      <c r="C140" s="46"/>
      <c r="D140" s="46"/>
      <c r="E140" s="32" t="s">
        <v>500</v>
      </c>
      <c r="F140" s="237">
        <v>242</v>
      </c>
      <c r="G140" s="238"/>
    </row>
    <row r="141" spans="1:7" s="31" customFormat="1" ht="28.5" customHeight="1" x14ac:dyDescent="0.15">
      <c r="A141" s="235"/>
      <c r="B141" s="169"/>
      <c r="C141" s="46"/>
      <c r="D141" s="46"/>
      <c r="E141" s="32" t="s">
        <v>502</v>
      </c>
      <c r="F141" s="237">
        <v>186</v>
      </c>
      <c r="G141" s="238">
        <v>316</v>
      </c>
    </row>
    <row r="142" spans="1:7" s="31" customFormat="1" ht="28.5" customHeight="1" x14ac:dyDescent="0.15">
      <c r="A142" s="235"/>
      <c r="B142" s="169"/>
      <c r="C142" s="46"/>
      <c r="D142" s="236" t="s">
        <v>176</v>
      </c>
      <c r="E142" s="32" t="s">
        <v>182</v>
      </c>
      <c r="F142" s="237"/>
      <c r="G142" s="238">
        <v>9</v>
      </c>
    </row>
    <row r="143" spans="1:7" s="31" customFormat="1" ht="28.5" customHeight="1" x14ac:dyDescent="0.15">
      <c r="A143" s="235"/>
      <c r="B143" s="169"/>
      <c r="C143" s="46"/>
      <c r="D143" s="46" t="s">
        <v>8</v>
      </c>
      <c r="E143" s="32" t="s">
        <v>166</v>
      </c>
      <c r="F143" s="237">
        <v>904</v>
      </c>
      <c r="G143" s="238">
        <v>36</v>
      </c>
    </row>
    <row r="144" spans="1:7" s="31" customFormat="1" ht="28.5" customHeight="1" x14ac:dyDescent="0.15">
      <c r="A144" s="235"/>
      <c r="B144" s="169"/>
      <c r="C144" s="46"/>
      <c r="D144" s="46" t="s">
        <v>147</v>
      </c>
      <c r="E144" s="32" t="s">
        <v>389</v>
      </c>
      <c r="F144" s="237"/>
      <c r="G144" s="238">
        <v>54</v>
      </c>
    </row>
    <row r="145" spans="1:7" s="31" customFormat="1" ht="28.5" customHeight="1" x14ac:dyDescent="0.15">
      <c r="A145" s="235"/>
      <c r="B145" s="169"/>
      <c r="C145" s="46"/>
      <c r="D145" s="46" t="s">
        <v>149</v>
      </c>
      <c r="E145" s="32" t="s">
        <v>563</v>
      </c>
      <c r="F145" s="237">
        <v>78</v>
      </c>
      <c r="G145" s="238"/>
    </row>
    <row r="146" spans="1:7" s="31" customFormat="1" ht="28.5" customHeight="1" x14ac:dyDescent="0.15">
      <c r="A146" s="235"/>
      <c r="B146" s="169"/>
      <c r="C146" s="46"/>
      <c r="D146" s="46" t="s">
        <v>376</v>
      </c>
      <c r="E146" s="32" t="s">
        <v>526</v>
      </c>
      <c r="F146" s="237"/>
      <c r="G146" s="238">
        <v>18</v>
      </c>
    </row>
    <row r="147" spans="1:7" s="31" customFormat="1" ht="28.5" customHeight="1" x14ac:dyDescent="0.15">
      <c r="A147" s="235"/>
      <c r="B147" s="169"/>
      <c r="C147" s="46"/>
      <c r="D147" s="46" t="s">
        <v>492</v>
      </c>
      <c r="E147" s="32" t="s">
        <v>521</v>
      </c>
      <c r="F147" s="237">
        <v>90</v>
      </c>
      <c r="G147" s="238"/>
    </row>
    <row r="148" spans="1:7" s="31" customFormat="1" ht="28.5" customHeight="1" x14ac:dyDescent="0.15">
      <c r="A148" s="235"/>
      <c r="B148" s="170"/>
      <c r="C148" s="49"/>
      <c r="D148" s="49" t="s">
        <v>7</v>
      </c>
      <c r="E148" s="50" t="s">
        <v>573</v>
      </c>
      <c r="F148" s="172"/>
      <c r="G148" s="239">
        <v>20</v>
      </c>
    </row>
    <row r="149" spans="1:7" s="31" customFormat="1" ht="28.5" customHeight="1" x14ac:dyDescent="0.15">
      <c r="A149" s="235"/>
      <c r="B149" s="169">
        <v>265</v>
      </c>
      <c r="C149" s="46" t="s">
        <v>268</v>
      </c>
      <c r="D149" s="46" t="s">
        <v>0</v>
      </c>
      <c r="E149" s="32" t="s">
        <v>512</v>
      </c>
      <c r="F149" s="237"/>
      <c r="G149" s="238">
        <v>9</v>
      </c>
    </row>
    <row r="150" spans="1:7" s="31" customFormat="1" ht="28.5" customHeight="1" x14ac:dyDescent="0.15">
      <c r="A150" s="235"/>
      <c r="B150" s="169"/>
      <c r="C150" s="46"/>
      <c r="D150" s="46" t="s">
        <v>2</v>
      </c>
      <c r="E150" s="32" t="s">
        <v>499</v>
      </c>
      <c r="F150" s="237"/>
      <c r="G150" s="238">
        <v>9</v>
      </c>
    </row>
    <row r="151" spans="1:7" s="31" customFormat="1" ht="28.5" customHeight="1" x14ac:dyDescent="0.15">
      <c r="A151" s="235"/>
      <c r="B151" s="169"/>
      <c r="C151" s="46"/>
      <c r="D151" s="46"/>
      <c r="E151" s="32" t="s">
        <v>504</v>
      </c>
      <c r="F151" s="237"/>
      <c r="G151" s="238">
        <v>198</v>
      </c>
    </row>
    <row r="152" spans="1:7" s="31" customFormat="1" ht="28.5" customHeight="1" x14ac:dyDescent="0.15">
      <c r="A152" s="235"/>
      <c r="B152" s="249"/>
      <c r="C152" s="46"/>
      <c r="D152" s="46"/>
      <c r="E152" s="32" t="s">
        <v>502</v>
      </c>
      <c r="F152" s="237"/>
      <c r="G152" s="238">
        <v>4</v>
      </c>
    </row>
    <row r="153" spans="1:7" s="31" customFormat="1" ht="28.5" customHeight="1" x14ac:dyDescent="0.15">
      <c r="A153" s="241"/>
      <c r="B153" s="648" t="s">
        <v>110</v>
      </c>
      <c r="C153" s="649"/>
      <c r="D153" s="182"/>
      <c r="E153" s="183"/>
      <c r="F153" s="184">
        <f>SUM(F71:F152)</f>
        <v>6059</v>
      </c>
      <c r="G153" s="250">
        <f>SUM(G71:G152)</f>
        <v>24359</v>
      </c>
    </row>
    <row r="154" spans="1:7" s="31" customFormat="1" ht="28.5" customHeight="1" x14ac:dyDescent="0.15">
      <c r="A154" s="243" t="s">
        <v>60</v>
      </c>
      <c r="B154" s="165">
        <v>301</v>
      </c>
      <c r="C154" s="244" t="s">
        <v>269</v>
      </c>
      <c r="D154" s="244" t="s">
        <v>0</v>
      </c>
      <c r="E154" s="166" t="s">
        <v>595</v>
      </c>
      <c r="F154" s="168">
        <v>39498</v>
      </c>
      <c r="G154" s="245"/>
    </row>
    <row r="155" spans="1:7" s="31" customFormat="1" ht="28.5" customHeight="1" x14ac:dyDescent="0.15">
      <c r="A155" s="243"/>
      <c r="B155" s="169"/>
      <c r="C155" s="46"/>
      <c r="D155" s="46"/>
      <c r="E155" s="32" t="s">
        <v>512</v>
      </c>
      <c r="F155" s="237">
        <v>18</v>
      </c>
      <c r="G155" s="238"/>
    </row>
    <row r="156" spans="1:7" s="31" customFormat="1" ht="28.5" customHeight="1" x14ac:dyDescent="0.15">
      <c r="A156" s="243"/>
      <c r="B156" s="169"/>
      <c r="C156" s="46"/>
      <c r="D156" s="46" t="s">
        <v>2</v>
      </c>
      <c r="E156" s="32" t="s">
        <v>504</v>
      </c>
      <c r="F156" s="237"/>
      <c r="G156" s="238">
        <v>18</v>
      </c>
    </row>
    <row r="157" spans="1:7" s="31" customFormat="1" ht="28.5" customHeight="1" x14ac:dyDescent="0.15">
      <c r="A157" s="243"/>
      <c r="B157" s="170"/>
      <c r="C157" s="49"/>
      <c r="D157" s="49" t="s">
        <v>147</v>
      </c>
      <c r="E157" s="50" t="s">
        <v>574</v>
      </c>
      <c r="F157" s="172">
        <v>7912</v>
      </c>
      <c r="G157" s="239"/>
    </row>
    <row r="158" spans="1:7" s="31" customFormat="1" ht="28.5" customHeight="1" x14ac:dyDescent="0.15">
      <c r="A158" s="235"/>
      <c r="B158" s="173">
        <v>351</v>
      </c>
      <c r="C158" s="246" t="s">
        <v>69</v>
      </c>
      <c r="D158" s="246" t="s">
        <v>0</v>
      </c>
      <c r="E158" s="174" t="s">
        <v>512</v>
      </c>
      <c r="F158" s="176"/>
      <c r="G158" s="240">
        <v>2142</v>
      </c>
    </row>
    <row r="159" spans="1:7" s="31" customFormat="1" ht="28.5" customHeight="1" x14ac:dyDescent="0.15">
      <c r="A159" s="235"/>
      <c r="B159" s="169"/>
      <c r="C159" s="46"/>
      <c r="D159" s="46" t="s">
        <v>2</v>
      </c>
      <c r="E159" s="32" t="s">
        <v>185</v>
      </c>
      <c r="F159" s="237"/>
      <c r="G159" s="238">
        <v>2160</v>
      </c>
    </row>
    <row r="160" spans="1:7" s="31" customFormat="1" ht="28.5" customHeight="1" x14ac:dyDescent="0.15">
      <c r="A160" s="235"/>
      <c r="B160" s="169"/>
      <c r="C160" s="46"/>
      <c r="D160" s="46"/>
      <c r="E160" s="32" t="s">
        <v>499</v>
      </c>
      <c r="F160" s="237"/>
      <c r="G160" s="238">
        <v>198</v>
      </c>
    </row>
    <row r="161" spans="1:7" s="31" customFormat="1" ht="28.5" customHeight="1" x14ac:dyDescent="0.15">
      <c r="A161" s="235"/>
      <c r="B161" s="169"/>
      <c r="C161" s="46"/>
      <c r="D161" s="46"/>
      <c r="E161" s="32" t="s">
        <v>504</v>
      </c>
      <c r="F161" s="237">
        <v>72</v>
      </c>
      <c r="G161" s="238">
        <v>138</v>
      </c>
    </row>
    <row r="162" spans="1:7" s="31" customFormat="1" ht="28.5" customHeight="1" x14ac:dyDescent="0.15">
      <c r="A162" s="235"/>
      <c r="B162" s="169"/>
      <c r="C162" s="46"/>
      <c r="D162" s="46"/>
      <c r="E162" s="32" t="s">
        <v>502</v>
      </c>
      <c r="F162" s="237"/>
      <c r="G162" s="238">
        <v>3816</v>
      </c>
    </row>
    <row r="163" spans="1:7" s="31" customFormat="1" ht="28.5" customHeight="1" x14ac:dyDescent="0.15">
      <c r="A163" s="235"/>
      <c r="B163" s="169"/>
      <c r="C163" s="46"/>
      <c r="D163" s="46"/>
      <c r="E163" s="32" t="s">
        <v>180</v>
      </c>
      <c r="F163" s="237">
        <v>18</v>
      </c>
      <c r="G163" s="238">
        <v>300</v>
      </c>
    </row>
    <row r="164" spans="1:7" s="31" customFormat="1" ht="28.5" customHeight="1" x14ac:dyDescent="0.15">
      <c r="A164" s="235"/>
      <c r="B164" s="169"/>
      <c r="C164" s="46"/>
      <c r="D164" s="46" t="s">
        <v>8</v>
      </c>
      <c r="E164" s="32" t="s">
        <v>166</v>
      </c>
      <c r="F164" s="237"/>
      <c r="G164" s="238">
        <v>80</v>
      </c>
    </row>
    <row r="165" spans="1:7" s="31" customFormat="1" ht="28.5" customHeight="1" x14ac:dyDescent="0.15">
      <c r="A165" s="235"/>
      <c r="B165" s="169"/>
      <c r="C165" s="46"/>
      <c r="D165" s="46"/>
      <c r="E165" s="32" t="s">
        <v>393</v>
      </c>
      <c r="F165" s="237"/>
      <c r="G165" s="238">
        <v>160</v>
      </c>
    </row>
    <row r="166" spans="1:7" s="31" customFormat="1" ht="28.5" customHeight="1" x14ac:dyDescent="0.15">
      <c r="A166" s="235"/>
      <c r="B166" s="169"/>
      <c r="C166" s="46"/>
      <c r="D166" s="46"/>
      <c r="E166" s="32" t="s">
        <v>392</v>
      </c>
      <c r="F166" s="237"/>
      <c r="G166" s="238">
        <v>240</v>
      </c>
    </row>
    <row r="167" spans="1:7" s="31" customFormat="1" ht="28.5" customHeight="1" x14ac:dyDescent="0.15">
      <c r="A167" s="235"/>
      <c r="B167" s="169"/>
      <c r="C167" s="46"/>
      <c r="D167" s="46" t="s">
        <v>145</v>
      </c>
      <c r="E167" s="32" t="s">
        <v>145</v>
      </c>
      <c r="F167" s="237"/>
      <c r="G167" s="238">
        <v>20</v>
      </c>
    </row>
    <row r="168" spans="1:7" s="31" customFormat="1" ht="28.5" customHeight="1" x14ac:dyDescent="0.15">
      <c r="A168" s="235"/>
      <c r="B168" s="169"/>
      <c r="C168" s="46"/>
      <c r="D168" s="46" t="s">
        <v>146</v>
      </c>
      <c r="E168" s="32" t="s">
        <v>157</v>
      </c>
      <c r="F168" s="237"/>
      <c r="G168" s="238">
        <v>36</v>
      </c>
    </row>
    <row r="169" spans="1:7" s="31" customFormat="1" ht="28.5" customHeight="1" x14ac:dyDescent="0.15">
      <c r="A169" s="235"/>
      <c r="B169" s="169"/>
      <c r="C169" s="46"/>
      <c r="D169" s="46" t="s">
        <v>154</v>
      </c>
      <c r="E169" s="32" t="s">
        <v>164</v>
      </c>
      <c r="F169" s="237"/>
      <c r="G169" s="238">
        <v>18</v>
      </c>
    </row>
    <row r="170" spans="1:7" s="31" customFormat="1" ht="28.5" customHeight="1" x14ac:dyDescent="0.15">
      <c r="A170" s="235"/>
      <c r="B170" s="169"/>
      <c r="C170" s="46"/>
      <c r="D170" s="46" t="s">
        <v>493</v>
      </c>
      <c r="E170" s="32" t="s">
        <v>509</v>
      </c>
      <c r="F170" s="237"/>
      <c r="G170" s="238">
        <v>80</v>
      </c>
    </row>
    <row r="171" spans="1:7" s="31" customFormat="1" ht="28.5" customHeight="1" x14ac:dyDescent="0.15">
      <c r="A171" s="235"/>
      <c r="B171" s="170"/>
      <c r="C171" s="49"/>
      <c r="D171" s="49" t="s">
        <v>174</v>
      </c>
      <c r="E171" s="50" t="s">
        <v>343</v>
      </c>
      <c r="F171" s="172"/>
      <c r="G171" s="239">
        <v>18</v>
      </c>
    </row>
    <row r="172" spans="1:7" s="31" customFormat="1" ht="28.5" customHeight="1" x14ac:dyDescent="0.15">
      <c r="A172" s="235"/>
      <c r="B172" s="173">
        <v>361</v>
      </c>
      <c r="C172" s="246" t="s">
        <v>70</v>
      </c>
      <c r="D172" s="246" t="s">
        <v>2</v>
      </c>
      <c r="E172" s="174" t="s">
        <v>517</v>
      </c>
      <c r="F172" s="176"/>
      <c r="G172" s="240">
        <v>18</v>
      </c>
    </row>
    <row r="173" spans="1:7" s="31" customFormat="1" ht="28.5" customHeight="1" x14ac:dyDescent="0.15">
      <c r="A173" s="235"/>
      <c r="B173" s="169"/>
      <c r="C173" s="46"/>
      <c r="D173" s="46"/>
      <c r="E173" s="32" t="s">
        <v>499</v>
      </c>
      <c r="F173" s="237">
        <v>18</v>
      </c>
      <c r="G173" s="238">
        <v>738</v>
      </c>
    </row>
    <row r="174" spans="1:7" s="31" customFormat="1" ht="28.5" customHeight="1" x14ac:dyDescent="0.15">
      <c r="A174" s="235"/>
      <c r="B174" s="169"/>
      <c r="C174" s="46"/>
      <c r="D174" s="46" t="s">
        <v>8</v>
      </c>
      <c r="E174" s="32" t="s">
        <v>393</v>
      </c>
      <c r="F174" s="237"/>
      <c r="G174" s="238">
        <v>72</v>
      </c>
    </row>
    <row r="175" spans="1:7" s="31" customFormat="1" ht="28.5" customHeight="1" x14ac:dyDescent="0.15">
      <c r="A175" s="235"/>
      <c r="B175" s="170"/>
      <c r="C175" s="49"/>
      <c r="D175" s="49" t="s">
        <v>7</v>
      </c>
      <c r="E175" s="50" t="s">
        <v>573</v>
      </c>
      <c r="F175" s="172"/>
      <c r="G175" s="239">
        <v>18</v>
      </c>
    </row>
    <row r="176" spans="1:7" s="31" customFormat="1" ht="28.5" customHeight="1" x14ac:dyDescent="0.15">
      <c r="A176" s="235"/>
      <c r="B176" s="169">
        <v>371</v>
      </c>
      <c r="C176" s="46" t="s">
        <v>11</v>
      </c>
      <c r="D176" s="46" t="s">
        <v>0</v>
      </c>
      <c r="E176" s="32" t="s">
        <v>597</v>
      </c>
      <c r="F176" s="237"/>
      <c r="G176" s="238">
        <v>72</v>
      </c>
    </row>
    <row r="177" spans="1:7" s="31" customFormat="1" ht="28.5" customHeight="1" x14ac:dyDescent="0.15">
      <c r="A177" s="235"/>
      <c r="B177" s="169"/>
      <c r="C177" s="46"/>
      <c r="D177" s="46"/>
      <c r="E177" s="32" t="s">
        <v>512</v>
      </c>
      <c r="F177" s="237">
        <v>1920</v>
      </c>
      <c r="G177" s="238">
        <v>524</v>
      </c>
    </row>
    <row r="178" spans="1:7" s="31" customFormat="1" ht="28.5" customHeight="1" x14ac:dyDescent="0.15">
      <c r="A178" s="235"/>
      <c r="B178" s="169"/>
      <c r="C178" s="46"/>
      <c r="D178" s="46" t="s">
        <v>144</v>
      </c>
      <c r="E178" s="32" t="s">
        <v>501</v>
      </c>
      <c r="F178" s="237"/>
      <c r="G178" s="238">
        <v>144</v>
      </c>
    </row>
    <row r="179" spans="1:7" s="31" customFormat="1" ht="28.5" customHeight="1" x14ac:dyDescent="0.15">
      <c r="A179" s="235"/>
      <c r="B179" s="169"/>
      <c r="C179" s="46"/>
      <c r="D179" s="46"/>
      <c r="E179" s="32" t="s">
        <v>513</v>
      </c>
      <c r="F179" s="237"/>
      <c r="G179" s="238">
        <v>90</v>
      </c>
    </row>
    <row r="180" spans="1:7" s="31" customFormat="1" ht="28.5" customHeight="1" x14ac:dyDescent="0.15">
      <c r="A180" s="235"/>
      <c r="B180" s="169"/>
      <c r="C180" s="46"/>
      <c r="D180" s="46" t="s">
        <v>2</v>
      </c>
      <c r="E180" s="32" t="s">
        <v>496</v>
      </c>
      <c r="F180" s="237"/>
      <c r="G180" s="238">
        <v>244</v>
      </c>
    </row>
    <row r="181" spans="1:7" s="31" customFormat="1" ht="28.5" customHeight="1" x14ac:dyDescent="0.15">
      <c r="A181" s="235"/>
      <c r="B181" s="169"/>
      <c r="C181" s="46"/>
      <c r="D181" s="46"/>
      <c r="E181" s="32" t="s">
        <v>507</v>
      </c>
      <c r="F181" s="237"/>
      <c r="G181" s="238">
        <v>78</v>
      </c>
    </row>
    <row r="182" spans="1:7" s="31" customFormat="1" ht="28.5" customHeight="1" x14ac:dyDescent="0.15">
      <c r="A182" s="235"/>
      <c r="B182" s="169"/>
      <c r="C182" s="46"/>
      <c r="D182" s="46"/>
      <c r="E182" s="32" t="s">
        <v>185</v>
      </c>
      <c r="F182" s="237">
        <v>288</v>
      </c>
      <c r="G182" s="238"/>
    </row>
    <row r="183" spans="1:7" s="31" customFormat="1" ht="28.5" customHeight="1" x14ac:dyDescent="0.15">
      <c r="A183" s="235"/>
      <c r="B183" s="169"/>
      <c r="C183" s="46"/>
      <c r="D183" s="46"/>
      <c r="E183" s="32" t="s">
        <v>499</v>
      </c>
      <c r="F183" s="237"/>
      <c r="G183" s="238">
        <v>976</v>
      </c>
    </row>
    <row r="184" spans="1:7" s="31" customFormat="1" ht="28.5" customHeight="1" x14ac:dyDescent="0.15">
      <c r="A184" s="235"/>
      <c r="B184" s="169"/>
      <c r="C184" s="46"/>
      <c r="D184" s="46"/>
      <c r="E184" s="32" t="s">
        <v>504</v>
      </c>
      <c r="F184" s="237"/>
      <c r="G184" s="238">
        <v>72</v>
      </c>
    </row>
    <row r="185" spans="1:7" s="31" customFormat="1" ht="28.5" customHeight="1" x14ac:dyDescent="0.15">
      <c r="A185" s="235"/>
      <c r="B185" s="169"/>
      <c r="C185" s="46"/>
      <c r="D185" s="46"/>
      <c r="E185" s="32" t="s">
        <v>500</v>
      </c>
      <c r="F185" s="237"/>
      <c r="G185" s="238">
        <v>20</v>
      </c>
    </row>
    <row r="186" spans="1:7" s="31" customFormat="1" ht="28.5" customHeight="1" x14ac:dyDescent="0.15">
      <c r="A186" s="235"/>
      <c r="B186" s="169"/>
      <c r="C186" s="46"/>
      <c r="D186" s="46"/>
      <c r="E186" s="32" t="s">
        <v>502</v>
      </c>
      <c r="F186" s="237"/>
      <c r="G186" s="238">
        <v>108</v>
      </c>
    </row>
    <row r="187" spans="1:7" s="31" customFormat="1" ht="28.5" customHeight="1" x14ac:dyDescent="0.15">
      <c r="A187" s="235"/>
      <c r="B187" s="169"/>
      <c r="C187" s="46"/>
      <c r="D187" s="46" t="s">
        <v>8</v>
      </c>
      <c r="E187" s="32" t="s">
        <v>166</v>
      </c>
      <c r="F187" s="237"/>
      <c r="G187" s="238">
        <v>108</v>
      </c>
    </row>
    <row r="188" spans="1:7" s="31" customFormat="1" ht="28.5" customHeight="1" x14ac:dyDescent="0.15">
      <c r="A188" s="235"/>
      <c r="B188" s="169"/>
      <c r="C188" s="46"/>
      <c r="D188" s="46" t="s">
        <v>145</v>
      </c>
      <c r="E188" s="32" t="s">
        <v>145</v>
      </c>
      <c r="F188" s="237">
        <v>100</v>
      </c>
      <c r="G188" s="238">
        <v>36</v>
      </c>
    </row>
    <row r="189" spans="1:7" s="31" customFormat="1" ht="28.5" customHeight="1" x14ac:dyDescent="0.15">
      <c r="A189" s="235"/>
      <c r="B189" s="169"/>
      <c r="C189" s="46"/>
      <c r="D189" s="46" t="s">
        <v>146</v>
      </c>
      <c r="E189" s="32" t="s">
        <v>387</v>
      </c>
      <c r="F189" s="237"/>
      <c r="G189" s="238">
        <v>18</v>
      </c>
    </row>
    <row r="190" spans="1:7" s="31" customFormat="1" ht="28.5" customHeight="1" x14ac:dyDescent="0.15">
      <c r="A190" s="235"/>
      <c r="B190" s="169"/>
      <c r="C190" s="46"/>
      <c r="D190" s="46"/>
      <c r="E190" s="32" t="s">
        <v>157</v>
      </c>
      <c r="F190" s="237"/>
      <c r="G190" s="238">
        <v>290</v>
      </c>
    </row>
    <row r="191" spans="1:7" s="31" customFormat="1" ht="28.5" customHeight="1" x14ac:dyDescent="0.15">
      <c r="A191" s="235"/>
      <c r="B191" s="169"/>
      <c r="C191" s="46"/>
      <c r="D191" s="46" t="s">
        <v>148</v>
      </c>
      <c r="E191" s="32" t="s">
        <v>577</v>
      </c>
      <c r="F191" s="237"/>
      <c r="G191" s="238">
        <v>1</v>
      </c>
    </row>
    <row r="192" spans="1:7" s="31" customFormat="1" ht="28.5" customHeight="1" x14ac:dyDescent="0.15">
      <c r="A192" s="235"/>
      <c r="B192" s="169"/>
      <c r="C192" s="46"/>
      <c r="D192" s="46" t="s">
        <v>150</v>
      </c>
      <c r="E192" s="32" t="s">
        <v>394</v>
      </c>
      <c r="F192" s="237"/>
      <c r="G192" s="238">
        <v>198</v>
      </c>
    </row>
    <row r="193" spans="1:7" s="31" customFormat="1" ht="28.5" customHeight="1" x14ac:dyDescent="0.15">
      <c r="A193" s="235"/>
      <c r="B193" s="169"/>
      <c r="C193" s="46"/>
      <c r="D193" s="46"/>
      <c r="E193" s="32" t="s">
        <v>395</v>
      </c>
      <c r="F193" s="237"/>
      <c r="G193" s="238">
        <v>18</v>
      </c>
    </row>
    <row r="194" spans="1:7" s="31" customFormat="1" ht="28.5" customHeight="1" x14ac:dyDescent="0.15">
      <c r="A194" s="235"/>
      <c r="B194" s="169"/>
      <c r="C194" s="46"/>
      <c r="D194" s="46" t="s">
        <v>491</v>
      </c>
      <c r="E194" s="32" t="s">
        <v>575</v>
      </c>
      <c r="F194" s="237"/>
      <c r="G194" s="238">
        <v>18</v>
      </c>
    </row>
    <row r="195" spans="1:7" s="31" customFormat="1" ht="28.5" customHeight="1" x14ac:dyDescent="0.15">
      <c r="A195" s="235"/>
      <c r="B195" s="169"/>
      <c r="C195" s="46"/>
      <c r="D195" s="46" t="s">
        <v>7</v>
      </c>
      <c r="E195" s="32" t="s">
        <v>523</v>
      </c>
      <c r="F195" s="237"/>
      <c r="G195" s="238">
        <v>36</v>
      </c>
    </row>
    <row r="196" spans="1:7" s="31" customFormat="1" ht="28.5" customHeight="1" x14ac:dyDescent="0.15">
      <c r="A196" s="235"/>
      <c r="B196" s="169"/>
      <c r="C196" s="46"/>
      <c r="D196" s="46"/>
      <c r="E196" s="32" t="s">
        <v>380</v>
      </c>
      <c r="F196" s="237">
        <v>80</v>
      </c>
      <c r="G196" s="238"/>
    </row>
    <row r="197" spans="1:7" s="31" customFormat="1" ht="28.5" customHeight="1" x14ac:dyDescent="0.15">
      <c r="A197" s="235"/>
      <c r="B197" s="169"/>
      <c r="C197" s="46"/>
      <c r="D197" s="46" t="s">
        <v>553</v>
      </c>
      <c r="E197" s="32" t="s">
        <v>576</v>
      </c>
      <c r="F197" s="237"/>
      <c r="G197" s="238">
        <v>18</v>
      </c>
    </row>
    <row r="198" spans="1:7" s="31" customFormat="1" ht="28.5" customHeight="1" x14ac:dyDescent="0.15">
      <c r="A198" s="241"/>
      <c r="B198" s="648" t="s">
        <v>110</v>
      </c>
      <c r="C198" s="649"/>
      <c r="D198" s="182"/>
      <c r="E198" s="183"/>
      <c r="F198" s="184">
        <f>SUM(F154:F197)</f>
        <v>49924</v>
      </c>
      <c r="G198" s="250">
        <f>SUM(G155:G197)</f>
        <v>13339</v>
      </c>
    </row>
    <row r="199" spans="1:7" s="31" customFormat="1" ht="28.5" customHeight="1" x14ac:dyDescent="0.15">
      <c r="A199" s="243" t="s">
        <v>72</v>
      </c>
      <c r="B199" s="165">
        <v>381</v>
      </c>
      <c r="C199" s="46" t="s">
        <v>71</v>
      </c>
      <c r="D199" s="46" t="s">
        <v>7</v>
      </c>
      <c r="E199" s="32" t="s">
        <v>256</v>
      </c>
      <c r="F199" s="237"/>
      <c r="G199" s="238">
        <v>7060</v>
      </c>
    </row>
    <row r="200" spans="1:7" s="31" customFormat="1" ht="28.5" customHeight="1" x14ac:dyDescent="0.15">
      <c r="A200" s="243"/>
      <c r="B200" s="173">
        <v>391</v>
      </c>
      <c r="C200" s="246" t="s">
        <v>73</v>
      </c>
      <c r="D200" s="246" t="s">
        <v>2</v>
      </c>
      <c r="E200" s="174" t="s">
        <v>504</v>
      </c>
      <c r="F200" s="176"/>
      <c r="G200" s="240">
        <v>18</v>
      </c>
    </row>
    <row r="201" spans="1:7" s="31" customFormat="1" ht="28.5" customHeight="1" x14ac:dyDescent="0.15">
      <c r="A201" s="243"/>
      <c r="B201" s="169"/>
      <c r="C201" s="46"/>
      <c r="D201" s="46" t="s">
        <v>8</v>
      </c>
      <c r="E201" s="32" t="s">
        <v>166</v>
      </c>
      <c r="F201" s="237"/>
      <c r="G201" s="238">
        <v>160</v>
      </c>
    </row>
    <row r="202" spans="1:7" s="31" customFormat="1" ht="28.5" customHeight="1" x14ac:dyDescent="0.15">
      <c r="A202" s="243"/>
      <c r="B202" s="169"/>
      <c r="C202" s="46"/>
      <c r="D202" s="46" t="s">
        <v>146</v>
      </c>
      <c r="E202" s="32" t="s">
        <v>387</v>
      </c>
      <c r="F202" s="237"/>
      <c r="G202" s="238">
        <v>40</v>
      </c>
    </row>
    <row r="203" spans="1:7" s="31" customFormat="1" ht="28.5" customHeight="1" x14ac:dyDescent="0.15">
      <c r="A203" s="243"/>
      <c r="B203" s="169"/>
      <c r="C203" s="46"/>
      <c r="D203" s="46" t="s">
        <v>149</v>
      </c>
      <c r="E203" s="32" t="s">
        <v>563</v>
      </c>
      <c r="F203" s="237"/>
      <c r="G203" s="238">
        <v>1596</v>
      </c>
    </row>
    <row r="204" spans="1:7" s="31" customFormat="1" ht="28.5" customHeight="1" x14ac:dyDescent="0.15">
      <c r="A204" s="243"/>
      <c r="B204" s="169"/>
      <c r="C204" s="46"/>
      <c r="D204" s="46" t="s">
        <v>150</v>
      </c>
      <c r="E204" s="32" t="s">
        <v>395</v>
      </c>
      <c r="F204" s="237"/>
      <c r="G204" s="238">
        <v>38</v>
      </c>
    </row>
    <row r="205" spans="1:7" s="31" customFormat="1" ht="28.5" customHeight="1" x14ac:dyDescent="0.15">
      <c r="A205" s="235"/>
      <c r="B205" s="170"/>
      <c r="C205" s="49"/>
      <c r="D205" s="49" t="s">
        <v>151</v>
      </c>
      <c r="E205" s="50" t="s">
        <v>161</v>
      </c>
      <c r="F205" s="172"/>
      <c r="G205" s="239">
        <v>18</v>
      </c>
    </row>
    <row r="206" spans="1:7" s="31" customFormat="1" ht="28.5" customHeight="1" x14ac:dyDescent="0.15">
      <c r="A206" s="235"/>
      <c r="B206" s="173">
        <v>401</v>
      </c>
      <c r="C206" s="246" t="s">
        <v>74</v>
      </c>
      <c r="D206" s="246" t="s">
        <v>0</v>
      </c>
      <c r="E206" s="174" t="s">
        <v>512</v>
      </c>
      <c r="F206" s="176"/>
      <c r="G206" s="240">
        <v>1220</v>
      </c>
    </row>
    <row r="207" spans="1:7" s="31" customFormat="1" ht="28.5" customHeight="1" x14ac:dyDescent="0.15">
      <c r="A207" s="235"/>
      <c r="B207" s="169"/>
      <c r="C207" s="46"/>
      <c r="D207" s="46" t="s">
        <v>144</v>
      </c>
      <c r="E207" s="32" t="s">
        <v>178</v>
      </c>
      <c r="F207" s="237"/>
      <c r="G207" s="260">
        <v>178</v>
      </c>
    </row>
    <row r="208" spans="1:7" s="31" customFormat="1" ht="28.5" customHeight="1" x14ac:dyDescent="0.15">
      <c r="A208" s="235"/>
      <c r="B208" s="169"/>
      <c r="C208" s="46"/>
      <c r="D208" s="46" t="s">
        <v>2</v>
      </c>
      <c r="E208" s="32" t="s">
        <v>587</v>
      </c>
      <c r="F208" s="237"/>
      <c r="G208" s="238">
        <v>2920</v>
      </c>
    </row>
    <row r="209" spans="1:7" s="31" customFormat="1" ht="28.5" customHeight="1" x14ac:dyDescent="0.15">
      <c r="A209" s="235"/>
      <c r="B209" s="169"/>
      <c r="C209" s="46"/>
      <c r="D209" s="46"/>
      <c r="E209" s="32" t="s">
        <v>678</v>
      </c>
      <c r="F209" s="237"/>
      <c r="G209" s="238">
        <v>18</v>
      </c>
    </row>
    <row r="210" spans="1:7" s="31" customFormat="1" ht="28.5" customHeight="1" x14ac:dyDescent="0.15">
      <c r="A210" s="235"/>
      <c r="B210" s="169"/>
      <c r="C210" s="46"/>
      <c r="D210" s="46"/>
      <c r="E210" s="32" t="s">
        <v>504</v>
      </c>
      <c r="F210" s="237"/>
      <c r="G210" s="238">
        <v>960</v>
      </c>
    </row>
    <row r="211" spans="1:7" s="31" customFormat="1" ht="28.5" customHeight="1" x14ac:dyDescent="0.15">
      <c r="A211" s="235"/>
      <c r="B211" s="169"/>
      <c r="C211" s="46"/>
      <c r="D211" s="46" t="s">
        <v>146</v>
      </c>
      <c r="E211" s="32" t="s">
        <v>157</v>
      </c>
      <c r="F211" s="237"/>
      <c r="G211" s="238">
        <v>358</v>
      </c>
    </row>
    <row r="212" spans="1:7" s="31" customFormat="1" ht="28.5" customHeight="1" x14ac:dyDescent="0.15">
      <c r="A212" s="235"/>
      <c r="B212" s="170"/>
      <c r="C212" s="49"/>
      <c r="D212" s="49" t="s">
        <v>149</v>
      </c>
      <c r="E212" s="50" t="s">
        <v>563</v>
      </c>
      <c r="F212" s="172"/>
      <c r="G212" s="239">
        <v>80</v>
      </c>
    </row>
    <row r="213" spans="1:7" s="31" customFormat="1" ht="28.5" customHeight="1" x14ac:dyDescent="0.15">
      <c r="A213" s="235"/>
      <c r="B213" s="173">
        <v>411</v>
      </c>
      <c r="C213" s="246" t="s">
        <v>75</v>
      </c>
      <c r="D213" s="246" t="s">
        <v>0</v>
      </c>
      <c r="E213" s="174" t="s">
        <v>512</v>
      </c>
      <c r="F213" s="176"/>
      <c r="G213" s="240">
        <v>72</v>
      </c>
    </row>
    <row r="214" spans="1:7" s="31" customFormat="1" ht="28.5" customHeight="1" x14ac:dyDescent="0.15">
      <c r="A214" s="235"/>
      <c r="B214" s="169"/>
      <c r="C214" s="46"/>
      <c r="D214" s="46"/>
      <c r="E214" s="32" t="s">
        <v>184</v>
      </c>
      <c r="F214" s="237"/>
      <c r="G214" s="238">
        <v>540</v>
      </c>
    </row>
    <row r="215" spans="1:7" s="31" customFormat="1" ht="28.5" customHeight="1" x14ac:dyDescent="0.15">
      <c r="A215" s="235"/>
      <c r="B215" s="169"/>
      <c r="C215" s="46"/>
      <c r="D215" s="46" t="s">
        <v>146</v>
      </c>
      <c r="E215" s="32" t="s">
        <v>387</v>
      </c>
      <c r="F215" s="237"/>
      <c r="G215" s="238">
        <v>234</v>
      </c>
    </row>
    <row r="216" spans="1:7" s="31" customFormat="1" ht="28.5" customHeight="1" x14ac:dyDescent="0.15">
      <c r="A216" s="235"/>
      <c r="B216" s="169"/>
      <c r="C216" s="46"/>
      <c r="D216" s="46" t="s">
        <v>149</v>
      </c>
      <c r="E216" s="32" t="s">
        <v>563</v>
      </c>
      <c r="F216" s="237"/>
      <c r="G216" s="238">
        <v>162</v>
      </c>
    </row>
    <row r="217" spans="1:7" s="31" customFormat="1" ht="28.5" customHeight="1" x14ac:dyDescent="0.15">
      <c r="A217" s="235"/>
      <c r="B217" s="169"/>
      <c r="C217" s="46"/>
      <c r="D217" s="46" t="s">
        <v>7</v>
      </c>
      <c r="E217" s="32" t="s">
        <v>165</v>
      </c>
      <c r="F217" s="237"/>
      <c r="G217" s="238">
        <v>234</v>
      </c>
    </row>
    <row r="218" spans="1:7" s="31" customFormat="1" ht="28.5" customHeight="1" x14ac:dyDescent="0.15">
      <c r="A218" s="235"/>
      <c r="B218" s="169"/>
      <c r="C218" s="46"/>
      <c r="D218" s="32"/>
      <c r="E218" s="236" t="s">
        <v>503</v>
      </c>
      <c r="F218" s="237"/>
      <c r="G218" s="238">
        <v>126</v>
      </c>
    </row>
    <row r="219" spans="1:7" s="31" customFormat="1" ht="28.5" customHeight="1" x14ac:dyDescent="0.15">
      <c r="A219" s="235"/>
      <c r="B219" s="170"/>
      <c r="C219" s="49"/>
      <c r="D219" s="49"/>
      <c r="E219" s="50" t="s">
        <v>510</v>
      </c>
      <c r="F219" s="172"/>
      <c r="G219" s="239">
        <v>54</v>
      </c>
    </row>
    <row r="220" spans="1:7" s="31" customFormat="1" ht="28.5" customHeight="1" x14ac:dyDescent="0.15">
      <c r="A220" s="235"/>
      <c r="B220" s="173">
        <v>421</v>
      </c>
      <c r="C220" s="261" t="s">
        <v>195</v>
      </c>
      <c r="D220" s="246" t="s">
        <v>2</v>
      </c>
      <c r="E220" s="174" t="s">
        <v>517</v>
      </c>
      <c r="F220" s="176"/>
      <c r="G220" s="240">
        <v>234</v>
      </c>
    </row>
    <row r="221" spans="1:7" s="31" customFormat="1" ht="28.5" customHeight="1" x14ac:dyDescent="0.15">
      <c r="A221" s="235"/>
      <c r="B221" s="169"/>
      <c r="C221" s="177"/>
      <c r="D221" s="46"/>
      <c r="E221" s="32" t="s">
        <v>496</v>
      </c>
      <c r="F221" s="237"/>
      <c r="G221" s="238">
        <v>144</v>
      </c>
    </row>
    <row r="222" spans="1:7" s="31" customFormat="1" ht="28.5" customHeight="1" x14ac:dyDescent="0.15">
      <c r="A222" s="235"/>
      <c r="B222" s="169"/>
      <c r="C222" s="177"/>
      <c r="D222" s="46"/>
      <c r="E222" s="32" t="s">
        <v>586</v>
      </c>
      <c r="F222" s="237"/>
      <c r="G222" s="238">
        <v>342</v>
      </c>
    </row>
    <row r="223" spans="1:7" s="31" customFormat="1" ht="28.5" customHeight="1" x14ac:dyDescent="0.15">
      <c r="A223" s="235"/>
      <c r="B223" s="169"/>
      <c r="C223" s="177"/>
      <c r="D223" s="46"/>
      <c r="E223" s="32" t="s">
        <v>185</v>
      </c>
      <c r="F223" s="237"/>
      <c r="G223" s="238">
        <v>396</v>
      </c>
    </row>
    <row r="224" spans="1:7" s="31" customFormat="1" ht="28.5" customHeight="1" x14ac:dyDescent="0.15">
      <c r="A224" s="235"/>
      <c r="B224" s="169"/>
      <c r="C224" s="177"/>
      <c r="D224" s="46"/>
      <c r="E224" s="32" t="s">
        <v>678</v>
      </c>
      <c r="F224" s="237"/>
      <c r="G224" s="238">
        <v>4320</v>
      </c>
    </row>
    <row r="225" spans="1:7" s="31" customFormat="1" ht="28.5" customHeight="1" x14ac:dyDescent="0.15">
      <c r="A225" s="235"/>
      <c r="B225" s="169"/>
      <c r="C225" s="177"/>
      <c r="D225" s="46"/>
      <c r="E225" s="32" t="s">
        <v>499</v>
      </c>
      <c r="F225" s="237"/>
      <c r="G225" s="238">
        <v>3406</v>
      </c>
    </row>
    <row r="226" spans="1:7" s="31" customFormat="1" ht="28.5" customHeight="1" x14ac:dyDescent="0.15">
      <c r="A226" s="235"/>
      <c r="B226" s="169"/>
      <c r="C226" s="177"/>
      <c r="D226" s="46"/>
      <c r="E226" s="32" t="s">
        <v>504</v>
      </c>
      <c r="F226" s="237">
        <v>1154</v>
      </c>
      <c r="G226" s="238">
        <v>1386</v>
      </c>
    </row>
    <row r="227" spans="1:7" s="31" customFormat="1" ht="28.5" customHeight="1" x14ac:dyDescent="0.15">
      <c r="A227" s="235"/>
      <c r="B227" s="169"/>
      <c r="C227" s="177"/>
      <c r="D227" s="46"/>
      <c r="E227" s="32" t="s">
        <v>502</v>
      </c>
      <c r="F227" s="237"/>
      <c r="G227" s="238">
        <v>1080</v>
      </c>
    </row>
    <row r="228" spans="1:7" s="31" customFormat="1" ht="28.5" customHeight="1" x14ac:dyDescent="0.15">
      <c r="A228" s="235"/>
      <c r="B228" s="169"/>
      <c r="C228" s="177"/>
      <c r="D228" s="46"/>
      <c r="E228" s="32" t="s">
        <v>584</v>
      </c>
      <c r="F228" s="237"/>
      <c r="G228" s="238">
        <v>144</v>
      </c>
    </row>
    <row r="229" spans="1:7" s="31" customFormat="1" ht="28.5" customHeight="1" x14ac:dyDescent="0.15">
      <c r="A229" s="235"/>
      <c r="B229" s="169"/>
      <c r="C229" s="177"/>
      <c r="D229" s="46"/>
      <c r="E229" s="32" t="s">
        <v>598</v>
      </c>
      <c r="F229" s="237"/>
      <c r="G229" s="238">
        <v>126</v>
      </c>
    </row>
    <row r="230" spans="1:7" s="31" customFormat="1" ht="28.5" customHeight="1" x14ac:dyDescent="0.15">
      <c r="A230" s="235"/>
      <c r="B230" s="169"/>
      <c r="C230" s="177"/>
      <c r="D230" s="46"/>
      <c r="E230" s="32" t="s">
        <v>380</v>
      </c>
      <c r="F230" s="237"/>
      <c r="G230" s="238">
        <v>360</v>
      </c>
    </row>
    <row r="231" spans="1:7" s="31" customFormat="1" ht="28.5" customHeight="1" x14ac:dyDescent="0.15">
      <c r="A231" s="235"/>
      <c r="B231" s="169"/>
      <c r="C231" s="177"/>
      <c r="D231" s="46" t="s">
        <v>176</v>
      </c>
      <c r="E231" s="32" t="s">
        <v>182</v>
      </c>
      <c r="F231" s="237"/>
      <c r="G231" s="238">
        <v>126</v>
      </c>
    </row>
    <row r="232" spans="1:7" s="31" customFormat="1" ht="28.5" customHeight="1" x14ac:dyDescent="0.15">
      <c r="A232" s="235"/>
      <c r="B232" s="169"/>
      <c r="C232" s="177"/>
      <c r="D232" s="46" t="s">
        <v>150</v>
      </c>
      <c r="E232" s="32" t="s">
        <v>394</v>
      </c>
      <c r="F232" s="237"/>
      <c r="G232" s="238">
        <v>18</v>
      </c>
    </row>
    <row r="233" spans="1:7" s="31" customFormat="1" ht="28.5" customHeight="1" x14ac:dyDescent="0.15">
      <c r="A233" s="235"/>
      <c r="B233" s="169"/>
      <c r="C233" s="177"/>
      <c r="D233" s="46" t="s">
        <v>8</v>
      </c>
      <c r="E233" s="32" t="s">
        <v>166</v>
      </c>
      <c r="F233" s="237"/>
      <c r="G233" s="238">
        <v>144</v>
      </c>
    </row>
    <row r="234" spans="1:7" s="31" customFormat="1" ht="28.5" customHeight="1" x14ac:dyDescent="0.15">
      <c r="A234" s="235"/>
      <c r="B234" s="169"/>
      <c r="C234" s="177"/>
      <c r="D234" s="46"/>
      <c r="E234" s="32" t="s">
        <v>167</v>
      </c>
      <c r="F234" s="237"/>
      <c r="G234" s="238">
        <v>450</v>
      </c>
    </row>
    <row r="235" spans="1:7" s="31" customFormat="1" ht="28.5" customHeight="1" x14ac:dyDescent="0.15">
      <c r="A235" s="235"/>
      <c r="B235" s="169"/>
      <c r="C235" s="177"/>
      <c r="D235" s="46" t="s">
        <v>145</v>
      </c>
      <c r="E235" s="32" t="s">
        <v>145</v>
      </c>
      <c r="F235" s="237"/>
      <c r="G235" s="238">
        <v>432</v>
      </c>
    </row>
    <row r="236" spans="1:7" s="31" customFormat="1" ht="28.5" customHeight="1" x14ac:dyDescent="0.15">
      <c r="A236" s="235"/>
      <c r="B236" s="169"/>
      <c r="C236" s="177"/>
      <c r="D236" s="46" t="s">
        <v>146</v>
      </c>
      <c r="E236" s="32" t="s">
        <v>387</v>
      </c>
      <c r="F236" s="237"/>
      <c r="G236" s="238">
        <v>954</v>
      </c>
    </row>
    <row r="237" spans="1:7" s="31" customFormat="1" ht="28.5" customHeight="1" x14ac:dyDescent="0.15">
      <c r="A237" s="235"/>
      <c r="B237" s="169"/>
      <c r="C237" s="177"/>
      <c r="D237" s="46"/>
      <c r="E237" s="32" t="s">
        <v>157</v>
      </c>
      <c r="F237" s="237"/>
      <c r="G237" s="238">
        <v>1090</v>
      </c>
    </row>
    <row r="238" spans="1:7" s="31" customFormat="1" ht="28.5" customHeight="1" x14ac:dyDescent="0.15">
      <c r="A238" s="235"/>
      <c r="B238" s="169"/>
      <c r="C238" s="177"/>
      <c r="D238" s="46" t="s">
        <v>147</v>
      </c>
      <c r="E238" s="32" t="s">
        <v>396</v>
      </c>
      <c r="F238" s="237"/>
      <c r="G238" s="238">
        <v>306</v>
      </c>
    </row>
    <row r="239" spans="1:7" s="31" customFormat="1" ht="28.5" customHeight="1" x14ac:dyDescent="0.15">
      <c r="A239" s="235"/>
      <c r="B239" s="169"/>
      <c r="C239" s="177"/>
      <c r="D239" s="46" t="s">
        <v>148</v>
      </c>
      <c r="E239" s="32" t="s">
        <v>577</v>
      </c>
      <c r="F239" s="237"/>
      <c r="G239" s="238">
        <v>126</v>
      </c>
    </row>
    <row r="240" spans="1:7" s="31" customFormat="1" ht="28.5" customHeight="1" x14ac:dyDescent="0.15">
      <c r="A240" s="235"/>
      <c r="B240" s="169"/>
      <c r="C240" s="177"/>
      <c r="D240" s="46" t="s">
        <v>384</v>
      </c>
      <c r="E240" s="32" t="s">
        <v>495</v>
      </c>
      <c r="F240" s="237"/>
      <c r="G240" s="238">
        <v>20</v>
      </c>
    </row>
    <row r="241" spans="1:7" s="31" customFormat="1" ht="28.5" customHeight="1" x14ac:dyDescent="0.15">
      <c r="A241" s="235"/>
      <c r="B241" s="249"/>
      <c r="C241" s="70"/>
      <c r="D241" s="68" t="s">
        <v>3</v>
      </c>
      <c r="E241" s="67" t="s">
        <v>391</v>
      </c>
      <c r="F241" s="255"/>
      <c r="G241" s="262">
        <v>320</v>
      </c>
    </row>
    <row r="242" spans="1:7" s="31" customFormat="1" ht="28.5" customHeight="1" x14ac:dyDescent="0.15">
      <c r="A242" s="241"/>
      <c r="B242" s="648" t="s">
        <v>110</v>
      </c>
      <c r="C242" s="649"/>
      <c r="D242" s="182"/>
      <c r="E242" s="183"/>
      <c r="F242" s="184">
        <f>SUM(F199:F241)</f>
        <v>1154</v>
      </c>
      <c r="G242" s="250">
        <f>SUM(G199:G241)</f>
        <v>32010</v>
      </c>
    </row>
    <row r="243" spans="1:7" s="31" customFormat="1" ht="28.5" customHeight="1" x14ac:dyDescent="0.15">
      <c r="A243" s="243" t="s">
        <v>121</v>
      </c>
      <c r="B243" s="165">
        <v>441</v>
      </c>
      <c r="C243" s="244" t="s">
        <v>82</v>
      </c>
      <c r="D243" s="244" t="s">
        <v>2</v>
      </c>
      <c r="E243" s="166" t="s">
        <v>185</v>
      </c>
      <c r="F243" s="168"/>
      <c r="G243" s="245">
        <v>132</v>
      </c>
    </row>
    <row r="244" spans="1:7" s="31" customFormat="1" ht="28.5" customHeight="1" x14ac:dyDescent="0.15">
      <c r="A244" s="243"/>
      <c r="B244" s="169"/>
      <c r="C244" s="46"/>
      <c r="D244" s="46"/>
      <c r="E244" s="32" t="s">
        <v>678</v>
      </c>
      <c r="F244" s="237"/>
      <c r="G244" s="238">
        <v>18</v>
      </c>
    </row>
    <row r="245" spans="1:7" s="31" customFormat="1" ht="28.5" customHeight="1" x14ac:dyDescent="0.15">
      <c r="A245" s="243"/>
      <c r="B245" s="169"/>
      <c r="C245" s="46"/>
      <c r="D245" s="46"/>
      <c r="E245" s="32" t="s">
        <v>499</v>
      </c>
      <c r="F245" s="237"/>
      <c r="G245" s="238">
        <v>164</v>
      </c>
    </row>
    <row r="246" spans="1:7" s="31" customFormat="1" ht="28.5" customHeight="1" x14ac:dyDescent="0.15">
      <c r="A246" s="243"/>
      <c r="B246" s="169"/>
      <c r="C246" s="46"/>
      <c r="D246" s="46"/>
      <c r="E246" s="32" t="s">
        <v>504</v>
      </c>
      <c r="F246" s="237"/>
      <c r="G246" s="238">
        <v>20</v>
      </c>
    </row>
    <row r="247" spans="1:7" s="31" customFormat="1" ht="28.5" customHeight="1" x14ac:dyDescent="0.15">
      <c r="A247" s="243"/>
      <c r="B247" s="169"/>
      <c r="C247" s="46"/>
      <c r="D247" s="46"/>
      <c r="E247" s="32" t="s">
        <v>500</v>
      </c>
      <c r="F247" s="237"/>
      <c r="G247" s="238">
        <v>20</v>
      </c>
    </row>
    <row r="248" spans="1:7" s="31" customFormat="1" ht="28.5" customHeight="1" x14ac:dyDescent="0.15">
      <c r="A248" s="243"/>
      <c r="B248" s="169"/>
      <c r="C248" s="46"/>
      <c r="D248" s="46"/>
      <c r="E248" s="32" t="s">
        <v>502</v>
      </c>
      <c r="F248" s="237"/>
      <c r="G248" s="238">
        <v>54</v>
      </c>
    </row>
    <row r="249" spans="1:7" s="31" customFormat="1" ht="28.5" customHeight="1" x14ac:dyDescent="0.15">
      <c r="A249" s="243"/>
      <c r="B249" s="170"/>
      <c r="C249" s="49"/>
      <c r="D249" s="49" t="s">
        <v>149</v>
      </c>
      <c r="E249" s="50" t="s">
        <v>379</v>
      </c>
      <c r="F249" s="172"/>
      <c r="G249" s="239">
        <v>20</v>
      </c>
    </row>
    <row r="250" spans="1:7" s="31" customFormat="1" ht="28.5" customHeight="1" x14ac:dyDescent="0.15">
      <c r="A250" s="235"/>
      <c r="B250" s="173">
        <v>442</v>
      </c>
      <c r="C250" s="246" t="s">
        <v>83</v>
      </c>
      <c r="D250" s="246" t="s">
        <v>2</v>
      </c>
      <c r="E250" s="174" t="s">
        <v>499</v>
      </c>
      <c r="F250" s="176"/>
      <c r="G250" s="240">
        <v>18</v>
      </c>
    </row>
    <row r="251" spans="1:7" s="31" customFormat="1" ht="28.5" customHeight="1" x14ac:dyDescent="0.15">
      <c r="A251" s="235"/>
      <c r="B251" s="169"/>
      <c r="C251" s="46"/>
      <c r="D251" s="46"/>
      <c r="E251" s="32" t="s">
        <v>504</v>
      </c>
      <c r="F251" s="237"/>
      <c r="G251" s="238">
        <v>18</v>
      </c>
    </row>
    <row r="252" spans="1:7" s="31" customFormat="1" ht="28.5" customHeight="1" x14ac:dyDescent="0.15">
      <c r="A252" s="235"/>
      <c r="B252" s="170"/>
      <c r="C252" s="49"/>
      <c r="D252" s="49"/>
      <c r="E252" s="50" t="s">
        <v>500</v>
      </c>
      <c r="F252" s="172"/>
      <c r="G252" s="239">
        <v>40</v>
      </c>
    </row>
    <row r="253" spans="1:7" s="31" customFormat="1" ht="28.5" customHeight="1" x14ac:dyDescent="0.15">
      <c r="A253" s="235"/>
      <c r="B253" s="173">
        <v>443</v>
      </c>
      <c r="C253" s="246" t="s">
        <v>84</v>
      </c>
      <c r="D253" s="246" t="s">
        <v>0</v>
      </c>
      <c r="E253" s="174" t="s">
        <v>512</v>
      </c>
      <c r="F253" s="176"/>
      <c r="G253" s="240">
        <v>20</v>
      </c>
    </row>
    <row r="254" spans="1:7" s="31" customFormat="1" ht="28.5" customHeight="1" x14ac:dyDescent="0.15">
      <c r="A254" s="235"/>
      <c r="B254" s="169"/>
      <c r="C254" s="46"/>
      <c r="D254" s="46" t="s">
        <v>2</v>
      </c>
      <c r="E254" s="32" t="s">
        <v>499</v>
      </c>
      <c r="F254" s="237"/>
      <c r="G254" s="238">
        <v>158</v>
      </c>
    </row>
    <row r="255" spans="1:7" s="31" customFormat="1" ht="28.5" customHeight="1" x14ac:dyDescent="0.15">
      <c r="A255" s="235"/>
      <c r="B255" s="169"/>
      <c r="C255" s="46"/>
      <c r="D255" s="46"/>
      <c r="E255" s="32" t="s">
        <v>500</v>
      </c>
      <c r="F255" s="237"/>
      <c r="G255" s="238">
        <v>140</v>
      </c>
    </row>
    <row r="256" spans="1:7" s="31" customFormat="1" ht="28.5" customHeight="1" x14ac:dyDescent="0.15">
      <c r="A256" s="235"/>
      <c r="B256" s="170"/>
      <c r="C256" s="49"/>
      <c r="D256" s="49" t="s">
        <v>147</v>
      </c>
      <c r="E256" s="50" t="s">
        <v>389</v>
      </c>
      <c r="F256" s="172">
        <v>580</v>
      </c>
      <c r="G256" s="239"/>
    </row>
    <row r="257" spans="1:7" s="31" customFormat="1" ht="28.5" customHeight="1" x14ac:dyDescent="0.15">
      <c r="A257" s="235"/>
      <c r="B257" s="173">
        <v>444</v>
      </c>
      <c r="C257" s="246" t="s">
        <v>85</v>
      </c>
      <c r="D257" s="246" t="s">
        <v>0</v>
      </c>
      <c r="E257" s="174" t="s">
        <v>516</v>
      </c>
      <c r="F257" s="176">
        <v>72</v>
      </c>
      <c r="G257" s="240"/>
    </row>
    <row r="258" spans="1:7" s="31" customFormat="1" ht="28.5" customHeight="1" x14ac:dyDescent="0.15">
      <c r="A258" s="235"/>
      <c r="B258" s="169"/>
      <c r="C258" s="46"/>
      <c r="D258" s="46"/>
      <c r="E258" s="32" t="s">
        <v>512</v>
      </c>
      <c r="F258" s="237">
        <v>18</v>
      </c>
      <c r="G258" s="238"/>
    </row>
    <row r="259" spans="1:7" s="31" customFormat="1" ht="28.5" customHeight="1" x14ac:dyDescent="0.15">
      <c r="A259" s="235"/>
      <c r="B259" s="169"/>
      <c r="C259" s="46"/>
      <c r="D259" s="46" t="s">
        <v>144</v>
      </c>
      <c r="E259" s="32" t="s">
        <v>513</v>
      </c>
      <c r="F259" s="237">
        <v>380</v>
      </c>
      <c r="G259" s="238"/>
    </row>
    <row r="260" spans="1:7" s="31" customFormat="1" ht="28.5" customHeight="1" x14ac:dyDescent="0.15">
      <c r="A260" s="235"/>
      <c r="B260" s="169"/>
      <c r="C260" s="46"/>
      <c r="D260" s="46" t="s">
        <v>2</v>
      </c>
      <c r="E260" s="32" t="s">
        <v>517</v>
      </c>
      <c r="F260" s="237">
        <v>5140</v>
      </c>
      <c r="G260" s="238"/>
    </row>
    <row r="261" spans="1:7" s="31" customFormat="1" ht="28.5" customHeight="1" x14ac:dyDescent="0.15">
      <c r="A261" s="235"/>
      <c r="B261" s="169"/>
      <c r="C261" s="46"/>
      <c r="D261" s="46"/>
      <c r="E261" s="32" t="s">
        <v>601</v>
      </c>
      <c r="F261" s="237">
        <v>1620</v>
      </c>
      <c r="G261" s="238"/>
    </row>
    <row r="262" spans="1:7" s="31" customFormat="1" ht="28.5" customHeight="1" x14ac:dyDescent="0.15">
      <c r="A262" s="235"/>
      <c r="B262" s="169"/>
      <c r="C262" s="46"/>
      <c r="D262" s="46"/>
      <c r="E262" s="32" t="s">
        <v>507</v>
      </c>
      <c r="F262" s="237">
        <v>21640</v>
      </c>
      <c r="G262" s="238">
        <v>20</v>
      </c>
    </row>
    <row r="263" spans="1:7" s="31" customFormat="1" ht="28.5" customHeight="1" x14ac:dyDescent="0.15">
      <c r="A263" s="235"/>
      <c r="B263" s="169"/>
      <c r="C263" s="46"/>
      <c r="D263" s="46"/>
      <c r="E263" s="32" t="s">
        <v>185</v>
      </c>
      <c r="F263" s="237"/>
      <c r="G263" s="238">
        <v>98</v>
      </c>
    </row>
    <row r="264" spans="1:7" s="31" customFormat="1" ht="28.5" customHeight="1" x14ac:dyDescent="0.15">
      <c r="A264" s="235"/>
      <c r="B264" s="169"/>
      <c r="C264" s="46"/>
      <c r="D264" s="46"/>
      <c r="E264" s="32" t="s">
        <v>678</v>
      </c>
      <c r="F264" s="237">
        <v>5240</v>
      </c>
      <c r="G264" s="238"/>
    </row>
    <row r="265" spans="1:7" s="31" customFormat="1" ht="28.5" customHeight="1" x14ac:dyDescent="0.15">
      <c r="A265" s="235"/>
      <c r="B265" s="169"/>
      <c r="C265" s="46"/>
      <c r="D265" s="46"/>
      <c r="E265" s="32" t="s">
        <v>499</v>
      </c>
      <c r="F265" s="237">
        <v>3280</v>
      </c>
      <c r="G265" s="238"/>
    </row>
    <row r="266" spans="1:7" s="31" customFormat="1" ht="28.5" customHeight="1" x14ac:dyDescent="0.15">
      <c r="A266" s="235"/>
      <c r="B266" s="169"/>
      <c r="C266" s="46"/>
      <c r="D266" s="46"/>
      <c r="E266" s="32" t="s">
        <v>504</v>
      </c>
      <c r="F266" s="237">
        <v>31200</v>
      </c>
      <c r="G266" s="238">
        <v>80</v>
      </c>
    </row>
    <row r="267" spans="1:7" s="31" customFormat="1" ht="28.5" customHeight="1" x14ac:dyDescent="0.15">
      <c r="A267" s="235"/>
      <c r="B267" s="169"/>
      <c r="C267" s="46"/>
      <c r="D267" s="46"/>
      <c r="E267" s="32" t="s">
        <v>500</v>
      </c>
      <c r="F267" s="237"/>
      <c r="G267" s="238">
        <v>100</v>
      </c>
    </row>
    <row r="268" spans="1:7" s="31" customFormat="1" ht="28.5" customHeight="1" x14ac:dyDescent="0.15">
      <c r="A268" s="235"/>
      <c r="B268" s="169"/>
      <c r="C268" s="46"/>
      <c r="D268" s="46"/>
      <c r="E268" s="32" t="s">
        <v>599</v>
      </c>
      <c r="F268" s="237">
        <v>3320</v>
      </c>
      <c r="G268" s="238"/>
    </row>
    <row r="269" spans="1:7" s="31" customFormat="1" ht="28.5" customHeight="1" x14ac:dyDescent="0.15">
      <c r="A269" s="235"/>
      <c r="B269" s="169"/>
      <c r="C269" s="46"/>
      <c r="D269" s="46"/>
      <c r="E269" s="32" t="s">
        <v>633</v>
      </c>
      <c r="F269" s="237"/>
      <c r="G269" s="238">
        <v>140</v>
      </c>
    </row>
    <row r="270" spans="1:7" s="31" customFormat="1" ht="28.5" customHeight="1" x14ac:dyDescent="0.15">
      <c r="A270" s="235"/>
      <c r="B270" s="169"/>
      <c r="C270" s="46"/>
      <c r="D270" s="46"/>
      <c r="E270" s="32" t="s">
        <v>502</v>
      </c>
      <c r="F270" s="237">
        <v>11520</v>
      </c>
      <c r="G270" s="238">
        <v>78</v>
      </c>
    </row>
    <row r="271" spans="1:7" s="31" customFormat="1" ht="28.5" customHeight="1" x14ac:dyDescent="0.15">
      <c r="A271" s="235"/>
      <c r="B271" s="169"/>
      <c r="C271" s="46"/>
      <c r="D271" s="46"/>
      <c r="E271" s="32" t="s">
        <v>585</v>
      </c>
      <c r="F271" s="237">
        <v>1178</v>
      </c>
      <c r="G271" s="238"/>
    </row>
    <row r="272" spans="1:7" s="31" customFormat="1" ht="28.5" customHeight="1" x14ac:dyDescent="0.15">
      <c r="A272" s="235"/>
      <c r="B272" s="169"/>
      <c r="C272" s="46"/>
      <c r="D272" s="46"/>
      <c r="E272" s="32" t="s">
        <v>590</v>
      </c>
      <c r="F272" s="237">
        <v>1900</v>
      </c>
      <c r="G272" s="238"/>
    </row>
    <row r="273" spans="1:7" s="31" customFormat="1" ht="28.5" customHeight="1" x14ac:dyDescent="0.15">
      <c r="A273" s="235"/>
      <c r="B273" s="169"/>
      <c r="C273" s="46"/>
      <c r="D273" s="236" t="s">
        <v>176</v>
      </c>
      <c r="E273" s="32" t="s">
        <v>182</v>
      </c>
      <c r="F273" s="237">
        <v>100</v>
      </c>
      <c r="G273" s="238"/>
    </row>
    <row r="274" spans="1:7" s="31" customFormat="1" ht="28.5" customHeight="1" x14ac:dyDescent="0.15">
      <c r="A274" s="235"/>
      <c r="B274" s="169"/>
      <c r="C274" s="46"/>
      <c r="D274" s="46" t="s">
        <v>145</v>
      </c>
      <c r="E274" s="32" t="s">
        <v>145</v>
      </c>
      <c r="F274" s="237">
        <v>378</v>
      </c>
      <c r="G274" s="238"/>
    </row>
    <row r="275" spans="1:7" s="31" customFormat="1" ht="28.5" customHeight="1" x14ac:dyDescent="0.15">
      <c r="A275" s="235"/>
      <c r="B275" s="169"/>
      <c r="C275" s="46"/>
      <c r="D275" s="46" t="s">
        <v>148</v>
      </c>
      <c r="E275" s="32" t="s">
        <v>160</v>
      </c>
      <c r="F275" s="237">
        <v>1958</v>
      </c>
      <c r="G275" s="238"/>
    </row>
    <row r="276" spans="1:7" s="31" customFormat="1" ht="28.5" customHeight="1" x14ac:dyDescent="0.15">
      <c r="A276" s="235"/>
      <c r="B276" s="169"/>
      <c r="C276" s="46"/>
      <c r="D276" s="46" t="s">
        <v>1</v>
      </c>
      <c r="E276" s="32" t="s">
        <v>397</v>
      </c>
      <c r="F276" s="237">
        <v>20</v>
      </c>
      <c r="G276" s="238"/>
    </row>
    <row r="277" spans="1:7" s="31" customFormat="1" ht="28.5" customHeight="1" x14ac:dyDescent="0.15">
      <c r="A277" s="235"/>
      <c r="B277" s="169"/>
      <c r="C277" s="46"/>
      <c r="D277" s="46"/>
      <c r="E277" s="32" t="s">
        <v>116</v>
      </c>
      <c r="F277" s="237">
        <v>820</v>
      </c>
      <c r="G277" s="238"/>
    </row>
    <row r="278" spans="1:7" s="31" customFormat="1" ht="28.5" customHeight="1" x14ac:dyDescent="0.15">
      <c r="A278" s="235"/>
      <c r="B278" s="170"/>
      <c r="C278" s="49"/>
      <c r="D278" s="49" t="s">
        <v>7</v>
      </c>
      <c r="E278" s="50" t="s">
        <v>578</v>
      </c>
      <c r="F278" s="172">
        <v>180</v>
      </c>
      <c r="G278" s="239"/>
    </row>
    <row r="279" spans="1:7" s="31" customFormat="1" ht="28.5" customHeight="1" x14ac:dyDescent="0.15">
      <c r="A279" s="235"/>
      <c r="B279" s="173">
        <v>451</v>
      </c>
      <c r="C279" s="246" t="s">
        <v>86</v>
      </c>
      <c r="D279" s="246" t="s">
        <v>0</v>
      </c>
      <c r="E279" s="174" t="s">
        <v>512</v>
      </c>
      <c r="F279" s="176"/>
      <c r="G279" s="240">
        <v>396</v>
      </c>
    </row>
    <row r="280" spans="1:7" s="31" customFormat="1" ht="28.5" customHeight="1" x14ac:dyDescent="0.15">
      <c r="A280" s="235"/>
      <c r="B280" s="169"/>
      <c r="C280" s="46"/>
      <c r="D280" s="46" t="s">
        <v>2</v>
      </c>
      <c r="E280" s="32" t="s">
        <v>496</v>
      </c>
      <c r="F280" s="237"/>
      <c r="G280" s="238">
        <v>440</v>
      </c>
    </row>
    <row r="281" spans="1:7" s="31" customFormat="1" ht="28.5" customHeight="1" x14ac:dyDescent="0.15">
      <c r="A281" s="235"/>
      <c r="B281" s="169"/>
      <c r="C281" s="46"/>
      <c r="D281" s="46"/>
      <c r="E281" s="32" t="s">
        <v>678</v>
      </c>
      <c r="F281" s="237"/>
      <c r="G281" s="238">
        <v>18</v>
      </c>
    </row>
    <row r="282" spans="1:7" s="31" customFormat="1" ht="28.5" customHeight="1" x14ac:dyDescent="0.15">
      <c r="A282" s="235"/>
      <c r="B282" s="169"/>
      <c r="C282" s="46"/>
      <c r="D282" s="46"/>
      <c r="E282" s="32" t="s">
        <v>499</v>
      </c>
      <c r="F282" s="237"/>
      <c r="G282" s="238">
        <v>308</v>
      </c>
    </row>
    <row r="283" spans="1:7" s="31" customFormat="1" ht="28.5" customHeight="1" x14ac:dyDescent="0.15">
      <c r="A283" s="235"/>
      <c r="B283" s="169"/>
      <c r="C283" s="46"/>
      <c r="D283" s="46"/>
      <c r="E283" s="32" t="s">
        <v>502</v>
      </c>
      <c r="F283" s="237">
        <v>60</v>
      </c>
      <c r="G283" s="238"/>
    </row>
    <row r="284" spans="1:7" s="31" customFormat="1" ht="28.5" customHeight="1" x14ac:dyDescent="0.15">
      <c r="A284" s="235"/>
      <c r="B284" s="169"/>
      <c r="C284" s="46"/>
      <c r="D284" s="46" t="s">
        <v>146</v>
      </c>
      <c r="E284" s="32" t="s">
        <v>157</v>
      </c>
      <c r="F284" s="237">
        <v>40</v>
      </c>
      <c r="G284" s="238"/>
    </row>
    <row r="285" spans="1:7" s="31" customFormat="1" ht="28.5" customHeight="1" x14ac:dyDescent="0.15">
      <c r="A285" s="235"/>
      <c r="B285" s="169"/>
      <c r="C285" s="46"/>
      <c r="D285" s="46" t="s">
        <v>148</v>
      </c>
      <c r="E285" s="32" t="s">
        <v>160</v>
      </c>
      <c r="F285" s="237">
        <v>60</v>
      </c>
      <c r="G285" s="238"/>
    </row>
    <row r="286" spans="1:7" s="31" customFormat="1" ht="28.5" customHeight="1" x14ac:dyDescent="0.15">
      <c r="A286" s="235"/>
      <c r="B286" s="169"/>
      <c r="C286" s="46"/>
      <c r="D286" s="46" t="s">
        <v>173</v>
      </c>
      <c r="E286" s="32" t="s">
        <v>386</v>
      </c>
      <c r="F286" s="237">
        <v>240</v>
      </c>
      <c r="G286" s="238"/>
    </row>
    <row r="287" spans="1:7" s="31" customFormat="1" ht="28.5" customHeight="1" x14ac:dyDescent="0.15">
      <c r="A287" s="235"/>
      <c r="B287" s="169"/>
      <c r="C287" s="46"/>
      <c r="D287" s="46" t="s">
        <v>1</v>
      </c>
      <c r="E287" s="32" t="s">
        <v>116</v>
      </c>
      <c r="F287" s="237">
        <v>440</v>
      </c>
      <c r="G287" s="238"/>
    </row>
    <row r="288" spans="1:7" s="31" customFormat="1" ht="28.5" customHeight="1" x14ac:dyDescent="0.15">
      <c r="A288" s="235"/>
      <c r="B288" s="169"/>
      <c r="C288" s="46"/>
      <c r="D288" s="46"/>
      <c r="E288" s="32" t="s">
        <v>117</v>
      </c>
      <c r="F288" s="237">
        <v>36</v>
      </c>
      <c r="G288" s="238"/>
    </row>
    <row r="289" spans="1:7" s="31" customFormat="1" ht="28.5" customHeight="1" x14ac:dyDescent="0.15">
      <c r="A289" s="235"/>
      <c r="B289" s="170"/>
      <c r="C289" s="49"/>
      <c r="D289" s="49" t="s">
        <v>398</v>
      </c>
      <c r="E289" s="50" t="s">
        <v>579</v>
      </c>
      <c r="F289" s="172">
        <v>40</v>
      </c>
      <c r="G289" s="239"/>
    </row>
    <row r="290" spans="1:7" s="31" customFormat="1" ht="28.5" customHeight="1" x14ac:dyDescent="0.15">
      <c r="A290" s="235"/>
      <c r="B290" s="173">
        <v>461</v>
      </c>
      <c r="C290" s="246" t="s">
        <v>87</v>
      </c>
      <c r="D290" s="246" t="s">
        <v>2</v>
      </c>
      <c r="E290" s="174" t="s">
        <v>496</v>
      </c>
      <c r="F290" s="176"/>
      <c r="G290" s="240">
        <v>60</v>
      </c>
    </row>
    <row r="291" spans="1:7" s="31" customFormat="1" ht="28.5" customHeight="1" x14ac:dyDescent="0.15">
      <c r="A291" s="235"/>
      <c r="B291" s="169"/>
      <c r="C291" s="46"/>
      <c r="D291" s="46"/>
      <c r="E291" s="32" t="s">
        <v>504</v>
      </c>
      <c r="F291" s="237"/>
      <c r="G291" s="238">
        <v>920</v>
      </c>
    </row>
    <row r="292" spans="1:7" s="31" customFormat="1" ht="28.5" customHeight="1" x14ac:dyDescent="0.15">
      <c r="A292" s="235"/>
      <c r="B292" s="169"/>
      <c r="C292" s="46"/>
      <c r="D292" s="46" t="s">
        <v>8</v>
      </c>
      <c r="E292" s="32" t="s">
        <v>168</v>
      </c>
      <c r="F292" s="237"/>
      <c r="G292" s="238">
        <v>180</v>
      </c>
    </row>
    <row r="293" spans="1:7" s="31" customFormat="1" ht="28.5" customHeight="1" x14ac:dyDescent="0.15">
      <c r="A293" s="235"/>
      <c r="B293" s="170"/>
      <c r="C293" s="49"/>
      <c r="D293" s="49" t="s">
        <v>147</v>
      </c>
      <c r="E293" s="50" t="s">
        <v>389</v>
      </c>
      <c r="F293" s="172"/>
      <c r="G293" s="239">
        <v>9528</v>
      </c>
    </row>
    <row r="294" spans="1:7" s="31" customFormat="1" ht="28.5" customHeight="1" x14ac:dyDescent="0.15">
      <c r="A294" s="235"/>
      <c r="B294" s="169">
        <v>471</v>
      </c>
      <c r="C294" s="46" t="s">
        <v>88</v>
      </c>
      <c r="D294" s="46" t="s">
        <v>0</v>
      </c>
      <c r="E294" s="32" t="s">
        <v>512</v>
      </c>
      <c r="F294" s="237">
        <v>406</v>
      </c>
      <c r="G294" s="238"/>
    </row>
    <row r="295" spans="1:7" s="31" customFormat="1" ht="28.5" customHeight="1" x14ac:dyDescent="0.15">
      <c r="A295" s="235"/>
      <c r="B295" s="169"/>
      <c r="C295" s="46"/>
      <c r="D295" s="46" t="s">
        <v>2</v>
      </c>
      <c r="E295" s="32" t="s">
        <v>496</v>
      </c>
      <c r="F295" s="237"/>
      <c r="G295" s="238">
        <v>362</v>
      </c>
    </row>
    <row r="296" spans="1:7" s="31" customFormat="1" ht="28.5" customHeight="1" x14ac:dyDescent="0.15">
      <c r="A296" s="235"/>
      <c r="B296" s="169"/>
      <c r="C296" s="46"/>
      <c r="D296" s="46"/>
      <c r="E296" s="32" t="s">
        <v>185</v>
      </c>
      <c r="F296" s="237"/>
      <c r="G296" s="238">
        <v>198</v>
      </c>
    </row>
    <row r="297" spans="1:7" s="31" customFormat="1" ht="28.5" customHeight="1" x14ac:dyDescent="0.15">
      <c r="A297" s="235"/>
      <c r="B297" s="169"/>
      <c r="C297" s="46"/>
      <c r="D297" s="46"/>
      <c r="E297" s="32" t="s">
        <v>678</v>
      </c>
      <c r="F297" s="237"/>
      <c r="G297" s="238">
        <v>20</v>
      </c>
    </row>
    <row r="298" spans="1:7" s="31" customFormat="1" ht="28.5" customHeight="1" x14ac:dyDescent="0.15">
      <c r="A298" s="235"/>
      <c r="B298" s="169"/>
      <c r="C298" s="46"/>
      <c r="D298" s="46"/>
      <c r="E298" s="32" t="s">
        <v>499</v>
      </c>
      <c r="F298" s="237"/>
      <c r="G298" s="238">
        <v>140</v>
      </c>
    </row>
    <row r="299" spans="1:7" s="31" customFormat="1" ht="28.5" customHeight="1" x14ac:dyDescent="0.15">
      <c r="A299" s="235"/>
      <c r="B299" s="169"/>
      <c r="C299" s="46"/>
      <c r="D299" s="46"/>
      <c r="E299" s="32" t="s">
        <v>504</v>
      </c>
      <c r="F299" s="237">
        <v>1842</v>
      </c>
      <c r="G299" s="238">
        <v>82</v>
      </c>
    </row>
    <row r="300" spans="1:7" s="31" customFormat="1" ht="28.5" customHeight="1" x14ac:dyDescent="0.15">
      <c r="A300" s="235"/>
      <c r="B300" s="169"/>
      <c r="C300" s="46"/>
      <c r="D300" s="46"/>
      <c r="E300" s="32" t="s">
        <v>502</v>
      </c>
      <c r="F300" s="237"/>
      <c r="G300" s="238">
        <v>18</v>
      </c>
    </row>
    <row r="301" spans="1:7" s="31" customFormat="1" ht="28.5" customHeight="1" x14ac:dyDescent="0.15">
      <c r="A301" s="235"/>
      <c r="B301" s="169"/>
      <c r="C301" s="46"/>
      <c r="D301" s="46"/>
      <c r="E301" s="32" t="s">
        <v>585</v>
      </c>
      <c r="F301" s="237">
        <v>76</v>
      </c>
      <c r="G301" s="238"/>
    </row>
    <row r="302" spans="1:7" s="31" customFormat="1" ht="28.5" customHeight="1" x14ac:dyDescent="0.15">
      <c r="A302" s="235"/>
      <c r="B302" s="169"/>
      <c r="C302" s="46"/>
      <c r="D302" s="46" t="s">
        <v>176</v>
      </c>
      <c r="E302" s="32" t="s">
        <v>182</v>
      </c>
      <c r="F302" s="237">
        <v>626</v>
      </c>
      <c r="G302" s="238">
        <v>18</v>
      </c>
    </row>
    <row r="303" spans="1:7" s="31" customFormat="1" ht="28.5" customHeight="1" x14ac:dyDescent="0.15">
      <c r="A303" s="235"/>
      <c r="B303" s="169"/>
      <c r="C303" s="46"/>
      <c r="D303" s="46" t="s">
        <v>8</v>
      </c>
      <c r="E303" s="32" t="s">
        <v>166</v>
      </c>
      <c r="F303" s="237">
        <v>58</v>
      </c>
      <c r="G303" s="238"/>
    </row>
    <row r="304" spans="1:7" s="31" customFormat="1" ht="28.5" customHeight="1" x14ac:dyDescent="0.15">
      <c r="A304" s="235"/>
      <c r="B304" s="169"/>
      <c r="C304" s="46"/>
      <c r="D304" s="46" t="s">
        <v>145</v>
      </c>
      <c r="E304" s="32" t="s">
        <v>145</v>
      </c>
      <c r="F304" s="237">
        <v>280</v>
      </c>
      <c r="G304" s="238"/>
    </row>
    <row r="305" spans="1:7" s="31" customFormat="1" ht="28.5" customHeight="1" x14ac:dyDescent="0.15">
      <c r="A305" s="235"/>
      <c r="B305" s="169"/>
      <c r="C305" s="46"/>
      <c r="D305" s="46" t="s">
        <v>148</v>
      </c>
      <c r="E305" s="32" t="s">
        <v>160</v>
      </c>
      <c r="F305" s="237">
        <v>90</v>
      </c>
      <c r="G305" s="238"/>
    </row>
    <row r="306" spans="1:7" s="31" customFormat="1" ht="28.5" customHeight="1" x14ac:dyDescent="0.15">
      <c r="A306" s="235"/>
      <c r="B306" s="169"/>
      <c r="C306" s="46"/>
      <c r="D306" s="46" t="s">
        <v>150</v>
      </c>
      <c r="E306" s="32" t="s">
        <v>395</v>
      </c>
      <c r="F306" s="237"/>
      <c r="G306" s="238">
        <v>132</v>
      </c>
    </row>
    <row r="307" spans="1:7" s="31" customFormat="1" ht="28.5" customHeight="1" x14ac:dyDescent="0.15">
      <c r="A307" s="235"/>
      <c r="B307" s="169"/>
      <c r="C307" s="46"/>
      <c r="D307" s="46"/>
      <c r="E307" s="32" t="s">
        <v>186</v>
      </c>
      <c r="F307" s="237"/>
      <c r="G307" s="238">
        <v>203</v>
      </c>
    </row>
    <row r="308" spans="1:7" s="31" customFormat="1" ht="28.5" customHeight="1" x14ac:dyDescent="0.15">
      <c r="A308" s="235"/>
      <c r="B308" s="169"/>
      <c r="C308" s="46"/>
      <c r="D308" s="46" t="s">
        <v>154</v>
      </c>
      <c r="E308" s="32" t="s">
        <v>164</v>
      </c>
      <c r="F308" s="237"/>
      <c r="G308" s="238">
        <v>2</v>
      </c>
    </row>
    <row r="309" spans="1:7" s="31" customFormat="1" ht="28.5" customHeight="1" x14ac:dyDescent="0.15">
      <c r="A309" s="235"/>
      <c r="B309" s="169"/>
      <c r="C309" s="46"/>
      <c r="D309" s="46" t="s">
        <v>7</v>
      </c>
      <c r="E309" s="32" t="s">
        <v>380</v>
      </c>
      <c r="F309" s="237">
        <v>20</v>
      </c>
      <c r="G309" s="238"/>
    </row>
    <row r="310" spans="1:7" s="31" customFormat="1" ht="28.5" customHeight="1" x14ac:dyDescent="0.15">
      <c r="A310" s="235"/>
      <c r="B310" s="169"/>
      <c r="C310" s="46"/>
      <c r="D310" s="46" t="s">
        <v>345</v>
      </c>
      <c r="E310" s="32" t="s">
        <v>370</v>
      </c>
      <c r="F310" s="237"/>
      <c r="G310" s="238">
        <v>240</v>
      </c>
    </row>
    <row r="311" spans="1:7" s="31" customFormat="1" ht="28.5" customHeight="1" x14ac:dyDescent="0.15">
      <c r="A311" s="235"/>
      <c r="B311" s="249"/>
      <c r="C311" s="263"/>
      <c r="D311" s="46" t="s">
        <v>174</v>
      </c>
      <c r="E311" s="32" t="s">
        <v>181</v>
      </c>
      <c r="F311" s="237"/>
      <c r="G311" s="238">
        <v>60</v>
      </c>
    </row>
    <row r="312" spans="1:7" s="31" customFormat="1" ht="28.5" customHeight="1" x14ac:dyDescent="0.15">
      <c r="A312" s="241"/>
      <c r="B312" s="648" t="s">
        <v>110</v>
      </c>
      <c r="C312" s="649"/>
      <c r="D312" s="182"/>
      <c r="E312" s="183"/>
      <c r="F312" s="184">
        <f>SUM(F243:F311)</f>
        <v>94858</v>
      </c>
      <c r="G312" s="250">
        <f>SUM(G243:G311)</f>
        <v>14663</v>
      </c>
    </row>
    <row r="313" spans="1:7" s="31" customFormat="1" ht="28.5" customHeight="1" x14ac:dyDescent="0.15">
      <c r="A313" s="243" t="s">
        <v>89</v>
      </c>
      <c r="B313" s="165">
        <v>481</v>
      </c>
      <c r="C313" s="244" t="s">
        <v>9</v>
      </c>
      <c r="D313" s="244" t="s">
        <v>0</v>
      </c>
      <c r="E313" s="166" t="s">
        <v>602</v>
      </c>
      <c r="F313" s="168">
        <v>2000</v>
      </c>
      <c r="G313" s="245"/>
    </row>
    <row r="314" spans="1:7" s="31" customFormat="1" ht="28.5" customHeight="1" x14ac:dyDescent="0.15">
      <c r="A314" s="243"/>
      <c r="B314" s="169"/>
      <c r="C314" s="46"/>
      <c r="D314" s="46"/>
      <c r="E314" s="32" t="s">
        <v>588</v>
      </c>
      <c r="F314" s="237">
        <v>9801</v>
      </c>
      <c r="G314" s="238"/>
    </row>
    <row r="315" spans="1:7" s="31" customFormat="1" ht="28.5" customHeight="1" x14ac:dyDescent="0.15">
      <c r="A315" s="243"/>
      <c r="B315" s="169"/>
      <c r="C315" s="46"/>
      <c r="D315" s="46"/>
      <c r="E315" s="32" t="s">
        <v>516</v>
      </c>
      <c r="F315" s="237">
        <v>2000</v>
      </c>
      <c r="G315" s="238"/>
    </row>
    <row r="316" spans="1:7" s="31" customFormat="1" ht="28.5" customHeight="1" x14ac:dyDescent="0.15">
      <c r="A316" s="243"/>
      <c r="B316" s="169"/>
      <c r="C316" s="46"/>
      <c r="D316" s="46"/>
      <c r="E316" s="32" t="s">
        <v>596</v>
      </c>
      <c r="F316" s="237">
        <v>3000</v>
      </c>
      <c r="G316" s="238"/>
    </row>
    <row r="317" spans="1:7" s="31" customFormat="1" ht="28.5" customHeight="1" x14ac:dyDescent="0.15">
      <c r="A317" s="243"/>
      <c r="B317" s="169"/>
      <c r="C317" s="46"/>
      <c r="D317" s="46"/>
      <c r="E317" s="32" t="s">
        <v>603</v>
      </c>
      <c r="F317" s="237">
        <v>4000</v>
      </c>
      <c r="G317" s="238"/>
    </row>
    <row r="318" spans="1:7" s="31" customFormat="1" ht="28.5" customHeight="1" x14ac:dyDescent="0.15">
      <c r="A318" s="243"/>
      <c r="B318" s="169"/>
      <c r="C318" s="46"/>
      <c r="D318" s="46"/>
      <c r="E318" s="32" t="s">
        <v>583</v>
      </c>
      <c r="F318" s="237">
        <v>9543</v>
      </c>
      <c r="G318" s="238"/>
    </row>
    <row r="319" spans="1:7" s="31" customFormat="1" ht="28.5" customHeight="1" x14ac:dyDescent="0.15">
      <c r="A319" s="243"/>
      <c r="B319" s="169"/>
      <c r="C319" s="46"/>
      <c r="D319" s="46"/>
      <c r="E319" s="32" t="s">
        <v>512</v>
      </c>
      <c r="F319" s="237">
        <v>17934</v>
      </c>
      <c r="G319" s="238"/>
    </row>
    <row r="320" spans="1:7" s="31" customFormat="1" ht="28.5" customHeight="1" x14ac:dyDescent="0.15">
      <c r="A320" s="243"/>
      <c r="B320" s="169"/>
      <c r="C320" s="46"/>
      <c r="D320" s="46" t="s">
        <v>144</v>
      </c>
      <c r="E320" s="32" t="s">
        <v>592</v>
      </c>
      <c r="F320" s="237">
        <v>9853</v>
      </c>
      <c r="G320" s="238"/>
    </row>
    <row r="321" spans="1:7" s="31" customFormat="1" ht="28.5" customHeight="1" x14ac:dyDescent="0.15">
      <c r="A321" s="243"/>
      <c r="B321" s="169"/>
      <c r="C321" s="46"/>
      <c r="D321" s="46"/>
      <c r="E321" s="32" t="s">
        <v>589</v>
      </c>
      <c r="F321" s="237">
        <v>4798</v>
      </c>
      <c r="G321" s="238"/>
    </row>
    <row r="322" spans="1:7" s="31" customFormat="1" ht="28.5" customHeight="1" x14ac:dyDescent="0.15">
      <c r="A322" s="243"/>
      <c r="B322" s="169"/>
      <c r="C322" s="46"/>
      <c r="D322" s="46" t="s">
        <v>2</v>
      </c>
      <c r="E322" s="32" t="s">
        <v>580</v>
      </c>
      <c r="F322" s="237">
        <v>3000</v>
      </c>
      <c r="G322" s="238"/>
    </row>
    <row r="323" spans="1:7" s="31" customFormat="1" ht="28.5" customHeight="1" x14ac:dyDescent="0.15">
      <c r="A323" s="243"/>
      <c r="B323" s="169"/>
      <c r="C323" s="46"/>
      <c r="D323" s="46" t="s">
        <v>149</v>
      </c>
      <c r="E323" s="32" t="s">
        <v>524</v>
      </c>
      <c r="F323" s="237">
        <v>4868</v>
      </c>
      <c r="G323" s="238"/>
    </row>
    <row r="324" spans="1:7" s="31" customFormat="1" ht="28.5" customHeight="1" x14ac:dyDescent="0.15">
      <c r="A324" s="235"/>
      <c r="B324" s="170"/>
      <c r="C324" s="49"/>
      <c r="D324" s="49"/>
      <c r="E324" s="50" t="s">
        <v>525</v>
      </c>
      <c r="F324" s="172">
        <v>10000</v>
      </c>
      <c r="G324" s="239"/>
    </row>
    <row r="325" spans="1:7" s="31" customFormat="1" ht="28.5" customHeight="1" x14ac:dyDescent="0.15">
      <c r="A325" s="235"/>
      <c r="B325" s="173">
        <v>491</v>
      </c>
      <c r="C325" s="246" t="s">
        <v>10</v>
      </c>
      <c r="D325" s="246" t="s">
        <v>0</v>
      </c>
      <c r="E325" s="174" t="s">
        <v>512</v>
      </c>
      <c r="F325" s="176">
        <v>60</v>
      </c>
      <c r="G325" s="240"/>
    </row>
    <row r="326" spans="1:7" s="31" customFormat="1" ht="28.5" customHeight="1" x14ac:dyDescent="0.15">
      <c r="A326" s="235"/>
      <c r="B326" s="169"/>
      <c r="C326" s="46"/>
      <c r="D326" s="46" t="s">
        <v>144</v>
      </c>
      <c r="E326" s="32" t="s">
        <v>178</v>
      </c>
      <c r="F326" s="237">
        <v>420</v>
      </c>
      <c r="G326" s="238"/>
    </row>
    <row r="327" spans="1:7" s="31" customFormat="1" ht="28.5" customHeight="1" x14ac:dyDescent="0.15">
      <c r="A327" s="235"/>
      <c r="B327" s="169"/>
      <c r="C327" s="46"/>
      <c r="D327" s="46"/>
      <c r="E327" s="32" t="s">
        <v>513</v>
      </c>
      <c r="F327" s="237">
        <v>60</v>
      </c>
      <c r="G327" s="238"/>
    </row>
    <row r="328" spans="1:7" s="31" customFormat="1" ht="28.5" customHeight="1" x14ac:dyDescent="0.15">
      <c r="A328" s="235"/>
      <c r="B328" s="169"/>
      <c r="C328" s="46"/>
      <c r="D328" s="46" t="s">
        <v>2</v>
      </c>
      <c r="E328" s="32" t="s">
        <v>678</v>
      </c>
      <c r="F328" s="237">
        <v>80</v>
      </c>
      <c r="G328" s="238"/>
    </row>
    <row r="329" spans="1:7" s="31" customFormat="1" ht="28.5" customHeight="1" x14ac:dyDescent="0.15">
      <c r="A329" s="235"/>
      <c r="B329" s="169"/>
      <c r="C329" s="46"/>
      <c r="D329" s="46"/>
      <c r="E329" s="32" t="s">
        <v>499</v>
      </c>
      <c r="F329" s="237">
        <v>800</v>
      </c>
      <c r="G329" s="238"/>
    </row>
    <row r="330" spans="1:7" s="31" customFormat="1" ht="28.5" customHeight="1" x14ac:dyDescent="0.15">
      <c r="A330" s="235"/>
      <c r="B330" s="169"/>
      <c r="C330" s="46"/>
      <c r="D330" s="46"/>
      <c r="E330" s="32" t="s">
        <v>504</v>
      </c>
      <c r="F330" s="237">
        <v>320</v>
      </c>
      <c r="G330" s="238"/>
    </row>
    <row r="331" spans="1:7" s="31" customFormat="1" ht="28.5" customHeight="1" x14ac:dyDescent="0.15">
      <c r="A331" s="235"/>
      <c r="B331" s="169"/>
      <c r="C331" s="46"/>
      <c r="D331" s="46"/>
      <c r="E331" s="32" t="s">
        <v>500</v>
      </c>
      <c r="F331" s="237">
        <v>40</v>
      </c>
      <c r="G331" s="238"/>
    </row>
    <row r="332" spans="1:7" s="31" customFormat="1" ht="28.5" customHeight="1" x14ac:dyDescent="0.15">
      <c r="A332" s="235"/>
      <c r="B332" s="169"/>
      <c r="C332" s="46"/>
      <c r="D332" s="46"/>
      <c r="E332" s="32" t="s">
        <v>502</v>
      </c>
      <c r="F332" s="237">
        <v>260</v>
      </c>
      <c r="G332" s="238"/>
    </row>
    <row r="333" spans="1:7" s="31" customFormat="1" ht="28.5" customHeight="1" x14ac:dyDescent="0.15">
      <c r="A333" s="235"/>
      <c r="B333" s="169"/>
      <c r="C333" s="46"/>
      <c r="D333" s="46"/>
      <c r="E333" s="32" t="s">
        <v>179</v>
      </c>
      <c r="F333" s="237">
        <v>320</v>
      </c>
      <c r="G333" s="238">
        <v>160</v>
      </c>
    </row>
    <row r="334" spans="1:7" s="31" customFormat="1" ht="28.5" customHeight="1" x14ac:dyDescent="0.15">
      <c r="A334" s="235"/>
      <c r="B334" s="169"/>
      <c r="C334" s="46"/>
      <c r="D334" s="46"/>
      <c r="E334" s="32" t="s">
        <v>600</v>
      </c>
      <c r="F334" s="237">
        <v>20</v>
      </c>
      <c r="G334" s="238"/>
    </row>
    <row r="335" spans="1:7" s="31" customFormat="1" ht="28.5" customHeight="1" x14ac:dyDescent="0.15">
      <c r="A335" s="235"/>
      <c r="B335" s="169"/>
      <c r="C335" s="46"/>
      <c r="D335" s="46"/>
      <c r="E335" s="32" t="s">
        <v>380</v>
      </c>
      <c r="F335" s="237">
        <v>40</v>
      </c>
      <c r="G335" s="238"/>
    </row>
    <row r="336" spans="1:7" s="31" customFormat="1" ht="28.5" customHeight="1" x14ac:dyDescent="0.15">
      <c r="A336" s="235"/>
      <c r="B336" s="169"/>
      <c r="C336" s="46"/>
      <c r="D336" s="46" t="s">
        <v>176</v>
      </c>
      <c r="E336" s="32" t="s">
        <v>182</v>
      </c>
      <c r="F336" s="237">
        <v>900</v>
      </c>
      <c r="G336" s="238"/>
    </row>
    <row r="337" spans="1:7" s="31" customFormat="1" ht="28.5" customHeight="1" x14ac:dyDescent="0.15">
      <c r="A337" s="235"/>
      <c r="B337" s="169"/>
      <c r="C337" s="46"/>
      <c r="D337" s="46" t="s">
        <v>149</v>
      </c>
      <c r="E337" s="32" t="s">
        <v>379</v>
      </c>
      <c r="F337" s="237">
        <v>20</v>
      </c>
      <c r="G337" s="238"/>
    </row>
    <row r="338" spans="1:7" s="31" customFormat="1" ht="28.5" customHeight="1" x14ac:dyDescent="0.15">
      <c r="A338" s="235"/>
      <c r="B338" s="169"/>
      <c r="C338" s="46"/>
      <c r="D338" s="46" t="s">
        <v>148</v>
      </c>
      <c r="E338" s="32" t="s">
        <v>399</v>
      </c>
      <c r="F338" s="237">
        <v>160</v>
      </c>
      <c r="G338" s="238"/>
    </row>
    <row r="339" spans="1:7" s="31" customFormat="1" ht="28.5" customHeight="1" x14ac:dyDescent="0.15">
      <c r="A339" s="235"/>
      <c r="B339" s="169"/>
      <c r="C339" s="46"/>
      <c r="D339" s="46"/>
      <c r="E339" s="32" t="s">
        <v>160</v>
      </c>
      <c r="F339" s="237">
        <v>580</v>
      </c>
      <c r="G339" s="238"/>
    </row>
    <row r="340" spans="1:7" s="31" customFormat="1" ht="28.5" customHeight="1" x14ac:dyDescent="0.15">
      <c r="A340" s="235"/>
      <c r="B340" s="170"/>
      <c r="C340" s="49"/>
      <c r="D340" s="49" t="s">
        <v>1</v>
      </c>
      <c r="E340" s="50" t="s">
        <v>116</v>
      </c>
      <c r="F340" s="172">
        <v>20</v>
      </c>
      <c r="G340" s="239"/>
    </row>
    <row r="341" spans="1:7" s="31" customFormat="1" ht="28.5" customHeight="1" x14ac:dyDescent="0.15">
      <c r="A341" s="235"/>
      <c r="B341" s="173">
        <v>501</v>
      </c>
      <c r="C341" s="246" t="s">
        <v>90</v>
      </c>
      <c r="D341" s="246" t="s">
        <v>149</v>
      </c>
      <c r="E341" s="174" t="s">
        <v>563</v>
      </c>
      <c r="F341" s="176"/>
      <c r="G341" s="240">
        <v>140</v>
      </c>
    </row>
    <row r="342" spans="1:7" s="31" customFormat="1" ht="28.5" customHeight="1" x14ac:dyDescent="0.15">
      <c r="A342" s="235"/>
      <c r="B342" s="169"/>
      <c r="C342" s="46"/>
      <c r="D342" s="46" t="s">
        <v>376</v>
      </c>
      <c r="E342" s="32" t="s">
        <v>401</v>
      </c>
      <c r="F342" s="237"/>
      <c r="G342" s="238">
        <v>720</v>
      </c>
    </row>
    <row r="343" spans="1:7" s="31" customFormat="1" ht="28.5" customHeight="1" x14ac:dyDescent="0.15">
      <c r="A343" s="235"/>
      <c r="B343" s="169"/>
      <c r="C343" s="46"/>
      <c r="D343" s="46" t="s">
        <v>154</v>
      </c>
      <c r="E343" s="32" t="s">
        <v>164</v>
      </c>
      <c r="F343" s="237"/>
      <c r="G343" s="238">
        <v>1188</v>
      </c>
    </row>
    <row r="344" spans="1:7" s="31" customFormat="1" ht="28.5" customHeight="1" x14ac:dyDescent="0.15">
      <c r="A344" s="235"/>
      <c r="B344" s="169"/>
      <c r="C344" s="46"/>
      <c r="D344" s="46" t="s">
        <v>153</v>
      </c>
      <c r="E344" s="32" t="s">
        <v>402</v>
      </c>
      <c r="F344" s="237"/>
      <c r="G344" s="238">
        <v>72</v>
      </c>
    </row>
    <row r="345" spans="1:7" s="31" customFormat="1" ht="28.5" customHeight="1" x14ac:dyDescent="0.15">
      <c r="A345" s="235"/>
      <c r="B345" s="169"/>
      <c r="C345" s="46"/>
      <c r="D345" s="46"/>
      <c r="E345" s="32" t="s">
        <v>156</v>
      </c>
      <c r="F345" s="237"/>
      <c r="G345" s="238">
        <v>108</v>
      </c>
    </row>
    <row r="346" spans="1:7" s="31" customFormat="1" ht="28.5" customHeight="1" x14ac:dyDescent="0.15">
      <c r="A346" s="235"/>
      <c r="B346" s="169"/>
      <c r="C346" s="46"/>
      <c r="D346" s="46" t="s">
        <v>7</v>
      </c>
      <c r="E346" s="32" t="s">
        <v>400</v>
      </c>
      <c r="F346" s="237"/>
      <c r="G346" s="238">
        <v>20</v>
      </c>
    </row>
    <row r="347" spans="1:7" s="31" customFormat="1" ht="28.5" customHeight="1" x14ac:dyDescent="0.15">
      <c r="A347" s="235"/>
      <c r="B347" s="170"/>
      <c r="C347" s="49"/>
      <c r="D347" s="49" t="s">
        <v>377</v>
      </c>
      <c r="E347" s="50" t="s">
        <v>381</v>
      </c>
      <c r="F347" s="172"/>
      <c r="G347" s="239">
        <v>240</v>
      </c>
    </row>
    <row r="348" spans="1:7" s="31" customFormat="1" ht="28.5" customHeight="1" x14ac:dyDescent="0.15">
      <c r="A348" s="235"/>
      <c r="B348" s="169">
        <v>521</v>
      </c>
      <c r="C348" s="261" t="s">
        <v>93</v>
      </c>
      <c r="D348" s="246" t="s">
        <v>0</v>
      </c>
      <c r="E348" s="174" t="s">
        <v>512</v>
      </c>
      <c r="F348" s="176">
        <v>1002</v>
      </c>
      <c r="G348" s="240"/>
    </row>
    <row r="349" spans="1:7" s="31" customFormat="1" ht="28.5" customHeight="1" x14ac:dyDescent="0.15">
      <c r="A349" s="235"/>
      <c r="B349" s="169"/>
      <c r="C349" s="177"/>
      <c r="D349" s="46" t="s">
        <v>2</v>
      </c>
      <c r="E349" s="32" t="s">
        <v>496</v>
      </c>
      <c r="F349" s="237"/>
      <c r="G349" s="238">
        <v>36</v>
      </c>
    </row>
    <row r="350" spans="1:7" s="31" customFormat="1" ht="28.5" customHeight="1" x14ac:dyDescent="0.15">
      <c r="A350" s="235"/>
      <c r="B350" s="169"/>
      <c r="C350" s="177"/>
      <c r="D350" s="46"/>
      <c r="E350" s="32" t="s">
        <v>507</v>
      </c>
      <c r="F350" s="237">
        <v>18</v>
      </c>
      <c r="G350" s="238"/>
    </row>
    <row r="351" spans="1:7" s="31" customFormat="1" ht="28.5" customHeight="1" x14ac:dyDescent="0.15">
      <c r="A351" s="235"/>
      <c r="B351" s="169"/>
      <c r="C351" s="177"/>
      <c r="D351" s="46"/>
      <c r="E351" s="32" t="s">
        <v>678</v>
      </c>
      <c r="F351" s="237"/>
      <c r="G351" s="238">
        <v>20</v>
      </c>
    </row>
    <row r="352" spans="1:7" s="31" customFormat="1" ht="28.5" customHeight="1" x14ac:dyDescent="0.15">
      <c r="A352" s="235"/>
      <c r="B352" s="169"/>
      <c r="C352" s="177"/>
      <c r="D352" s="236"/>
      <c r="E352" s="32" t="s">
        <v>499</v>
      </c>
      <c r="F352" s="237"/>
      <c r="G352" s="238">
        <v>226</v>
      </c>
    </row>
    <row r="353" spans="1:7" s="31" customFormat="1" ht="28.5" customHeight="1" x14ac:dyDescent="0.15">
      <c r="A353" s="235"/>
      <c r="B353" s="169"/>
      <c r="C353" s="177"/>
      <c r="D353" s="46"/>
      <c r="E353" s="32" t="s">
        <v>504</v>
      </c>
      <c r="F353" s="237">
        <v>18</v>
      </c>
      <c r="G353" s="238"/>
    </row>
    <row r="354" spans="1:7" s="31" customFormat="1" ht="28.5" customHeight="1" x14ac:dyDescent="0.15">
      <c r="A354" s="235"/>
      <c r="B354" s="169"/>
      <c r="C354" s="177"/>
      <c r="D354" s="46"/>
      <c r="E354" s="32" t="s">
        <v>500</v>
      </c>
      <c r="F354" s="237">
        <v>38</v>
      </c>
      <c r="G354" s="238">
        <v>440</v>
      </c>
    </row>
    <row r="355" spans="1:7" s="31" customFormat="1" ht="28.5" customHeight="1" x14ac:dyDescent="0.15">
      <c r="A355" s="235"/>
      <c r="B355" s="169"/>
      <c r="C355" s="177"/>
      <c r="D355" s="46"/>
      <c r="E355" s="32" t="s">
        <v>502</v>
      </c>
      <c r="F355" s="237">
        <v>18</v>
      </c>
      <c r="G355" s="238">
        <v>132</v>
      </c>
    </row>
    <row r="356" spans="1:7" s="31" customFormat="1" ht="28.5" customHeight="1" x14ac:dyDescent="0.15">
      <c r="A356" s="235"/>
      <c r="B356" s="169"/>
      <c r="C356" s="177"/>
      <c r="D356" s="46" t="s">
        <v>176</v>
      </c>
      <c r="E356" s="32" t="s">
        <v>182</v>
      </c>
      <c r="F356" s="237"/>
      <c r="G356" s="238">
        <v>20</v>
      </c>
    </row>
    <row r="357" spans="1:7" s="31" customFormat="1" ht="28.5" customHeight="1" x14ac:dyDescent="0.15">
      <c r="A357" s="235"/>
      <c r="B357" s="169"/>
      <c r="C357" s="177"/>
      <c r="D357" s="46" t="s">
        <v>8</v>
      </c>
      <c r="E357" s="32" t="s">
        <v>166</v>
      </c>
      <c r="F357" s="237">
        <v>38</v>
      </c>
      <c r="G357" s="238">
        <v>372</v>
      </c>
    </row>
    <row r="358" spans="1:7" s="31" customFormat="1" ht="28.5" customHeight="1" x14ac:dyDescent="0.15">
      <c r="A358" s="235"/>
      <c r="B358" s="169"/>
      <c r="C358" s="177"/>
      <c r="D358" s="46" t="s">
        <v>145</v>
      </c>
      <c r="E358" s="32" t="s">
        <v>145</v>
      </c>
      <c r="F358" s="237"/>
      <c r="G358" s="238">
        <v>620</v>
      </c>
    </row>
    <row r="359" spans="1:7" s="31" customFormat="1" ht="28.5" customHeight="1" x14ac:dyDescent="0.15">
      <c r="A359" s="235"/>
      <c r="B359" s="169"/>
      <c r="C359" s="177"/>
      <c r="D359" s="46" t="s">
        <v>146</v>
      </c>
      <c r="E359" s="32" t="s">
        <v>387</v>
      </c>
      <c r="F359" s="237"/>
      <c r="G359" s="238">
        <v>20</v>
      </c>
    </row>
    <row r="360" spans="1:7" s="31" customFormat="1" ht="28.5" customHeight="1" x14ac:dyDescent="0.15">
      <c r="A360" s="235"/>
      <c r="B360" s="169"/>
      <c r="C360" s="177"/>
      <c r="D360" s="46"/>
      <c r="E360" s="32" t="s">
        <v>157</v>
      </c>
      <c r="F360" s="237">
        <v>74</v>
      </c>
      <c r="G360" s="238"/>
    </row>
    <row r="361" spans="1:7" s="31" customFormat="1" ht="28.5" customHeight="1" x14ac:dyDescent="0.15">
      <c r="A361" s="235"/>
      <c r="B361" s="169"/>
      <c r="C361" s="177"/>
      <c r="D361" s="46" t="s">
        <v>147</v>
      </c>
      <c r="E361" s="32" t="s">
        <v>389</v>
      </c>
      <c r="F361" s="237"/>
      <c r="G361" s="238">
        <v>326</v>
      </c>
    </row>
    <row r="362" spans="1:7" s="31" customFormat="1" ht="28.5" customHeight="1" x14ac:dyDescent="0.15">
      <c r="A362" s="235"/>
      <c r="B362" s="169"/>
      <c r="C362" s="177"/>
      <c r="D362" s="46" t="s">
        <v>149</v>
      </c>
      <c r="E362" s="32" t="s">
        <v>563</v>
      </c>
      <c r="F362" s="237"/>
      <c r="G362" s="238">
        <v>58</v>
      </c>
    </row>
    <row r="363" spans="1:7" s="31" customFormat="1" ht="28.5" customHeight="1" x14ac:dyDescent="0.15">
      <c r="A363" s="235"/>
      <c r="B363" s="169"/>
      <c r="C363" s="177"/>
      <c r="D363" s="46" t="s">
        <v>376</v>
      </c>
      <c r="E363" s="32" t="s">
        <v>526</v>
      </c>
      <c r="F363" s="237"/>
      <c r="G363" s="238">
        <v>18</v>
      </c>
    </row>
    <row r="364" spans="1:7" s="31" customFormat="1" ht="28.5" customHeight="1" x14ac:dyDescent="0.15">
      <c r="A364" s="235"/>
      <c r="B364" s="170"/>
      <c r="C364" s="252"/>
      <c r="D364" s="49" t="s">
        <v>7</v>
      </c>
      <c r="E364" s="50" t="s">
        <v>573</v>
      </c>
      <c r="F364" s="172"/>
      <c r="G364" s="239">
        <v>20</v>
      </c>
    </row>
    <row r="365" spans="1:7" s="31" customFormat="1" ht="28.5" customHeight="1" x14ac:dyDescent="0.15">
      <c r="A365" s="235"/>
      <c r="B365" s="169">
        <v>531</v>
      </c>
      <c r="C365" s="46" t="s">
        <v>346</v>
      </c>
      <c r="D365" s="46" t="s">
        <v>0</v>
      </c>
      <c r="E365" s="32" t="s">
        <v>512</v>
      </c>
      <c r="F365" s="237"/>
      <c r="G365" s="238">
        <v>19</v>
      </c>
    </row>
    <row r="366" spans="1:7" s="31" customFormat="1" ht="28.5" customHeight="1" x14ac:dyDescent="0.15">
      <c r="A366" s="235"/>
      <c r="B366" s="169"/>
      <c r="C366" s="46"/>
      <c r="D366" s="46" t="s">
        <v>2</v>
      </c>
      <c r="E366" s="32" t="s">
        <v>677</v>
      </c>
      <c r="F366" s="237"/>
      <c r="G366" s="238">
        <v>2</v>
      </c>
    </row>
    <row r="367" spans="1:7" s="31" customFormat="1" ht="28.5" customHeight="1" x14ac:dyDescent="0.15">
      <c r="A367" s="235"/>
      <c r="B367" s="648" t="s">
        <v>110</v>
      </c>
      <c r="C367" s="649"/>
      <c r="D367" s="182"/>
      <c r="E367" s="183"/>
      <c r="F367" s="184">
        <f>SUM(F313:F366)</f>
        <v>86103</v>
      </c>
      <c r="G367" s="250">
        <f>SUM(G313:G366)</f>
        <v>4977</v>
      </c>
    </row>
    <row r="368" spans="1:7" s="31" customFormat="1" ht="28.5" customHeight="1" thickBot="1" x14ac:dyDescent="0.2">
      <c r="A368" s="264" t="s">
        <v>548</v>
      </c>
      <c r="B368" s="265"/>
      <c r="C368" s="265"/>
      <c r="D368" s="265"/>
      <c r="E368" s="266"/>
      <c r="F368" s="267">
        <f>F26+F44+F70+F153+F198+F242+F312+F367</f>
        <v>241168</v>
      </c>
      <c r="G368" s="268">
        <f>G26+G44+G70+G153+G198+G242+G312+G367</f>
        <v>2021391</v>
      </c>
    </row>
    <row r="369" spans="1:7" s="31" customFormat="1" ht="28.5" customHeight="1" x14ac:dyDescent="0.15">
      <c r="F369" s="33"/>
      <c r="G369" s="33"/>
    </row>
    <row r="370" spans="1:7" s="31" customFormat="1" ht="28.5" customHeight="1" x14ac:dyDescent="0.15">
      <c r="F370" s="33"/>
      <c r="G370" s="33"/>
    </row>
    <row r="371" spans="1:7" s="31" customFormat="1" ht="18.75" customHeight="1" x14ac:dyDescent="0.15">
      <c r="F371" s="33"/>
      <c r="G371" s="33"/>
    </row>
    <row r="372" spans="1:7" s="31" customFormat="1" ht="18.75" customHeight="1" x14ac:dyDescent="0.15">
      <c r="A372" s="10"/>
      <c r="B372" s="10"/>
      <c r="C372" s="10"/>
      <c r="D372" s="10"/>
      <c r="E372" s="10"/>
      <c r="F372" s="14"/>
      <c r="G372" s="14"/>
    </row>
    <row r="373" spans="1:7" s="10" customFormat="1" ht="18.75" customHeight="1" x14ac:dyDescent="0.15">
      <c r="F373" s="14"/>
      <c r="G373" s="14"/>
    </row>
    <row r="374" spans="1:7" s="10" customFormat="1" ht="18.75" customHeight="1" x14ac:dyDescent="0.15">
      <c r="F374" s="14"/>
      <c r="G374" s="14"/>
    </row>
    <row r="375" spans="1:7" s="10" customFormat="1" ht="18.75" customHeight="1" x14ac:dyDescent="0.15">
      <c r="F375" s="14"/>
      <c r="G375" s="14"/>
    </row>
    <row r="376" spans="1:7" s="10" customFormat="1" ht="18.75" customHeight="1" x14ac:dyDescent="0.15">
      <c r="F376" s="14"/>
      <c r="G376" s="14"/>
    </row>
    <row r="377" spans="1:7" s="10" customFormat="1" ht="18.75" customHeight="1" x14ac:dyDescent="0.15">
      <c r="F377" s="14"/>
      <c r="G377" s="14"/>
    </row>
    <row r="378" spans="1:7" s="10" customFormat="1" ht="18.75" customHeight="1" x14ac:dyDescent="0.15">
      <c r="F378" s="14"/>
      <c r="G378" s="14"/>
    </row>
    <row r="379" spans="1:7" s="10" customFormat="1" ht="18.75" customHeight="1" x14ac:dyDescent="0.15">
      <c r="F379" s="14"/>
      <c r="G379" s="14"/>
    </row>
    <row r="380" spans="1:7" s="10" customFormat="1" ht="18.75" customHeight="1" x14ac:dyDescent="0.15">
      <c r="F380" s="14"/>
      <c r="G380" s="14"/>
    </row>
    <row r="381" spans="1:7" s="10" customFormat="1" ht="18.75" customHeight="1" x14ac:dyDescent="0.15">
      <c r="F381" s="14"/>
      <c r="G381" s="14"/>
    </row>
    <row r="382" spans="1:7" s="10" customFormat="1" ht="18.75" customHeight="1" x14ac:dyDescent="0.15">
      <c r="F382" s="14"/>
      <c r="G382" s="14"/>
    </row>
    <row r="383" spans="1:7" s="10" customFormat="1" ht="18.75" customHeight="1" x14ac:dyDescent="0.15">
      <c r="F383" s="14"/>
      <c r="G383" s="14"/>
    </row>
    <row r="384" spans="1:7" s="10" customFormat="1" ht="18.75" customHeight="1" x14ac:dyDescent="0.15">
      <c r="F384" s="14"/>
      <c r="G384" s="14"/>
    </row>
    <row r="385" spans="6:7" s="10" customFormat="1" ht="18.75" customHeight="1" x14ac:dyDescent="0.15">
      <c r="F385" s="14"/>
      <c r="G385" s="14"/>
    </row>
    <row r="386" spans="6:7" s="10" customFormat="1" ht="18.75" customHeight="1" x14ac:dyDescent="0.15">
      <c r="F386" s="14"/>
      <c r="G386" s="14"/>
    </row>
    <row r="387" spans="6:7" s="10" customFormat="1" ht="18.75" customHeight="1" x14ac:dyDescent="0.15">
      <c r="F387" s="14"/>
      <c r="G387" s="14"/>
    </row>
    <row r="388" spans="6:7" s="10" customFormat="1" ht="18.75" customHeight="1" x14ac:dyDescent="0.15">
      <c r="F388" s="14"/>
      <c r="G388" s="14"/>
    </row>
    <row r="389" spans="6:7" s="10" customFormat="1" ht="18.75" customHeight="1" x14ac:dyDescent="0.15">
      <c r="F389" s="14"/>
      <c r="G389" s="14"/>
    </row>
    <row r="390" spans="6:7" s="10" customFormat="1" ht="18.75" customHeight="1" x14ac:dyDescent="0.15">
      <c r="F390" s="14"/>
      <c r="G390" s="14"/>
    </row>
    <row r="391" spans="6:7" s="10" customFormat="1" ht="18.75" customHeight="1" x14ac:dyDescent="0.15">
      <c r="F391" s="14"/>
      <c r="G391" s="14"/>
    </row>
    <row r="392" spans="6:7" s="10" customFormat="1" ht="18.75" customHeight="1" x14ac:dyDescent="0.15">
      <c r="F392" s="14"/>
      <c r="G392" s="14"/>
    </row>
    <row r="393" spans="6:7" s="10" customFormat="1" ht="18.75" customHeight="1" x14ac:dyDescent="0.15">
      <c r="F393" s="14"/>
      <c r="G393" s="14"/>
    </row>
    <row r="394" spans="6:7" s="10" customFormat="1" ht="18.75" customHeight="1" x14ac:dyDescent="0.15">
      <c r="F394" s="14"/>
      <c r="G394" s="14"/>
    </row>
    <row r="395" spans="6:7" s="10" customFormat="1" ht="18.75" customHeight="1" x14ac:dyDescent="0.15">
      <c r="F395" s="14"/>
      <c r="G395" s="14"/>
    </row>
    <row r="396" spans="6:7" s="10" customFormat="1" ht="18.75" customHeight="1" x14ac:dyDescent="0.15">
      <c r="F396" s="14"/>
      <c r="G396" s="14"/>
    </row>
    <row r="397" spans="6:7" s="10" customFormat="1" ht="18.75" customHeight="1" x14ac:dyDescent="0.15">
      <c r="F397" s="14"/>
      <c r="G397" s="14"/>
    </row>
    <row r="398" spans="6:7" s="10" customFormat="1" ht="18.75" customHeight="1" x14ac:dyDescent="0.15">
      <c r="F398" s="14"/>
      <c r="G398" s="14"/>
    </row>
    <row r="399" spans="6:7" s="10" customFormat="1" ht="18.75" customHeight="1" x14ac:dyDescent="0.15">
      <c r="F399" s="14"/>
      <c r="G399" s="14"/>
    </row>
    <row r="400" spans="6:7" s="10" customFormat="1" ht="18.75" customHeight="1" x14ac:dyDescent="0.15">
      <c r="F400" s="14"/>
      <c r="G400" s="14"/>
    </row>
    <row r="401" spans="6:7" s="10" customFormat="1" ht="18.75" customHeight="1" x14ac:dyDescent="0.15">
      <c r="F401" s="14"/>
      <c r="G401" s="14"/>
    </row>
    <row r="402" spans="6:7" s="10" customFormat="1" ht="18.75" customHeight="1" x14ac:dyDescent="0.15">
      <c r="F402" s="14"/>
      <c r="G402" s="14"/>
    </row>
    <row r="403" spans="6:7" s="10" customFormat="1" ht="18.75" customHeight="1" x14ac:dyDescent="0.15">
      <c r="F403" s="14"/>
      <c r="G403" s="14"/>
    </row>
    <row r="404" spans="6:7" s="10" customFormat="1" ht="18.75" customHeight="1" x14ac:dyDescent="0.15">
      <c r="F404" s="14"/>
      <c r="G404" s="14"/>
    </row>
    <row r="405" spans="6:7" s="10" customFormat="1" ht="18.75" customHeight="1" x14ac:dyDescent="0.15">
      <c r="F405" s="14"/>
      <c r="G405" s="14"/>
    </row>
    <row r="406" spans="6:7" s="10" customFormat="1" ht="18.75" customHeight="1" x14ac:dyDescent="0.15">
      <c r="F406" s="14"/>
      <c r="G406" s="14"/>
    </row>
    <row r="407" spans="6:7" s="10" customFormat="1" ht="18.75" customHeight="1" x14ac:dyDescent="0.15">
      <c r="F407" s="14"/>
      <c r="G407" s="14"/>
    </row>
    <row r="408" spans="6:7" s="10" customFormat="1" ht="18.75" customHeight="1" x14ac:dyDescent="0.15">
      <c r="F408" s="14"/>
      <c r="G408" s="14"/>
    </row>
    <row r="409" spans="6:7" s="10" customFormat="1" ht="18.75" customHeight="1" x14ac:dyDescent="0.15">
      <c r="F409" s="14"/>
      <c r="G409" s="14"/>
    </row>
    <row r="410" spans="6:7" s="10" customFormat="1" ht="18.75" customHeight="1" x14ac:dyDescent="0.15">
      <c r="F410" s="14"/>
      <c r="G410" s="14"/>
    </row>
    <row r="411" spans="6:7" s="10" customFormat="1" ht="18.75" customHeight="1" x14ac:dyDescent="0.15">
      <c r="F411" s="14"/>
      <c r="G411" s="14"/>
    </row>
    <row r="412" spans="6:7" s="10" customFormat="1" ht="18.75" customHeight="1" x14ac:dyDescent="0.15">
      <c r="F412" s="14"/>
      <c r="G412" s="14"/>
    </row>
    <row r="413" spans="6:7" s="10" customFormat="1" ht="18.75" customHeight="1" x14ac:dyDescent="0.15">
      <c r="F413" s="14"/>
      <c r="G413" s="14"/>
    </row>
    <row r="414" spans="6:7" s="10" customFormat="1" ht="18.75" customHeight="1" x14ac:dyDescent="0.15">
      <c r="F414" s="14"/>
      <c r="G414" s="14"/>
    </row>
    <row r="415" spans="6:7" s="10" customFormat="1" ht="18.75" customHeight="1" x14ac:dyDescent="0.15">
      <c r="F415" s="14"/>
      <c r="G415" s="14"/>
    </row>
    <row r="416" spans="6:7" s="10" customFormat="1" ht="18.75" customHeight="1" x14ac:dyDescent="0.15">
      <c r="F416" s="14"/>
      <c r="G416" s="14"/>
    </row>
    <row r="417" spans="6:7" s="10" customFormat="1" ht="18.75" customHeight="1" x14ac:dyDescent="0.15">
      <c r="F417" s="14"/>
      <c r="G417" s="14"/>
    </row>
    <row r="418" spans="6:7" s="10" customFormat="1" ht="18.75" customHeight="1" x14ac:dyDescent="0.15">
      <c r="F418" s="14"/>
      <c r="G418" s="14"/>
    </row>
    <row r="419" spans="6:7" s="10" customFormat="1" ht="18.75" customHeight="1" x14ac:dyDescent="0.15">
      <c r="F419" s="14"/>
      <c r="G419" s="14"/>
    </row>
    <row r="420" spans="6:7" s="10" customFormat="1" ht="18.75" customHeight="1" x14ac:dyDescent="0.15">
      <c r="F420" s="14"/>
      <c r="G420" s="14"/>
    </row>
    <row r="421" spans="6:7" s="10" customFormat="1" ht="18.75" customHeight="1" x14ac:dyDescent="0.15">
      <c r="F421" s="14"/>
      <c r="G421" s="14"/>
    </row>
    <row r="422" spans="6:7" s="10" customFormat="1" ht="18.75" customHeight="1" x14ac:dyDescent="0.15">
      <c r="F422" s="14"/>
      <c r="G422" s="14"/>
    </row>
    <row r="423" spans="6:7" s="10" customFormat="1" ht="18.75" customHeight="1" x14ac:dyDescent="0.15">
      <c r="F423" s="14"/>
      <c r="G423" s="14"/>
    </row>
    <row r="424" spans="6:7" s="10" customFormat="1" ht="18.75" customHeight="1" x14ac:dyDescent="0.15">
      <c r="F424" s="14"/>
      <c r="G424" s="14"/>
    </row>
    <row r="425" spans="6:7" s="10" customFormat="1" ht="18.75" customHeight="1" x14ac:dyDescent="0.15">
      <c r="F425" s="14"/>
      <c r="G425" s="14"/>
    </row>
    <row r="426" spans="6:7" s="10" customFormat="1" ht="18.75" customHeight="1" x14ac:dyDescent="0.15">
      <c r="F426" s="14"/>
      <c r="G426" s="14"/>
    </row>
    <row r="427" spans="6:7" s="10" customFormat="1" ht="18.75" customHeight="1" x14ac:dyDescent="0.15">
      <c r="F427" s="14"/>
      <c r="G427" s="14"/>
    </row>
    <row r="428" spans="6:7" s="10" customFormat="1" ht="18.75" customHeight="1" x14ac:dyDescent="0.15">
      <c r="F428" s="14"/>
      <c r="G428" s="14"/>
    </row>
    <row r="429" spans="6:7" s="10" customFormat="1" ht="18.75" customHeight="1" x14ac:dyDescent="0.15">
      <c r="F429" s="14"/>
      <c r="G429" s="14"/>
    </row>
    <row r="430" spans="6:7" s="10" customFormat="1" ht="18.75" customHeight="1" x14ac:dyDescent="0.15">
      <c r="F430" s="14"/>
      <c r="G430" s="14"/>
    </row>
    <row r="431" spans="6:7" s="10" customFormat="1" ht="18.75" customHeight="1" x14ac:dyDescent="0.15">
      <c r="F431" s="14"/>
      <c r="G431" s="14"/>
    </row>
    <row r="432" spans="6:7" s="10" customFormat="1" ht="18.75" customHeight="1" x14ac:dyDescent="0.15">
      <c r="F432" s="14"/>
      <c r="G432" s="14"/>
    </row>
    <row r="433" spans="6:7" s="10" customFormat="1" ht="18.75" customHeight="1" x14ac:dyDescent="0.15">
      <c r="F433" s="14"/>
      <c r="G433" s="14"/>
    </row>
    <row r="434" spans="6:7" s="10" customFormat="1" ht="18.75" customHeight="1" x14ac:dyDescent="0.15">
      <c r="F434" s="14"/>
      <c r="G434" s="14"/>
    </row>
    <row r="435" spans="6:7" s="10" customFormat="1" ht="18.75" customHeight="1" x14ac:dyDescent="0.15">
      <c r="F435" s="14"/>
      <c r="G435" s="14"/>
    </row>
    <row r="436" spans="6:7" s="10" customFormat="1" ht="18.75" customHeight="1" x14ac:dyDescent="0.15">
      <c r="F436" s="14"/>
      <c r="G436" s="14"/>
    </row>
    <row r="437" spans="6:7" s="10" customFormat="1" ht="18.75" customHeight="1" x14ac:dyDescent="0.15">
      <c r="F437" s="14"/>
      <c r="G437" s="14"/>
    </row>
    <row r="438" spans="6:7" s="10" customFormat="1" ht="18.75" customHeight="1" x14ac:dyDescent="0.15">
      <c r="F438" s="14"/>
      <c r="G438" s="14"/>
    </row>
    <row r="439" spans="6:7" s="10" customFormat="1" ht="18.75" customHeight="1" x14ac:dyDescent="0.15">
      <c r="F439" s="14"/>
      <c r="G439" s="14"/>
    </row>
    <row r="440" spans="6:7" s="10" customFormat="1" ht="18.75" customHeight="1" x14ac:dyDescent="0.15">
      <c r="F440" s="14"/>
      <c r="G440" s="14"/>
    </row>
    <row r="441" spans="6:7" s="10" customFormat="1" ht="18.75" customHeight="1" x14ac:dyDescent="0.15">
      <c r="F441" s="14"/>
      <c r="G441" s="14"/>
    </row>
    <row r="442" spans="6:7" s="10" customFormat="1" ht="18.75" customHeight="1" x14ac:dyDescent="0.15">
      <c r="F442" s="14"/>
      <c r="G442" s="14"/>
    </row>
    <row r="443" spans="6:7" s="10" customFormat="1" ht="18.75" customHeight="1" x14ac:dyDescent="0.15">
      <c r="F443" s="14"/>
      <c r="G443" s="14"/>
    </row>
    <row r="444" spans="6:7" s="10" customFormat="1" ht="18.75" customHeight="1" x14ac:dyDescent="0.15">
      <c r="F444" s="14"/>
      <c r="G444" s="14"/>
    </row>
    <row r="445" spans="6:7" s="10" customFormat="1" ht="18.75" customHeight="1" x14ac:dyDescent="0.15">
      <c r="F445" s="14"/>
      <c r="G445" s="14"/>
    </row>
    <row r="446" spans="6:7" s="10" customFormat="1" ht="18.75" customHeight="1" x14ac:dyDescent="0.15">
      <c r="F446" s="14"/>
      <c r="G446" s="14"/>
    </row>
    <row r="447" spans="6:7" s="10" customFormat="1" ht="18.75" customHeight="1" x14ac:dyDescent="0.15">
      <c r="F447" s="14"/>
      <c r="G447" s="14"/>
    </row>
    <row r="448" spans="6:7" s="10" customFormat="1" ht="18.75" customHeight="1" x14ac:dyDescent="0.15">
      <c r="F448" s="14"/>
      <c r="G448" s="14"/>
    </row>
    <row r="449" spans="1:7" s="10" customFormat="1" ht="18.75" customHeight="1" x14ac:dyDescent="0.15">
      <c r="F449" s="14"/>
      <c r="G449" s="14"/>
    </row>
    <row r="450" spans="1:7" s="10" customFormat="1" ht="18.75" customHeight="1" x14ac:dyDescent="0.15">
      <c r="F450" s="14"/>
      <c r="G450" s="14"/>
    </row>
    <row r="451" spans="1:7" s="10" customFormat="1" ht="18.75" customHeight="1" x14ac:dyDescent="0.15">
      <c r="F451" s="14"/>
      <c r="G451" s="14"/>
    </row>
    <row r="452" spans="1:7" s="10" customFormat="1" ht="18.75" customHeight="1" x14ac:dyDescent="0.15">
      <c r="F452" s="14"/>
      <c r="G452" s="14"/>
    </row>
    <row r="453" spans="1:7" s="10" customFormat="1" ht="18.75" customHeight="1" x14ac:dyDescent="0.15">
      <c r="F453" s="14"/>
      <c r="G453" s="14"/>
    </row>
    <row r="454" spans="1:7" s="10" customFormat="1" ht="18.75" customHeight="1" x14ac:dyDescent="0.15">
      <c r="F454" s="14"/>
      <c r="G454" s="14"/>
    </row>
    <row r="455" spans="1:7" s="10" customFormat="1" ht="18.75" customHeight="1" x14ac:dyDescent="0.15">
      <c r="A455" s="6"/>
      <c r="B455" s="6"/>
      <c r="C455" s="6"/>
      <c r="D455" s="6"/>
      <c r="E455" s="6"/>
      <c r="F455" s="12"/>
      <c r="G455" s="12"/>
    </row>
  </sheetData>
  <mergeCells count="12">
    <mergeCell ref="B242:C242"/>
    <mergeCell ref="B312:C312"/>
    <mergeCell ref="B367:C367"/>
    <mergeCell ref="B26:C26"/>
    <mergeCell ref="B44:C44"/>
    <mergeCell ref="B70:C70"/>
    <mergeCell ref="B153:C153"/>
    <mergeCell ref="B198:C198"/>
    <mergeCell ref="A3:C4"/>
    <mergeCell ref="D3:E3"/>
    <mergeCell ref="F3:G3"/>
    <mergeCell ref="A2:C2"/>
  </mergeCells>
  <phoneticPr fontId="2"/>
  <printOptions horizontalCentered="1"/>
  <pageMargins left="0.78740157480314965" right="0.19685039370078741" top="0.51181102362204722" bottom="0.31496062992125984" header="0.51181102362204722" footer="0.51181102362204722"/>
  <pageSetup paperSize="9" scale="59" orientation="portrait" r:id="rId1"/>
  <headerFooter alignWithMargins="0"/>
  <rowBreaks count="7" manualBreakCount="7">
    <brk id="48" max="6" man="1"/>
    <brk id="94" max="6" man="1"/>
    <brk id="140" max="6" man="1"/>
    <brk id="186" max="6" man="1"/>
    <brk id="232" max="6" man="1"/>
    <brk id="278" max="6" man="1"/>
    <brk id="324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2"/>
  <sheetViews>
    <sheetView view="pageBreakPreview" zoomScale="55" zoomScaleNormal="70" zoomScaleSheetLayoutView="55" workbookViewId="0">
      <pane xSplit="1" ySplit="4" topLeftCell="B5" activePane="bottomRight" state="frozen"/>
      <selection activeCell="I43" sqref="I43"/>
      <selection pane="topRight" activeCell="I43" sqref="I43"/>
      <selection pane="bottomLeft" activeCell="I43" sqref="I43"/>
      <selection pane="bottomRight" activeCell="C9" sqref="C9"/>
    </sheetView>
  </sheetViews>
  <sheetFormatPr defaultRowHeight="17.25" x14ac:dyDescent="0.15"/>
  <cols>
    <col min="1" max="1" width="17.75" style="10" customWidth="1"/>
    <col min="2" max="2" width="6.125" style="10" customWidth="1"/>
    <col min="3" max="3" width="43.5" style="10" customWidth="1"/>
    <col min="4" max="4" width="18" style="10" customWidth="1"/>
    <col min="5" max="5" width="35" style="10" customWidth="1"/>
    <col min="6" max="7" width="12.25" style="14" customWidth="1"/>
    <col min="8" max="16384" width="9" style="10"/>
  </cols>
  <sheetData>
    <row r="1" spans="1:7" ht="28.5" customHeight="1" x14ac:dyDescent="0.15">
      <c r="F1" s="590"/>
      <c r="G1" s="590"/>
    </row>
    <row r="2" spans="1:7" ht="28.5" customHeight="1" thickBot="1" x14ac:dyDescent="0.2">
      <c r="A2" s="650" t="s">
        <v>122</v>
      </c>
      <c r="B2" s="650"/>
      <c r="C2" s="650"/>
    </row>
    <row r="3" spans="1:7" s="31" customFormat="1" ht="28.5" customHeight="1" x14ac:dyDescent="0.15">
      <c r="A3" s="638" t="s">
        <v>118</v>
      </c>
      <c r="B3" s="639"/>
      <c r="C3" s="640"/>
      <c r="D3" s="651" t="s">
        <v>119</v>
      </c>
      <c r="E3" s="652"/>
      <c r="F3" s="653" t="s">
        <v>188</v>
      </c>
      <c r="G3" s="654"/>
    </row>
    <row r="4" spans="1:7" s="31" customFormat="1" ht="28.5" customHeight="1" x14ac:dyDescent="0.15">
      <c r="A4" s="641"/>
      <c r="B4" s="642"/>
      <c r="C4" s="643"/>
      <c r="D4" s="230" t="s">
        <v>123</v>
      </c>
      <c r="E4" s="230" t="s">
        <v>352</v>
      </c>
      <c r="F4" s="231" t="s">
        <v>354</v>
      </c>
      <c r="G4" s="232" t="s">
        <v>355</v>
      </c>
    </row>
    <row r="5" spans="1:7" s="32" customFormat="1" ht="28.5" customHeight="1" x14ac:dyDescent="0.15">
      <c r="A5" s="233" t="s">
        <v>17</v>
      </c>
      <c r="B5" s="165">
        <v>21</v>
      </c>
      <c r="C5" s="32" t="s">
        <v>18</v>
      </c>
      <c r="D5" s="167" t="s">
        <v>347</v>
      </c>
      <c r="E5" s="32" t="s">
        <v>115</v>
      </c>
      <c r="F5" s="168">
        <v>4</v>
      </c>
      <c r="G5" s="238"/>
    </row>
    <row r="6" spans="1:7" s="32" customFormat="1" ht="28.5" customHeight="1" x14ac:dyDescent="0.15">
      <c r="A6" s="235"/>
      <c r="B6" s="178">
        <v>31</v>
      </c>
      <c r="C6" s="179" t="s">
        <v>22</v>
      </c>
      <c r="D6" s="180" t="s">
        <v>347</v>
      </c>
      <c r="E6" s="247" t="s">
        <v>115</v>
      </c>
      <c r="F6" s="181">
        <v>1</v>
      </c>
      <c r="G6" s="248">
        <v>3</v>
      </c>
    </row>
    <row r="7" spans="1:7" s="32" customFormat="1" ht="28.5" customHeight="1" x14ac:dyDescent="0.15">
      <c r="A7" s="235"/>
      <c r="B7" s="170">
        <v>51</v>
      </c>
      <c r="C7" s="50" t="s">
        <v>24</v>
      </c>
      <c r="D7" s="171" t="s">
        <v>347</v>
      </c>
      <c r="E7" s="50" t="s">
        <v>115</v>
      </c>
      <c r="F7" s="172">
        <v>2</v>
      </c>
      <c r="G7" s="239"/>
    </row>
    <row r="8" spans="1:7" s="32" customFormat="1" ht="28.5" customHeight="1" x14ac:dyDescent="0.15">
      <c r="A8" s="235"/>
      <c r="B8" s="169">
        <v>81</v>
      </c>
      <c r="C8" s="32" t="s">
        <v>27</v>
      </c>
      <c r="D8" s="236" t="s">
        <v>347</v>
      </c>
      <c r="E8" s="32" t="s">
        <v>115</v>
      </c>
      <c r="F8" s="237">
        <v>13</v>
      </c>
      <c r="G8" s="238">
        <v>249</v>
      </c>
    </row>
    <row r="9" spans="1:7" s="32" customFormat="1" ht="28.5" customHeight="1" x14ac:dyDescent="0.15">
      <c r="A9" s="235"/>
      <c r="B9" s="249"/>
      <c r="D9" s="236" t="s">
        <v>175</v>
      </c>
      <c r="E9" s="32" t="s">
        <v>96</v>
      </c>
      <c r="F9" s="237"/>
      <c r="G9" s="238">
        <v>1565</v>
      </c>
    </row>
    <row r="10" spans="1:7" s="32" customFormat="1" ht="28.5" customHeight="1" x14ac:dyDescent="0.15">
      <c r="A10" s="241"/>
      <c r="B10" s="648" t="s">
        <v>110</v>
      </c>
      <c r="C10" s="649"/>
      <c r="D10" s="182"/>
      <c r="E10" s="183"/>
      <c r="F10" s="184">
        <f>SUM(F5:F9)</f>
        <v>20</v>
      </c>
      <c r="G10" s="250">
        <f>SUM(G5:G9)</f>
        <v>1817</v>
      </c>
    </row>
    <row r="11" spans="1:7" s="32" customFormat="1" ht="28.5" customHeight="1" x14ac:dyDescent="0.15">
      <c r="A11" s="243" t="s">
        <v>29</v>
      </c>
      <c r="B11" s="165">
        <v>92</v>
      </c>
      <c r="C11" s="166" t="s">
        <v>606</v>
      </c>
      <c r="D11" s="167" t="s">
        <v>347</v>
      </c>
      <c r="E11" s="166" t="s">
        <v>115</v>
      </c>
      <c r="F11" s="168">
        <v>3</v>
      </c>
      <c r="G11" s="245"/>
    </row>
    <row r="12" spans="1:7" s="32" customFormat="1" ht="28.5" customHeight="1" x14ac:dyDescent="0.15">
      <c r="A12" s="243"/>
      <c r="B12" s="170"/>
      <c r="C12" s="50"/>
      <c r="D12" s="171" t="s">
        <v>407</v>
      </c>
      <c r="E12" s="50" t="s">
        <v>612</v>
      </c>
      <c r="F12" s="172"/>
      <c r="G12" s="239">
        <v>449</v>
      </c>
    </row>
    <row r="13" spans="1:7" s="32" customFormat="1" ht="28.5" customHeight="1" x14ac:dyDescent="0.15">
      <c r="A13" s="243"/>
      <c r="B13" s="173">
        <v>121</v>
      </c>
      <c r="C13" s="246" t="s">
        <v>252</v>
      </c>
      <c r="D13" s="175" t="s">
        <v>5</v>
      </c>
      <c r="E13" s="175" t="s">
        <v>405</v>
      </c>
      <c r="F13" s="176"/>
      <c r="G13" s="251">
        <v>5200</v>
      </c>
    </row>
    <row r="14" spans="1:7" s="32" customFormat="1" ht="28.5" customHeight="1" x14ac:dyDescent="0.15">
      <c r="A14" s="243"/>
      <c r="B14" s="169"/>
      <c r="C14" s="46"/>
      <c r="D14" s="236" t="s">
        <v>404</v>
      </c>
      <c r="E14" s="236" t="s">
        <v>607</v>
      </c>
      <c r="F14" s="237"/>
      <c r="G14" s="253">
        <v>607</v>
      </c>
    </row>
    <row r="15" spans="1:7" s="32" customFormat="1" ht="28.5" customHeight="1" x14ac:dyDescent="0.15">
      <c r="A15" s="243"/>
      <c r="B15" s="249"/>
      <c r="C15" s="68"/>
      <c r="D15" s="254" t="s">
        <v>350</v>
      </c>
      <c r="E15" s="254" t="s">
        <v>527</v>
      </c>
      <c r="F15" s="255"/>
      <c r="G15" s="256">
        <v>2809</v>
      </c>
    </row>
    <row r="16" spans="1:7" s="32" customFormat="1" ht="28.5" customHeight="1" x14ac:dyDescent="0.15">
      <c r="A16" s="241"/>
      <c r="B16" s="648" t="s">
        <v>110</v>
      </c>
      <c r="C16" s="649"/>
      <c r="D16" s="182"/>
      <c r="E16" s="183"/>
      <c r="F16" s="184">
        <f>SUM(F11:F15)</f>
        <v>3</v>
      </c>
      <c r="G16" s="250">
        <f>SUM(G11:G15)</f>
        <v>9065</v>
      </c>
    </row>
    <row r="17" spans="1:7" s="32" customFormat="1" ht="28.5" customHeight="1" x14ac:dyDescent="0.15">
      <c r="A17" s="243" t="s">
        <v>34</v>
      </c>
      <c r="B17" s="59">
        <v>131</v>
      </c>
      <c r="C17" s="34" t="s">
        <v>130</v>
      </c>
      <c r="D17" s="69" t="s">
        <v>5</v>
      </c>
      <c r="E17" s="34" t="s">
        <v>405</v>
      </c>
      <c r="F17" s="61"/>
      <c r="G17" s="234">
        <v>3350</v>
      </c>
    </row>
    <row r="18" spans="1:7" s="32" customFormat="1" ht="28.5" customHeight="1" x14ac:dyDescent="0.15">
      <c r="A18" s="243"/>
      <c r="B18" s="169">
        <v>161</v>
      </c>
      <c r="C18" s="32" t="s">
        <v>197</v>
      </c>
      <c r="D18" s="236" t="s">
        <v>5</v>
      </c>
      <c r="E18" s="32" t="s">
        <v>134</v>
      </c>
      <c r="F18" s="237">
        <v>713</v>
      </c>
      <c r="G18" s="238"/>
    </row>
    <row r="19" spans="1:7" s="32" customFormat="1" ht="28.5" customHeight="1" x14ac:dyDescent="0.15">
      <c r="A19" s="243"/>
      <c r="B19" s="169"/>
      <c r="D19" s="236"/>
      <c r="E19" s="32" t="s">
        <v>608</v>
      </c>
      <c r="F19" s="237"/>
      <c r="G19" s="238">
        <v>5430</v>
      </c>
    </row>
    <row r="20" spans="1:7" s="32" customFormat="1" ht="28.5" customHeight="1" x14ac:dyDescent="0.15">
      <c r="A20" s="243"/>
      <c r="B20" s="169"/>
      <c r="D20" s="236" t="s">
        <v>404</v>
      </c>
      <c r="E20" s="32" t="s">
        <v>189</v>
      </c>
      <c r="F20" s="237"/>
      <c r="G20" s="238">
        <v>10200</v>
      </c>
    </row>
    <row r="21" spans="1:7" s="32" customFormat="1" ht="28.5" customHeight="1" x14ac:dyDescent="0.15">
      <c r="A21" s="243"/>
      <c r="B21" s="169"/>
      <c r="D21" s="236" t="s">
        <v>348</v>
      </c>
      <c r="E21" s="32" t="s">
        <v>609</v>
      </c>
      <c r="F21" s="237"/>
      <c r="G21" s="238">
        <v>4660</v>
      </c>
    </row>
    <row r="22" spans="1:7" s="32" customFormat="1" ht="28.5" customHeight="1" x14ac:dyDescent="0.15">
      <c r="A22" s="243"/>
      <c r="B22" s="170"/>
      <c r="C22" s="50"/>
      <c r="D22" s="171" t="s">
        <v>528</v>
      </c>
      <c r="E22" s="50" t="s">
        <v>530</v>
      </c>
      <c r="F22" s="172"/>
      <c r="G22" s="239">
        <v>13400</v>
      </c>
    </row>
    <row r="23" spans="1:7" s="32" customFormat="1" ht="28.5" customHeight="1" x14ac:dyDescent="0.15">
      <c r="A23" s="243"/>
      <c r="B23" s="169">
        <v>162</v>
      </c>
      <c r="C23" s="32" t="s">
        <v>14</v>
      </c>
      <c r="D23" s="236" t="s">
        <v>347</v>
      </c>
      <c r="E23" s="32" t="s">
        <v>169</v>
      </c>
      <c r="F23" s="237">
        <v>5055</v>
      </c>
      <c r="G23" s="238"/>
    </row>
    <row r="24" spans="1:7" s="32" customFormat="1" ht="28.5" customHeight="1" x14ac:dyDescent="0.15">
      <c r="A24" s="243"/>
      <c r="B24" s="169"/>
      <c r="D24" s="236" t="s">
        <v>407</v>
      </c>
      <c r="E24" s="32" t="s">
        <v>4</v>
      </c>
      <c r="F24" s="237">
        <v>73554</v>
      </c>
      <c r="G24" s="238"/>
    </row>
    <row r="25" spans="1:7" s="32" customFormat="1" ht="28.5" customHeight="1" x14ac:dyDescent="0.15">
      <c r="A25" s="243"/>
      <c r="B25" s="169"/>
      <c r="D25" s="236"/>
      <c r="E25" s="32" t="s">
        <v>610</v>
      </c>
      <c r="F25" s="237">
        <v>8314</v>
      </c>
      <c r="G25" s="238"/>
    </row>
    <row r="26" spans="1:7" s="32" customFormat="1" ht="28.5" customHeight="1" x14ac:dyDescent="0.15">
      <c r="A26" s="243"/>
      <c r="B26" s="169"/>
      <c r="D26" s="236"/>
      <c r="E26" s="32" t="s">
        <v>611</v>
      </c>
      <c r="F26" s="237">
        <v>7280</v>
      </c>
      <c r="G26" s="238"/>
    </row>
    <row r="27" spans="1:7" s="32" customFormat="1" ht="28.5" customHeight="1" x14ac:dyDescent="0.15">
      <c r="A27" s="243"/>
      <c r="B27" s="169"/>
      <c r="D27" s="236"/>
      <c r="E27" s="32" t="s">
        <v>612</v>
      </c>
      <c r="F27" s="237">
        <v>1269</v>
      </c>
      <c r="G27" s="238"/>
    </row>
    <row r="28" spans="1:7" s="32" customFormat="1" ht="28.5" customHeight="1" x14ac:dyDescent="0.15">
      <c r="A28" s="243"/>
      <c r="B28" s="169"/>
      <c r="D28" s="236"/>
      <c r="E28" s="32" t="s">
        <v>613</v>
      </c>
      <c r="F28" s="237">
        <v>10020</v>
      </c>
      <c r="G28" s="238"/>
    </row>
    <row r="29" spans="1:7" s="32" customFormat="1" ht="28.5" customHeight="1" x14ac:dyDescent="0.15">
      <c r="A29" s="243"/>
      <c r="B29" s="169"/>
      <c r="D29" s="236"/>
      <c r="E29" s="32" t="s">
        <v>169</v>
      </c>
      <c r="F29" s="237">
        <v>5189</v>
      </c>
      <c r="G29" s="238"/>
    </row>
    <row r="30" spans="1:7" s="32" customFormat="1" ht="28.5" customHeight="1" x14ac:dyDescent="0.15">
      <c r="A30" s="243"/>
      <c r="B30" s="169"/>
      <c r="D30" s="236" t="s">
        <v>554</v>
      </c>
      <c r="E30" s="32" t="s">
        <v>614</v>
      </c>
      <c r="F30" s="237">
        <v>4293</v>
      </c>
      <c r="G30" s="238"/>
    </row>
    <row r="31" spans="1:7" s="32" customFormat="1" ht="28.5" customHeight="1" x14ac:dyDescent="0.15">
      <c r="A31" s="243"/>
      <c r="B31" s="169"/>
      <c r="D31" s="236"/>
      <c r="E31" s="32" t="s">
        <v>169</v>
      </c>
      <c r="F31" s="237">
        <v>1474</v>
      </c>
      <c r="G31" s="238"/>
    </row>
    <row r="32" spans="1:7" s="32" customFormat="1" ht="28.5" customHeight="1" x14ac:dyDescent="0.15">
      <c r="A32" s="243"/>
      <c r="B32" s="169"/>
      <c r="D32" s="236" t="s">
        <v>555</v>
      </c>
      <c r="E32" s="32" t="s">
        <v>615</v>
      </c>
      <c r="F32" s="237">
        <v>1447</v>
      </c>
      <c r="G32" s="238"/>
    </row>
    <row r="33" spans="1:7" s="32" customFormat="1" ht="28.5" customHeight="1" x14ac:dyDescent="0.15">
      <c r="A33" s="243"/>
      <c r="B33" s="170"/>
      <c r="C33" s="50"/>
      <c r="D33" s="171"/>
      <c r="E33" s="50" t="s">
        <v>616</v>
      </c>
      <c r="F33" s="172">
        <v>2862</v>
      </c>
      <c r="G33" s="239"/>
    </row>
    <row r="34" spans="1:7" s="32" customFormat="1" ht="28.5" customHeight="1" x14ac:dyDescent="0.15">
      <c r="A34" s="235"/>
      <c r="B34" s="169">
        <v>191</v>
      </c>
      <c r="C34" s="32" t="s">
        <v>40</v>
      </c>
      <c r="D34" s="236" t="s">
        <v>404</v>
      </c>
      <c r="E34" s="32" t="s">
        <v>409</v>
      </c>
      <c r="F34" s="237"/>
      <c r="G34" s="238">
        <v>11900</v>
      </c>
    </row>
    <row r="35" spans="1:7" s="32" customFormat="1" ht="28.5" customHeight="1" x14ac:dyDescent="0.15">
      <c r="A35" s="235"/>
      <c r="B35" s="169"/>
      <c r="D35" s="236"/>
      <c r="E35" s="32" t="s">
        <v>189</v>
      </c>
      <c r="F35" s="237"/>
      <c r="G35" s="238">
        <v>10300</v>
      </c>
    </row>
    <row r="36" spans="1:7" s="32" customFormat="1" ht="28.5" customHeight="1" x14ac:dyDescent="0.15">
      <c r="A36" s="235"/>
      <c r="B36" s="170"/>
      <c r="C36" s="50"/>
      <c r="D36" s="171" t="s">
        <v>408</v>
      </c>
      <c r="E36" s="50" t="s">
        <v>139</v>
      </c>
      <c r="F36" s="172"/>
      <c r="G36" s="239">
        <v>4600</v>
      </c>
    </row>
    <row r="37" spans="1:7" s="32" customFormat="1" ht="28.5" customHeight="1" x14ac:dyDescent="0.15">
      <c r="A37" s="235"/>
      <c r="B37" s="178">
        <v>201</v>
      </c>
      <c r="C37" s="179" t="s">
        <v>41</v>
      </c>
      <c r="D37" s="180" t="s">
        <v>374</v>
      </c>
      <c r="E37" s="179" t="s">
        <v>169</v>
      </c>
      <c r="F37" s="181"/>
      <c r="G37" s="248">
        <v>61200</v>
      </c>
    </row>
    <row r="38" spans="1:7" s="32" customFormat="1" ht="28.5" customHeight="1" x14ac:dyDescent="0.15">
      <c r="A38" s="235"/>
      <c r="B38" s="169">
        <v>211</v>
      </c>
      <c r="C38" s="32" t="s">
        <v>42</v>
      </c>
      <c r="D38" s="236" t="s">
        <v>5</v>
      </c>
      <c r="E38" s="32" t="s">
        <v>134</v>
      </c>
      <c r="F38" s="237">
        <v>20641</v>
      </c>
      <c r="G38" s="238"/>
    </row>
    <row r="39" spans="1:7" s="32" customFormat="1" ht="28.5" customHeight="1" x14ac:dyDescent="0.15">
      <c r="A39" s="235"/>
      <c r="B39" s="169"/>
      <c r="D39" s="236"/>
      <c r="E39" s="32" t="s">
        <v>405</v>
      </c>
      <c r="F39" s="237">
        <v>1691</v>
      </c>
      <c r="G39" s="238"/>
    </row>
    <row r="40" spans="1:7" s="32" customFormat="1" ht="28.5" customHeight="1" x14ac:dyDescent="0.15">
      <c r="A40" s="235"/>
      <c r="B40" s="169"/>
      <c r="D40" s="236"/>
      <c r="E40" s="32" t="s">
        <v>410</v>
      </c>
      <c r="F40" s="237">
        <v>6674</v>
      </c>
      <c r="G40" s="238"/>
    </row>
    <row r="41" spans="1:7" s="32" customFormat="1" ht="28.5" customHeight="1" x14ac:dyDescent="0.15">
      <c r="A41" s="235"/>
      <c r="B41" s="169"/>
      <c r="D41" s="236" t="s">
        <v>407</v>
      </c>
      <c r="E41" s="32" t="s">
        <v>4</v>
      </c>
      <c r="F41" s="237">
        <v>5185</v>
      </c>
      <c r="G41" s="238"/>
    </row>
    <row r="42" spans="1:7" s="32" customFormat="1" ht="28.5" customHeight="1" x14ac:dyDescent="0.15">
      <c r="A42" s="235"/>
      <c r="B42" s="169"/>
      <c r="D42" s="236"/>
      <c r="E42" s="32" t="s">
        <v>137</v>
      </c>
      <c r="F42" s="237">
        <v>1300</v>
      </c>
      <c r="G42" s="238"/>
    </row>
    <row r="43" spans="1:7" s="32" customFormat="1" ht="28.5" customHeight="1" x14ac:dyDescent="0.15">
      <c r="A43" s="235"/>
      <c r="B43" s="169"/>
      <c r="D43" s="236" t="s">
        <v>531</v>
      </c>
      <c r="E43" s="32" t="s">
        <v>169</v>
      </c>
      <c r="F43" s="237"/>
      <c r="G43" s="238">
        <v>918</v>
      </c>
    </row>
    <row r="44" spans="1:7" s="32" customFormat="1" ht="28.5" customHeight="1" x14ac:dyDescent="0.15">
      <c r="A44" s="235"/>
      <c r="B44" s="249"/>
      <c r="D44" s="236" t="s">
        <v>403</v>
      </c>
      <c r="E44" s="32" t="s">
        <v>412</v>
      </c>
      <c r="F44" s="237">
        <v>6165</v>
      </c>
      <c r="G44" s="238"/>
    </row>
    <row r="45" spans="1:7" s="32" customFormat="1" ht="28.5" customHeight="1" x14ac:dyDescent="0.15">
      <c r="A45" s="241"/>
      <c r="B45" s="648" t="s">
        <v>110</v>
      </c>
      <c r="C45" s="649"/>
      <c r="D45" s="182"/>
      <c r="E45" s="183"/>
      <c r="F45" s="184">
        <f>SUM(F17:F44)</f>
        <v>163126</v>
      </c>
      <c r="G45" s="250">
        <f>SUM(G17:G44)</f>
        <v>125958</v>
      </c>
    </row>
    <row r="46" spans="1:7" s="32" customFormat="1" ht="28.5" customHeight="1" x14ac:dyDescent="0.15">
      <c r="A46" s="257" t="s">
        <v>44</v>
      </c>
      <c r="B46" s="59">
        <v>222</v>
      </c>
      <c r="C46" s="34" t="s">
        <v>624</v>
      </c>
      <c r="D46" s="69" t="s">
        <v>347</v>
      </c>
      <c r="E46" s="34" t="s">
        <v>115</v>
      </c>
      <c r="F46" s="61">
        <v>2</v>
      </c>
      <c r="G46" s="234"/>
    </row>
    <row r="47" spans="1:7" s="32" customFormat="1" ht="28.5" customHeight="1" x14ac:dyDescent="0.15">
      <c r="A47" s="257"/>
      <c r="B47" s="178">
        <v>231</v>
      </c>
      <c r="C47" s="179" t="s">
        <v>625</v>
      </c>
      <c r="D47" s="180" t="s">
        <v>347</v>
      </c>
      <c r="E47" s="179" t="s">
        <v>115</v>
      </c>
      <c r="F47" s="181">
        <v>3</v>
      </c>
      <c r="G47" s="248"/>
    </row>
    <row r="48" spans="1:7" s="32" customFormat="1" ht="28.5" customHeight="1" x14ac:dyDescent="0.15">
      <c r="A48" s="257"/>
      <c r="B48" s="178">
        <v>241</v>
      </c>
      <c r="C48" s="179" t="s">
        <v>47</v>
      </c>
      <c r="D48" s="180" t="s">
        <v>347</v>
      </c>
      <c r="E48" s="179" t="s">
        <v>115</v>
      </c>
      <c r="F48" s="181">
        <v>129</v>
      </c>
      <c r="G48" s="248">
        <v>66</v>
      </c>
    </row>
    <row r="49" spans="1:7" s="32" customFormat="1" ht="28.5" customHeight="1" x14ac:dyDescent="0.15">
      <c r="A49" s="235"/>
      <c r="B49" s="170">
        <v>252</v>
      </c>
      <c r="C49" s="50" t="s">
        <v>49</v>
      </c>
      <c r="D49" s="171" t="s">
        <v>347</v>
      </c>
      <c r="E49" s="50" t="s">
        <v>115</v>
      </c>
      <c r="F49" s="172">
        <v>209</v>
      </c>
      <c r="G49" s="239">
        <v>104</v>
      </c>
    </row>
    <row r="50" spans="1:7" s="32" customFormat="1" ht="28.5" customHeight="1" x14ac:dyDescent="0.15">
      <c r="A50" s="235"/>
      <c r="B50" s="170">
        <v>254</v>
      </c>
      <c r="C50" s="50" t="s">
        <v>51</v>
      </c>
      <c r="D50" s="171" t="s">
        <v>347</v>
      </c>
      <c r="E50" s="50" t="s">
        <v>115</v>
      </c>
      <c r="F50" s="172">
        <v>8</v>
      </c>
      <c r="G50" s="239">
        <v>2</v>
      </c>
    </row>
    <row r="51" spans="1:7" s="32" customFormat="1" ht="28.5" customHeight="1" x14ac:dyDescent="0.15">
      <c r="A51" s="235"/>
      <c r="B51" s="170">
        <v>256</v>
      </c>
      <c r="C51" s="50" t="s">
        <v>53</v>
      </c>
      <c r="D51" s="171" t="s">
        <v>347</v>
      </c>
      <c r="E51" s="50" t="s">
        <v>115</v>
      </c>
      <c r="F51" s="172">
        <v>21</v>
      </c>
      <c r="G51" s="239">
        <v>3</v>
      </c>
    </row>
    <row r="52" spans="1:7" s="32" customFormat="1" ht="28.5" customHeight="1" x14ac:dyDescent="0.15">
      <c r="A52" s="235"/>
      <c r="B52" s="173">
        <v>261</v>
      </c>
      <c r="C52" s="174" t="s">
        <v>54</v>
      </c>
      <c r="D52" s="175" t="s">
        <v>347</v>
      </c>
      <c r="E52" s="174" t="s">
        <v>115</v>
      </c>
      <c r="F52" s="176">
        <v>10</v>
      </c>
      <c r="G52" s="240">
        <v>8</v>
      </c>
    </row>
    <row r="53" spans="1:7" s="32" customFormat="1" ht="28.5" customHeight="1" x14ac:dyDescent="0.15">
      <c r="A53" s="235"/>
      <c r="B53" s="170"/>
      <c r="C53" s="50"/>
      <c r="D53" s="171" t="s">
        <v>556</v>
      </c>
      <c r="E53" s="50" t="s">
        <v>618</v>
      </c>
      <c r="F53" s="172"/>
      <c r="G53" s="239">
        <v>84</v>
      </c>
    </row>
    <row r="54" spans="1:7" s="32" customFormat="1" ht="28.5" customHeight="1" x14ac:dyDescent="0.15">
      <c r="A54" s="235"/>
      <c r="B54" s="178">
        <v>262</v>
      </c>
      <c r="C54" s="179" t="s">
        <v>617</v>
      </c>
      <c r="D54" s="180" t="s">
        <v>347</v>
      </c>
      <c r="E54" s="179" t="s">
        <v>115</v>
      </c>
      <c r="F54" s="181">
        <v>7</v>
      </c>
      <c r="G54" s="248"/>
    </row>
    <row r="55" spans="1:7" s="32" customFormat="1" ht="28.5" customHeight="1" x14ac:dyDescent="0.15">
      <c r="A55" s="235"/>
      <c r="B55" s="170">
        <v>263</v>
      </c>
      <c r="C55" s="50" t="s">
        <v>56</v>
      </c>
      <c r="D55" s="171" t="s">
        <v>347</v>
      </c>
      <c r="E55" s="50" t="s">
        <v>115</v>
      </c>
      <c r="F55" s="172">
        <v>5</v>
      </c>
      <c r="G55" s="239"/>
    </row>
    <row r="56" spans="1:7" s="32" customFormat="1" ht="28.5" customHeight="1" x14ac:dyDescent="0.15">
      <c r="A56" s="235"/>
      <c r="B56" s="269">
        <v>264</v>
      </c>
      <c r="D56" s="236" t="s">
        <v>347</v>
      </c>
      <c r="E56" s="32" t="s">
        <v>115</v>
      </c>
      <c r="F56" s="237">
        <v>1</v>
      </c>
      <c r="G56" s="238">
        <v>1</v>
      </c>
    </row>
    <row r="57" spans="1:7" s="32" customFormat="1" ht="28.5" customHeight="1" x14ac:dyDescent="0.15">
      <c r="A57" s="241"/>
      <c r="B57" s="648" t="s">
        <v>110</v>
      </c>
      <c r="C57" s="649"/>
      <c r="D57" s="182"/>
      <c r="E57" s="183"/>
      <c r="F57" s="184">
        <f>SUM(F46:F56)</f>
        <v>395</v>
      </c>
      <c r="G57" s="250">
        <f>SUM(G46:G56)</f>
        <v>268</v>
      </c>
    </row>
    <row r="58" spans="1:7" s="32" customFormat="1" ht="28.5" customHeight="1" x14ac:dyDescent="0.15">
      <c r="A58" s="233" t="s">
        <v>60</v>
      </c>
      <c r="B58" s="165">
        <v>281</v>
      </c>
      <c r="C58" s="166" t="s">
        <v>12</v>
      </c>
      <c r="D58" s="167" t="s">
        <v>5</v>
      </c>
      <c r="E58" s="166" t="s">
        <v>134</v>
      </c>
      <c r="F58" s="168"/>
      <c r="G58" s="245">
        <v>2406</v>
      </c>
    </row>
    <row r="59" spans="1:7" s="32" customFormat="1" ht="28.5" customHeight="1" x14ac:dyDescent="0.15">
      <c r="A59" s="243"/>
      <c r="B59" s="169"/>
      <c r="D59" s="236" t="s">
        <v>404</v>
      </c>
      <c r="E59" s="32" t="s">
        <v>409</v>
      </c>
      <c r="F59" s="237"/>
      <c r="G59" s="238">
        <v>9893</v>
      </c>
    </row>
    <row r="60" spans="1:7" s="32" customFormat="1" ht="28.5" customHeight="1" x14ac:dyDescent="0.15">
      <c r="A60" s="243"/>
      <c r="B60" s="169"/>
      <c r="D60" s="236" t="s">
        <v>347</v>
      </c>
      <c r="E60" s="32" t="s">
        <v>115</v>
      </c>
      <c r="F60" s="237">
        <v>10</v>
      </c>
      <c r="G60" s="238"/>
    </row>
    <row r="61" spans="1:7" s="32" customFormat="1" ht="28.5" customHeight="1" x14ac:dyDescent="0.15">
      <c r="A61" s="243"/>
      <c r="B61" s="169"/>
      <c r="D61" s="236" t="s">
        <v>407</v>
      </c>
      <c r="E61" s="32" t="s">
        <v>137</v>
      </c>
      <c r="F61" s="237"/>
      <c r="G61" s="238">
        <v>85973</v>
      </c>
    </row>
    <row r="62" spans="1:7" s="32" customFormat="1" ht="28.5" customHeight="1" x14ac:dyDescent="0.15">
      <c r="A62" s="243"/>
      <c r="B62" s="169"/>
      <c r="D62" s="236" t="s">
        <v>532</v>
      </c>
      <c r="E62" s="32" t="s">
        <v>533</v>
      </c>
      <c r="F62" s="237"/>
      <c r="G62" s="238">
        <v>2423</v>
      </c>
    </row>
    <row r="63" spans="1:7" s="32" customFormat="1" ht="28.5" customHeight="1" x14ac:dyDescent="0.15">
      <c r="A63" s="235"/>
      <c r="B63" s="170"/>
      <c r="C63" s="50"/>
      <c r="D63" s="171" t="s">
        <v>403</v>
      </c>
      <c r="E63" s="50" t="s">
        <v>412</v>
      </c>
      <c r="F63" s="172"/>
      <c r="G63" s="239">
        <v>17842</v>
      </c>
    </row>
    <row r="64" spans="1:7" s="32" customFormat="1" ht="28.5" customHeight="1" x14ac:dyDescent="0.15">
      <c r="A64" s="235"/>
      <c r="B64" s="169">
        <v>301</v>
      </c>
      <c r="C64" s="32" t="s">
        <v>62</v>
      </c>
      <c r="D64" s="236" t="s">
        <v>5</v>
      </c>
      <c r="E64" s="32" t="s">
        <v>410</v>
      </c>
      <c r="F64" s="237">
        <v>52524</v>
      </c>
      <c r="G64" s="238"/>
    </row>
    <row r="65" spans="1:7" s="32" customFormat="1" ht="28.5" customHeight="1" x14ac:dyDescent="0.15">
      <c r="A65" s="235"/>
      <c r="B65" s="169"/>
      <c r="D65" s="236" t="s">
        <v>404</v>
      </c>
      <c r="E65" s="32" t="s">
        <v>409</v>
      </c>
      <c r="F65" s="237">
        <v>8600</v>
      </c>
      <c r="G65" s="238"/>
    </row>
    <row r="66" spans="1:7" s="32" customFormat="1" ht="28.5" customHeight="1" x14ac:dyDescent="0.15">
      <c r="A66" s="235"/>
      <c r="B66" s="169"/>
      <c r="D66" s="236" t="s">
        <v>373</v>
      </c>
      <c r="E66" s="32" t="s">
        <v>619</v>
      </c>
      <c r="F66" s="237"/>
      <c r="G66" s="238">
        <v>1661</v>
      </c>
    </row>
    <row r="67" spans="1:7" s="32" customFormat="1" ht="28.5" customHeight="1" x14ac:dyDescent="0.15">
      <c r="A67" s="235"/>
      <c r="B67" s="169"/>
      <c r="D67" s="236" t="s">
        <v>347</v>
      </c>
      <c r="E67" s="32" t="s">
        <v>115</v>
      </c>
      <c r="F67" s="237">
        <v>10</v>
      </c>
      <c r="G67" s="238">
        <v>1</v>
      </c>
    </row>
    <row r="68" spans="1:7" s="32" customFormat="1" ht="28.5" customHeight="1" x14ac:dyDescent="0.15">
      <c r="A68" s="235"/>
      <c r="B68" s="169"/>
      <c r="D68" s="236" t="s">
        <v>413</v>
      </c>
      <c r="E68" s="32" t="s">
        <v>136</v>
      </c>
      <c r="F68" s="237">
        <v>1806</v>
      </c>
      <c r="G68" s="238"/>
    </row>
    <row r="69" spans="1:7" s="32" customFormat="1" ht="28.5" customHeight="1" x14ac:dyDescent="0.15">
      <c r="A69" s="235"/>
      <c r="B69" s="169"/>
      <c r="D69" s="236" t="s">
        <v>407</v>
      </c>
      <c r="E69" s="32" t="s">
        <v>137</v>
      </c>
      <c r="F69" s="237">
        <v>44185</v>
      </c>
      <c r="G69" s="238"/>
    </row>
    <row r="70" spans="1:7" s="32" customFormat="1" ht="28.5" customHeight="1" x14ac:dyDescent="0.15">
      <c r="A70" s="235"/>
      <c r="B70" s="169"/>
      <c r="D70" s="236" t="s">
        <v>557</v>
      </c>
      <c r="E70" s="32" t="s">
        <v>620</v>
      </c>
      <c r="F70" s="237">
        <v>3708</v>
      </c>
      <c r="G70" s="238"/>
    </row>
    <row r="71" spans="1:7" s="32" customFormat="1" ht="28.5" customHeight="1" x14ac:dyDescent="0.15">
      <c r="A71" s="235"/>
      <c r="B71" s="169"/>
      <c r="D71" s="236" t="s">
        <v>408</v>
      </c>
      <c r="E71" s="32" t="s">
        <v>139</v>
      </c>
      <c r="F71" s="237">
        <v>7173</v>
      </c>
      <c r="G71" s="238"/>
    </row>
    <row r="72" spans="1:7" s="32" customFormat="1" ht="28.5" customHeight="1" x14ac:dyDescent="0.15">
      <c r="A72" s="235"/>
      <c r="B72" s="170"/>
      <c r="C72" s="50"/>
      <c r="D72" s="171" t="s">
        <v>403</v>
      </c>
      <c r="E72" s="50" t="s">
        <v>412</v>
      </c>
      <c r="F72" s="172">
        <v>21733</v>
      </c>
      <c r="G72" s="239"/>
    </row>
    <row r="73" spans="1:7" s="32" customFormat="1" ht="28.5" customHeight="1" x14ac:dyDescent="0.15">
      <c r="A73" s="235"/>
      <c r="B73" s="169">
        <v>311</v>
      </c>
      <c r="C73" s="32" t="s">
        <v>63</v>
      </c>
      <c r="D73" s="236" t="s">
        <v>5</v>
      </c>
      <c r="E73" s="32" t="s">
        <v>405</v>
      </c>
      <c r="F73" s="237"/>
      <c r="G73" s="238">
        <v>10550</v>
      </c>
    </row>
    <row r="74" spans="1:7" s="32" customFormat="1" ht="28.5" customHeight="1" x14ac:dyDescent="0.15">
      <c r="A74" s="235"/>
      <c r="B74" s="169"/>
      <c r="D74" s="236" t="s">
        <v>349</v>
      </c>
      <c r="E74" s="32" t="s">
        <v>170</v>
      </c>
      <c r="F74" s="237"/>
      <c r="G74" s="238">
        <v>1028</v>
      </c>
    </row>
    <row r="75" spans="1:7" s="32" customFormat="1" ht="28.5" customHeight="1" x14ac:dyDescent="0.15">
      <c r="A75" s="235"/>
      <c r="B75" s="169"/>
      <c r="D75" s="236" t="s">
        <v>411</v>
      </c>
      <c r="E75" s="32" t="s">
        <v>135</v>
      </c>
      <c r="F75" s="237"/>
      <c r="G75" s="238">
        <v>5010</v>
      </c>
    </row>
    <row r="76" spans="1:7" s="32" customFormat="1" ht="28.5" customHeight="1" x14ac:dyDescent="0.15">
      <c r="A76" s="235"/>
      <c r="B76" s="169"/>
      <c r="D76" s="236" t="s">
        <v>348</v>
      </c>
      <c r="E76" s="32" t="s">
        <v>97</v>
      </c>
      <c r="F76" s="237"/>
      <c r="G76" s="238">
        <v>13412</v>
      </c>
    </row>
    <row r="77" spans="1:7" s="32" customFormat="1" ht="28.5" customHeight="1" x14ac:dyDescent="0.15">
      <c r="A77" s="235"/>
      <c r="B77" s="170"/>
      <c r="C77" s="50"/>
      <c r="D77" s="171" t="s">
        <v>175</v>
      </c>
      <c r="E77" s="50" t="s">
        <v>96</v>
      </c>
      <c r="F77" s="172">
        <v>2453</v>
      </c>
      <c r="G77" s="239"/>
    </row>
    <row r="78" spans="1:7" s="32" customFormat="1" ht="28.5" customHeight="1" x14ac:dyDescent="0.15">
      <c r="A78" s="235"/>
      <c r="B78" s="169">
        <v>320</v>
      </c>
      <c r="C78" s="32" t="s">
        <v>448</v>
      </c>
      <c r="D78" s="236" t="s">
        <v>5</v>
      </c>
      <c r="E78" s="32" t="s">
        <v>405</v>
      </c>
      <c r="F78" s="237"/>
      <c r="G78" s="238">
        <v>47733</v>
      </c>
    </row>
    <row r="79" spans="1:7" s="32" customFormat="1" ht="28.5" customHeight="1" x14ac:dyDescent="0.15">
      <c r="A79" s="235"/>
      <c r="B79" s="169"/>
      <c r="D79" s="236" t="s">
        <v>349</v>
      </c>
      <c r="E79" s="32" t="s">
        <v>170</v>
      </c>
      <c r="F79" s="237"/>
      <c r="G79" s="238">
        <v>2813</v>
      </c>
    </row>
    <row r="80" spans="1:7" s="32" customFormat="1" ht="28.5" customHeight="1" x14ac:dyDescent="0.15">
      <c r="A80" s="235"/>
      <c r="B80" s="169"/>
      <c r="D80" s="236" t="s">
        <v>347</v>
      </c>
      <c r="E80" s="32" t="s">
        <v>115</v>
      </c>
      <c r="F80" s="237">
        <v>26</v>
      </c>
      <c r="G80" s="238"/>
    </row>
    <row r="81" spans="1:7" s="32" customFormat="1" ht="28.5" customHeight="1" x14ac:dyDescent="0.15">
      <c r="A81" s="235"/>
      <c r="B81" s="169"/>
      <c r="D81" s="236" t="s">
        <v>411</v>
      </c>
      <c r="E81" s="32" t="s">
        <v>135</v>
      </c>
      <c r="F81" s="237"/>
      <c r="G81" s="238">
        <v>96203</v>
      </c>
    </row>
    <row r="82" spans="1:7" s="32" customFormat="1" ht="28.5" customHeight="1" x14ac:dyDescent="0.15">
      <c r="A82" s="235"/>
      <c r="B82" s="169"/>
      <c r="D82" s="236" t="s">
        <v>348</v>
      </c>
      <c r="E82" s="32" t="s">
        <v>97</v>
      </c>
      <c r="F82" s="237"/>
      <c r="G82" s="238">
        <v>10733</v>
      </c>
    </row>
    <row r="83" spans="1:7" s="32" customFormat="1" ht="28.5" customHeight="1" x14ac:dyDescent="0.15">
      <c r="A83" s="235"/>
      <c r="B83" s="169"/>
      <c r="D83" s="236" t="s">
        <v>413</v>
      </c>
      <c r="E83" s="32" t="s">
        <v>136</v>
      </c>
      <c r="F83" s="237"/>
      <c r="G83" s="238">
        <v>60227</v>
      </c>
    </row>
    <row r="84" spans="1:7" s="32" customFormat="1" ht="28.5" customHeight="1" x14ac:dyDescent="0.15">
      <c r="A84" s="235"/>
      <c r="B84" s="169"/>
      <c r="D84" s="236"/>
      <c r="E84" s="32" t="s">
        <v>169</v>
      </c>
      <c r="F84" s="237"/>
      <c r="G84" s="238">
        <v>9787</v>
      </c>
    </row>
    <row r="85" spans="1:7" s="32" customFormat="1" ht="28.5" customHeight="1" x14ac:dyDescent="0.15">
      <c r="A85" s="235"/>
      <c r="B85" s="169"/>
      <c r="D85" s="236" t="s">
        <v>528</v>
      </c>
      <c r="E85" s="32" t="s">
        <v>529</v>
      </c>
      <c r="F85" s="237"/>
      <c r="G85" s="238">
        <v>6121</v>
      </c>
    </row>
    <row r="86" spans="1:7" s="32" customFormat="1" ht="28.5" customHeight="1" x14ac:dyDescent="0.15">
      <c r="A86" s="235"/>
      <c r="B86" s="173">
        <v>321</v>
      </c>
      <c r="C86" s="174" t="s">
        <v>449</v>
      </c>
      <c r="D86" s="175" t="s">
        <v>5</v>
      </c>
      <c r="E86" s="174" t="s">
        <v>134</v>
      </c>
      <c r="F86" s="176"/>
      <c r="G86" s="240">
        <v>5676</v>
      </c>
    </row>
    <row r="87" spans="1:7" s="32" customFormat="1" ht="28.5" customHeight="1" x14ac:dyDescent="0.15">
      <c r="A87" s="235"/>
      <c r="B87" s="270"/>
      <c r="C87" s="177"/>
      <c r="D87" s="236"/>
      <c r="E87" s="32" t="s">
        <v>405</v>
      </c>
      <c r="F87" s="237"/>
      <c r="G87" s="238">
        <v>52518</v>
      </c>
    </row>
    <row r="88" spans="1:7" s="32" customFormat="1" ht="28.5" customHeight="1" x14ac:dyDescent="0.15">
      <c r="A88" s="235"/>
      <c r="B88" s="169"/>
      <c r="D88" s="236" t="s">
        <v>349</v>
      </c>
      <c r="E88" s="32" t="s">
        <v>170</v>
      </c>
      <c r="F88" s="237"/>
      <c r="G88" s="238">
        <v>2190</v>
      </c>
    </row>
    <row r="89" spans="1:7" s="32" customFormat="1" ht="28.5" customHeight="1" x14ac:dyDescent="0.15">
      <c r="A89" s="235"/>
      <c r="B89" s="169"/>
      <c r="D89" s="236" t="s">
        <v>347</v>
      </c>
      <c r="E89" s="32" t="s">
        <v>115</v>
      </c>
      <c r="F89" s="237">
        <v>73</v>
      </c>
      <c r="G89" s="238">
        <v>1</v>
      </c>
    </row>
    <row r="90" spans="1:7" s="32" customFormat="1" ht="28.5" customHeight="1" x14ac:dyDescent="0.15">
      <c r="A90" s="235"/>
      <c r="B90" s="169"/>
      <c r="D90" s="236" t="s">
        <v>411</v>
      </c>
      <c r="E90" s="32" t="s">
        <v>135</v>
      </c>
      <c r="F90" s="237"/>
      <c r="G90" s="238">
        <v>5520</v>
      </c>
    </row>
    <row r="91" spans="1:7" s="32" customFormat="1" ht="28.5" customHeight="1" x14ac:dyDescent="0.15">
      <c r="A91" s="235"/>
      <c r="B91" s="169"/>
      <c r="D91" s="236" t="s">
        <v>348</v>
      </c>
      <c r="E91" s="32" t="s">
        <v>97</v>
      </c>
      <c r="F91" s="237"/>
      <c r="G91" s="238">
        <v>5217</v>
      </c>
    </row>
    <row r="92" spans="1:7" s="32" customFormat="1" ht="28.5" customHeight="1" x14ac:dyDescent="0.15">
      <c r="A92" s="235"/>
      <c r="B92" s="169"/>
      <c r="D92" s="236" t="s">
        <v>413</v>
      </c>
      <c r="E92" s="32" t="s">
        <v>136</v>
      </c>
      <c r="F92" s="237"/>
      <c r="G92" s="238">
        <v>2098</v>
      </c>
    </row>
    <row r="93" spans="1:7" s="32" customFormat="1" ht="28.5" customHeight="1" x14ac:dyDescent="0.15">
      <c r="A93" s="235"/>
      <c r="B93" s="169"/>
      <c r="D93" s="236"/>
      <c r="E93" s="32" t="s">
        <v>169</v>
      </c>
      <c r="F93" s="237"/>
      <c r="G93" s="238">
        <v>8986</v>
      </c>
    </row>
    <row r="94" spans="1:7" s="32" customFormat="1" ht="28.5" customHeight="1" x14ac:dyDescent="0.15">
      <c r="A94" s="235"/>
      <c r="B94" s="169"/>
      <c r="D94" s="236" t="s">
        <v>534</v>
      </c>
      <c r="E94" s="32" t="s">
        <v>535</v>
      </c>
      <c r="F94" s="237"/>
      <c r="G94" s="238">
        <v>2010</v>
      </c>
    </row>
    <row r="95" spans="1:7" s="32" customFormat="1" ht="28.5" customHeight="1" x14ac:dyDescent="0.15">
      <c r="A95" s="235"/>
      <c r="B95" s="170"/>
      <c r="C95" s="50"/>
      <c r="D95" s="171" t="s">
        <v>528</v>
      </c>
      <c r="E95" s="50" t="s">
        <v>529</v>
      </c>
      <c r="F95" s="172"/>
      <c r="G95" s="239">
        <v>8585</v>
      </c>
    </row>
    <row r="96" spans="1:7" s="32" customFormat="1" ht="28.5" customHeight="1" x14ac:dyDescent="0.15">
      <c r="A96" s="235"/>
      <c r="B96" s="170">
        <v>323</v>
      </c>
      <c r="C96" s="50" t="s">
        <v>65</v>
      </c>
      <c r="D96" s="171" t="s">
        <v>347</v>
      </c>
      <c r="E96" s="50" t="s">
        <v>115</v>
      </c>
      <c r="F96" s="172">
        <v>25</v>
      </c>
      <c r="G96" s="239"/>
    </row>
    <row r="97" spans="1:7" s="32" customFormat="1" ht="28.5" customHeight="1" x14ac:dyDescent="0.15">
      <c r="A97" s="235"/>
      <c r="B97" s="178">
        <v>324</v>
      </c>
      <c r="C97" s="179" t="s">
        <v>415</v>
      </c>
      <c r="D97" s="180" t="s">
        <v>347</v>
      </c>
      <c r="E97" s="179" t="s">
        <v>115</v>
      </c>
      <c r="F97" s="181">
        <v>2</v>
      </c>
      <c r="G97" s="248"/>
    </row>
    <row r="98" spans="1:7" s="32" customFormat="1" ht="28.5" customHeight="1" x14ac:dyDescent="0.15">
      <c r="A98" s="235"/>
      <c r="B98" s="169">
        <v>351</v>
      </c>
      <c r="C98" s="32" t="s">
        <v>69</v>
      </c>
      <c r="D98" s="236" t="s">
        <v>404</v>
      </c>
      <c r="E98" s="32" t="s">
        <v>409</v>
      </c>
      <c r="F98" s="237">
        <v>1978</v>
      </c>
      <c r="G98" s="238"/>
    </row>
    <row r="99" spans="1:7" s="32" customFormat="1" ht="28.5" customHeight="1" x14ac:dyDescent="0.15">
      <c r="A99" s="235"/>
      <c r="B99" s="169"/>
      <c r="D99" s="236" t="s">
        <v>373</v>
      </c>
      <c r="E99" s="32" t="s">
        <v>406</v>
      </c>
      <c r="F99" s="237">
        <v>5410</v>
      </c>
      <c r="G99" s="238"/>
    </row>
    <row r="100" spans="1:7" s="32" customFormat="1" ht="28.5" customHeight="1" x14ac:dyDescent="0.15">
      <c r="A100" s="235"/>
      <c r="B100" s="169"/>
      <c r="D100" s="236" t="s">
        <v>347</v>
      </c>
      <c r="E100" s="32" t="s">
        <v>115</v>
      </c>
      <c r="F100" s="237">
        <v>8</v>
      </c>
      <c r="G100" s="238"/>
    </row>
    <row r="101" spans="1:7" s="32" customFormat="1" ht="28.5" customHeight="1" x14ac:dyDescent="0.15">
      <c r="A101" s="235"/>
      <c r="B101" s="169"/>
      <c r="D101" s="236" t="s">
        <v>417</v>
      </c>
      <c r="E101" s="32" t="s">
        <v>169</v>
      </c>
      <c r="F101" s="237">
        <v>9802</v>
      </c>
      <c r="G101" s="238"/>
    </row>
    <row r="102" spans="1:7" s="32" customFormat="1" ht="28.5" customHeight="1" x14ac:dyDescent="0.15">
      <c r="A102" s="235"/>
      <c r="B102" s="169"/>
      <c r="D102" s="236" t="s">
        <v>416</v>
      </c>
      <c r="E102" s="32" t="s">
        <v>138</v>
      </c>
      <c r="F102" s="237"/>
      <c r="G102" s="238">
        <v>1313</v>
      </c>
    </row>
    <row r="103" spans="1:7" s="32" customFormat="1" ht="28.5" customHeight="1" x14ac:dyDescent="0.15">
      <c r="A103" s="235"/>
      <c r="B103" s="170"/>
      <c r="C103" s="50"/>
      <c r="D103" s="171" t="s">
        <v>414</v>
      </c>
      <c r="E103" s="50" t="s">
        <v>621</v>
      </c>
      <c r="F103" s="172"/>
      <c r="G103" s="239">
        <v>1250</v>
      </c>
    </row>
    <row r="104" spans="1:7" s="32" customFormat="1" ht="28.5" customHeight="1" x14ac:dyDescent="0.15">
      <c r="A104" s="235"/>
      <c r="B104" s="169">
        <v>361</v>
      </c>
      <c r="C104" s="32" t="s">
        <v>70</v>
      </c>
      <c r="D104" s="236" t="s">
        <v>347</v>
      </c>
      <c r="E104" s="32" t="s">
        <v>115</v>
      </c>
      <c r="F104" s="237">
        <v>4</v>
      </c>
      <c r="G104" s="238"/>
    </row>
    <row r="105" spans="1:7" s="32" customFormat="1" ht="28.5" customHeight="1" x14ac:dyDescent="0.15">
      <c r="A105" s="235"/>
      <c r="B105" s="169"/>
      <c r="D105" s="236" t="s">
        <v>528</v>
      </c>
      <c r="E105" s="32" t="s">
        <v>169</v>
      </c>
      <c r="F105" s="237"/>
      <c r="G105" s="238">
        <v>201</v>
      </c>
    </row>
    <row r="106" spans="1:7" s="32" customFormat="1" ht="28.5" customHeight="1" x14ac:dyDescent="0.15">
      <c r="A106" s="235"/>
      <c r="B106" s="170"/>
      <c r="C106" s="50"/>
      <c r="D106" s="171" t="s">
        <v>350</v>
      </c>
      <c r="E106" s="50" t="s">
        <v>418</v>
      </c>
      <c r="F106" s="172"/>
      <c r="G106" s="239">
        <v>6164</v>
      </c>
    </row>
    <row r="107" spans="1:7" s="32" customFormat="1" ht="28.5" customHeight="1" x14ac:dyDescent="0.15">
      <c r="A107" s="235"/>
      <c r="B107" s="249">
        <v>371</v>
      </c>
      <c r="C107" s="32" t="s">
        <v>11</v>
      </c>
      <c r="D107" s="236" t="s">
        <v>347</v>
      </c>
      <c r="E107" s="32" t="s">
        <v>115</v>
      </c>
      <c r="F107" s="237">
        <v>6</v>
      </c>
      <c r="G107" s="238"/>
    </row>
    <row r="108" spans="1:7" s="32" customFormat="1" ht="28.5" customHeight="1" x14ac:dyDescent="0.15">
      <c r="A108" s="241"/>
      <c r="B108" s="648" t="s">
        <v>110</v>
      </c>
      <c r="C108" s="649"/>
      <c r="D108" s="182"/>
      <c r="E108" s="183"/>
      <c r="F108" s="184">
        <f>SUM(F58:F107)</f>
        <v>159536</v>
      </c>
      <c r="G108" s="250">
        <f>SUM(G58:G107)</f>
        <v>485545</v>
      </c>
    </row>
    <row r="109" spans="1:7" s="32" customFormat="1" ht="28.5" customHeight="1" x14ac:dyDescent="0.15">
      <c r="A109" s="243" t="s">
        <v>72</v>
      </c>
      <c r="B109" s="59">
        <v>421</v>
      </c>
      <c r="C109" s="34" t="s">
        <v>76</v>
      </c>
      <c r="D109" s="69" t="s">
        <v>347</v>
      </c>
      <c r="E109" s="34" t="s">
        <v>115</v>
      </c>
      <c r="F109" s="61">
        <v>227</v>
      </c>
      <c r="G109" s="234">
        <v>70</v>
      </c>
    </row>
    <row r="110" spans="1:7" s="32" customFormat="1" ht="28.5" customHeight="1" x14ac:dyDescent="0.15">
      <c r="A110" s="235"/>
      <c r="B110" s="170">
        <v>422</v>
      </c>
      <c r="C110" s="50" t="s">
        <v>77</v>
      </c>
      <c r="D110" s="171" t="s">
        <v>347</v>
      </c>
      <c r="E110" s="50" t="s">
        <v>115</v>
      </c>
      <c r="F110" s="172">
        <v>34</v>
      </c>
      <c r="G110" s="239"/>
    </row>
    <row r="111" spans="1:7" s="32" customFormat="1" ht="28.5" customHeight="1" x14ac:dyDescent="0.15">
      <c r="A111" s="235"/>
      <c r="B111" s="173">
        <v>423</v>
      </c>
      <c r="C111" s="174" t="s">
        <v>78</v>
      </c>
      <c r="D111" s="175" t="s">
        <v>347</v>
      </c>
      <c r="E111" s="174" t="s">
        <v>115</v>
      </c>
      <c r="F111" s="176">
        <v>12</v>
      </c>
      <c r="G111" s="240"/>
    </row>
    <row r="112" spans="1:7" s="32" customFormat="1" ht="28.5" customHeight="1" x14ac:dyDescent="0.15">
      <c r="A112" s="235"/>
      <c r="B112" s="249"/>
      <c r="C112" s="67"/>
      <c r="D112" s="254" t="s">
        <v>175</v>
      </c>
      <c r="E112" s="67" t="s">
        <v>96</v>
      </c>
      <c r="F112" s="255">
        <v>567</v>
      </c>
      <c r="G112" s="262"/>
    </row>
    <row r="113" spans="1:7" s="32" customFormat="1" ht="28.5" customHeight="1" x14ac:dyDescent="0.15">
      <c r="A113" s="241"/>
      <c r="B113" s="648" t="s">
        <v>110</v>
      </c>
      <c r="C113" s="649"/>
      <c r="D113" s="182"/>
      <c r="E113" s="183"/>
      <c r="F113" s="184">
        <f>SUM(F109:F112)</f>
        <v>840</v>
      </c>
      <c r="G113" s="250">
        <f>SUM(G109:G112)</f>
        <v>70</v>
      </c>
    </row>
    <row r="114" spans="1:7" s="32" customFormat="1" ht="28.5" customHeight="1" x14ac:dyDescent="0.15">
      <c r="A114" s="243" t="s">
        <v>121</v>
      </c>
      <c r="B114" s="59">
        <v>441</v>
      </c>
      <c r="C114" s="34" t="s">
        <v>82</v>
      </c>
      <c r="D114" s="69" t="s">
        <v>347</v>
      </c>
      <c r="E114" s="34" t="s">
        <v>115</v>
      </c>
      <c r="F114" s="61">
        <v>13</v>
      </c>
      <c r="G114" s="234">
        <v>12</v>
      </c>
    </row>
    <row r="115" spans="1:7" s="32" customFormat="1" ht="28.5" customHeight="1" x14ac:dyDescent="0.15">
      <c r="A115" s="243"/>
      <c r="B115" s="170">
        <v>443</v>
      </c>
      <c r="C115" s="50" t="s">
        <v>84</v>
      </c>
      <c r="D115" s="171" t="s">
        <v>347</v>
      </c>
      <c r="E115" s="50" t="s">
        <v>115</v>
      </c>
      <c r="F115" s="172">
        <v>1</v>
      </c>
      <c r="G115" s="239"/>
    </row>
    <row r="116" spans="1:7" s="32" customFormat="1" ht="28.5" customHeight="1" x14ac:dyDescent="0.15">
      <c r="A116" s="241"/>
      <c r="B116" s="648" t="s">
        <v>110</v>
      </c>
      <c r="C116" s="649"/>
      <c r="D116" s="182"/>
      <c r="E116" s="183"/>
      <c r="F116" s="184">
        <f>SUM(F114:F115)</f>
        <v>14</v>
      </c>
      <c r="G116" s="250">
        <f>SUM(G114:G115)</f>
        <v>12</v>
      </c>
    </row>
    <row r="117" spans="1:7" s="32" customFormat="1" ht="28.5" customHeight="1" x14ac:dyDescent="0.15">
      <c r="A117" s="243" t="s">
        <v>89</v>
      </c>
      <c r="B117" s="165">
        <v>481</v>
      </c>
      <c r="C117" s="166" t="s">
        <v>626</v>
      </c>
      <c r="D117" s="167" t="s">
        <v>531</v>
      </c>
      <c r="E117" s="166" t="s">
        <v>622</v>
      </c>
      <c r="F117" s="168">
        <v>1400</v>
      </c>
      <c r="G117" s="245"/>
    </row>
    <row r="118" spans="1:7" s="32" customFormat="1" ht="28.5" customHeight="1" x14ac:dyDescent="0.15">
      <c r="A118" s="235"/>
      <c r="B118" s="169"/>
      <c r="D118" s="236" t="s">
        <v>528</v>
      </c>
      <c r="E118" s="32" t="s">
        <v>529</v>
      </c>
      <c r="F118" s="237">
        <v>2450</v>
      </c>
      <c r="G118" s="238"/>
    </row>
    <row r="119" spans="1:7" s="32" customFormat="1" ht="28.5" customHeight="1" x14ac:dyDescent="0.15">
      <c r="A119" s="235"/>
      <c r="B119" s="169"/>
      <c r="D119" s="236" t="s">
        <v>403</v>
      </c>
      <c r="E119" s="32" t="s">
        <v>169</v>
      </c>
      <c r="F119" s="237">
        <v>1153</v>
      </c>
      <c r="G119" s="238"/>
    </row>
    <row r="120" spans="1:7" s="32" customFormat="1" ht="28.5" customHeight="1" x14ac:dyDescent="0.15">
      <c r="A120" s="235"/>
      <c r="B120" s="170"/>
      <c r="C120" s="50"/>
      <c r="D120" s="171" t="s">
        <v>556</v>
      </c>
      <c r="E120" s="50" t="s">
        <v>623</v>
      </c>
      <c r="F120" s="172">
        <v>5084</v>
      </c>
      <c r="G120" s="239"/>
    </row>
    <row r="121" spans="1:7" s="32" customFormat="1" ht="28.5" customHeight="1" x14ac:dyDescent="0.15">
      <c r="A121" s="271"/>
      <c r="B121" s="178">
        <v>511</v>
      </c>
      <c r="C121" s="179" t="s">
        <v>91</v>
      </c>
      <c r="D121" s="180" t="s">
        <v>347</v>
      </c>
      <c r="E121" s="179" t="s">
        <v>115</v>
      </c>
      <c r="F121" s="181"/>
      <c r="G121" s="248">
        <v>10</v>
      </c>
    </row>
    <row r="122" spans="1:7" s="32" customFormat="1" ht="28.5" customHeight="1" x14ac:dyDescent="0.15">
      <c r="A122" s="235"/>
      <c r="B122" s="173">
        <v>512</v>
      </c>
      <c r="C122" s="174" t="s">
        <v>92</v>
      </c>
      <c r="D122" s="175" t="s">
        <v>404</v>
      </c>
      <c r="E122" s="174" t="s">
        <v>409</v>
      </c>
      <c r="F122" s="176">
        <v>11515</v>
      </c>
      <c r="G122" s="240"/>
    </row>
    <row r="123" spans="1:7" s="32" customFormat="1" ht="28.5" customHeight="1" x14ac:dyDescent="0.15">
      <c r="A123" s="235"/>
      <c r="B123" s="170"/>
      <c r="C123" s="50"/>
      <c r="D123" s="171" t="s">
        <v>407</v>
      </c>
      <c r="E123" s="50" t="s">
        <v>137</v>
      </c>
      <c r="F123" s="172">
        <v>1632</v>
      </c>
      <c r="G123" s="239"/>
    </row>
    <row r="124" spans="1:7" s="32" customFormat="1" ht="28.5" customHeight="1" x14ac:dyDescent="0.15">
      <c r="A124" s="235"/>
      <c r="B124" s="178">
        <v>521</v>
      </c>
      <c r="C124" s="179" t="s">
        <v>93</v>
      </c>
      <c r="D124" s="180" t="s">
        <v>347</v>
      </c>
      <c r="E124" s="179" t="s">
        <v>115</v>
      </c>
      <c r="F124" s="181">
        <v>122</v>
      </c>
      <c r="G124" s="248">
        <v>123</v>
      </c>
    </row>
    <row r="125" spans="1:7" s="32" customFormat="1" ht="28.5" customHeight="1" x14ac:dyDescent="0.15">
      <c r="A125" s="235"/>
      <c r="B125" s="249">
        <v>531</v>
      </c>
      <c r="C125" s="32" t="s">
        <v>94</v>
      </c>
      <c r="D125" s="236" t="s">
        <v>347</v>
      </c>
      <c r="E125" s="32" t="s">
        <v>115</v>
      </c>
      <c r="F125" s="237">
        <v>4</v>
      </c>
      <c r="G125" s="238">
        <v>3</v>
      </c>
    </row>
    <row r="126" spans="1:7" s="32" customFormat="1" ht="28.5" customHeight="1" x14ac:dyDescent="0.15">
      <c r="A126" s="241"/>
      <c r="B126" s="648" t="s">
        <v>110</v>
      </c>
      <c r="C126" s="649"/>
      <c r="D126" s="182"/>
      <c r="E126" s="183"/>
      <c r="F126" s="184">
        <f>SUM(F117:F125)</f>
        <v>23360</v>
      </c>
      <c r="G126" s="250">
        <f>SUM(G117:G125)</f>
        <v>136</v>
      </c>
    </row>
    <row r="127" spans="1:7" s="32" customFormat="1" ht="28.5" customHeight="1" x14ac:dyDescent="0.15">
      <c r="A127" s="272" t="s">
        <v>265</v>
      </c>
      <c r="B127" s="185">
        <v>541</v>
      </c>
      <c r="C127" s="182" t="s">
        <v>95</v>
      </c>
      <c r="D127" s="186" t="s">
        <v>347</v>
      </c>
      <c r="E127" s="182" t="s">
        <v>115</v>
      </c>
      <c r="F127" s="184">
        <v>82</v>
      </c>
      <c r="G127" s="242">
        <v>27</v>
      </c>
    </row>
    <row r="128" spans="1:7" s="32" customFormat="1" ht="28.5" customHeight="1" x14ac:dyDescent="0.15">
      <c r="A128" s="241"/>
      <c r="B128" s="648" t="s">
        <v>110</v>
      </c>
      <c r="C128" s="649"/>
      <c r="D128" s="182"/>
      <c r="E128" s="183"/>
      <c r="F128" s="255">
        <f>SUM(F127)</f>
        <v>82</v>
      </c>
      <c r="G128" s="256">
        <f>SUM(G127)</f>
        <v>27</v>
      </c>
    </row>
    <row r="129" spans="1:7" s="32" customFormat="1" ht="28.5" customHeight="1" thickBot="1" x14ac:dyDescent="0.2">
      <c r="A129" s="655" t="s">
        <v>112</v>
      </c>
      <c r="B129" s="656"/>
      <c r="C129" s="656"/>
      <c r="D129" s="656"/>
      <c r="E129" s="657"/>
      <c r="F129" s="267">
        <f>F10+F16+F45+F57+F108+F113+F116+F126+F128</f>
        <v>347376</v>
      </c>
      <c r="G129" s="268">
        <f>G10+G16+G45+G57+G108+G113+G116+G126+G128</f>
        <v>622898</v>
      </c>
    </row>
    <row r="130" spans="1:7" s="11" customFormat="1" x14ac:dyDescent="0.15"/>
    <row r="131" spans="1:7" s="11" customFormat="1" x14ac:dyDescent="0.15"/>
    <row r="132" spans="1:7" s="11" customFormat="1" x14ac:dyDescent="0.15">
      <c r="F132" s="15"/>
      <c r="G132" s="15"/>
    </row>
    <row r="133" spans="1:7" s="11" customFormat="1" x14ac:dyDescent="0.15">
      <c r="F133" s="15"/>
      <c r="G133" s="15"/>
    </row>
    <row r="134" spans="1:7" s="11" customFormat="1" x14ac:dyDescent="0.15">
      <c r="F134" s="15"/>
      <c r="G134" s="15"/>
    </row>
    <row r="135" spans="1:7" s="11" customFormat="1" x14ac:dyDescent="0.15">
      <c r="F135" s="15"/>
      <c r="G135" s="15"/>
    </row>
    <row r="136" spans="1:7" s="11" customFormat="1" x14ac:dyDescent="0.15">
      <c r="F136" s="15"/>
      <c r="G136" s="15"/>
    </row>
    <row r="137" spans="1:7" s="11" customFormat="1" x14ac:dyDescent="0.15">
      <c r="F137" s="15"/>
      <c r="G137" s="15"/>
    </row>
    <row r="138" spans="1:7" s="11" customFormat="1" x14ac:dyDescent="0.15">
      <c r="F138" s="15"/>
      <c r="G138" s="15"/>
    </row>
    <row r="139" spans="1:7" s="11" customFormat="1" x14ac:dyDescent="0.15">
      <c r="F139" s="15"/>
      <c r="G139" s="15"/>
    </row>
    <row r="140" spans="1:7" s="11" customFormat="1" x14ac:dyDescent="0.15">
      <c r="F140" s="15"/>
      <c r="G140" s="15"/>
    </row>
    <row r="141" spans="1:7" s="11" customFormat="1" x14ac:dyDescent="0.15">
      <c r="F141" s="15"/>
      <c r="G141" s="15"/>
    </row>
    <row r="142" spans="1:7" s="11" customFormat="1" x14ac:dyDescent="0.15">
      <c r="F142" s="15"/>
      <c r="G142" s="15"/>
    </row>
    <row r="143" spans="1:7" s="11" customFormat="1" x14ac:dyDescent="0.15">
      <c r="F143" s="15"/>
      <c r="G143" s="15"/>
    </row>
    <row r="144" spans="1:7" s="11" customFormat="1" x14ac:dyDescent="0.15">
      <c r="F144" s="15"/>
      <c r="G144" s="15"/>
    </row>
    <row r="145" spans="6:7" s="11" customFormat="1" x14ac:dyDescent="0.15">
      <c r="F145" s="15"/>
      <c r="G145" s="15"/>
    </row>
    <row r="146" spans="6:7" s="11" customFormat="1" x14ac:dyDescent="0.15">
      <c r="F146" s="15"/>
      <c r="G146" s="15"/>
    </row>
    <row r="147" spans="6:7" s="11" customFormat="1" x14ac:dyDescent="0.15">
      <c r="F147" s="15"/>
      <c r="G147" s="15"/>
    </row>
    <row r="148" spans="6:7" s="11" customFormat="1" x14ac:dyDescent="0.15">
      <c r="F148" s="15"/>
      <c r="G148" s="15"/>
    </row>
    <row r="149" spans="6:7" s="11" customFormat="1" x14ac:dyDescent="0.15">
      <c r="F149" s="15"/>
      <c r="G149" s="15"/>
    </row>
    <row r="150" spans="6:7" s="11" customFormat="1" x14ac:dyDescent="0.15">
      <c r="F150" s="15"/>
      <c r="G150" s="15"/>
    </row>
    <row r="151" spans="6:7" s="11" customFormat="1" x14ac:dyDescent="0.15">
      <c r="F151" s="15"/>
      <c r="G151" s="15"/>
    </row>
    <row r="152" spans="6:7" s="11" customFormat="1" x14ac:dyDescent="0.15">
      <c r="F152" s="15"/>
      <c r="G152" s="15"/>
    </row>
    <row r="153" spans="6:7" s="11" customFormat="1" x14ac:dyDescent="0.15">
      <c r="F153" s="15"/>
      <c r="G153" s="15"/>
    </row>
    <row r="154" spans="6:7" s="11" customFormat="1" x14ac:dyDescent="0.15">
      <c r="F154" s="15"/>
      <c r="G154" s="15"/>
    </row>
    <row r="155" spans="6:7" s="11" customFormat="1" x14ac:dyDescent="0.15">
      <c r="F155" s="15"/>
      <c r="G155" s="15"/>
    </row>
    <row r="156" spans="6:7" s="11" customFormat="1" x14ac:dyDescent="0.15">
      <c r="F156" s="15"/>
      <c r="G156" s="15"/>
    </row>
    <row r="157" spans="6:7" s="11" customFormat="1" x14ac:dyDescent="0.15">
      <c r="F157" s="15"/>
      <c r="G157" s="15"/>
    </row>
    <row r="158" spans="6:7" s="11" customFormat="1" x14ac:dyDescent="0.15">
      <c r="F158" s="15"/>
      <c r="G158" s="15"/>
    </row>
    <row r="159" spans="6:7" s="11" customFormat="1" x14ac:dyDescent="0.15">
      <c r="F159" s="15"/>
      <c r="G159" s="15"/>
    </row>
    <row r="160" spans="6:7" s="11" customFormat="1" x14ac:dyDescent="0.15">
      <c r="F160" s="15"/>
      <c r="G160" s="15"/>
    </row>
    <row r="161" spans="6:7" s="11" customFormat="1" x14ac:dyDescent="0.15">
      <c r="F161" s="15"/>
      <c r="G161" s="15"/>
    </row>
    <row r="162" spans="6:7" s="11" customFormat="1" x14ac:dyDescent="0.15">
      <c r="F162" s="15"/>
      <c r="G162" s="15"/>
    </row>
    <row r="163" spans="6:7" s="11" customFormat="1" x14ac:dyDescent="0.15">
      <c r="F163" s="15"/>
      <c r="G163" s="15"/>
    </row>
    <row r="164" spans="6:7" s="11" customFormat="1" x14ac:dyDescent="0.15">
      <c r="F164" s="15"/>
      <c r="G164" s="15"/>
    </row>
    <row r="165" spans="6:7" s="11" customFormat="1" x14ac:dyDescent="0.15">
      <c r="F165" s="15"/>
      <c r="G165" s="15"/>
    </row>
    <row r="166" spans="6:7" s="11" customFormat="1" x14ac:dyDescent="0.15">
      <c r="F166" s="15"/>
      <c r="G166" s="15"/>
    </row>
    <row r="167" spans="6:7" s="11" customFormat="1" x14ac:dyDescent="0.15">
      <c r="F167" s="15"/>
      <c r="G167" s="15"/>
    </row>
    <row r="168" spans="6:7" s="11" customFormat="1" x14ac:dyDescent="0.15">
      <c r="F168" s="15"/>
      <c r="G168" s="15"/>
    </row>
    <row r="169" spans="6:7" s="11" customFormat="1" x14ac:dyDescent="0.15">
      <c r="F169" s="15"/>
      <c r="G169" s="15"/>
    </row>
    <row r="170" spans="6:7" s="11" customFormat="1" x14ac:dyDescent="0.15">
      <c r="F170" s="15"/>
      <c r="G170" s="15"/>
    </row>
    <row r="171" spans="6:7" s="11" customFormat="1" x14ac:dyDescent="0.15">
      <c r="F171" s="15"/>
      <c r="G171" s="15"/>
    </row>
    <row r="172" spans="6:7" s="11" customFormat="1" x14ac:dyDescent="0.15">
      <c r="F172" s="15"/>
      <c r="G172" s="15"/>
    </row>
  </sheetData>
  <mergeCells count="14">
    <mergeCell ref="B113:C113"/>
    <mergeCell ref="B116:C116"/>
    <mergeCell ref="B126:C126"/>
    <mergeCell ref="B128:C128"/>
    <mergeCell ref="A129:E129"/>
    <mergeCell ref="B10:C10"/>
    <mergeCell ref="B16:C16"/>
    <mergeCell ref="B45:C45"/>
    <mergeCell ref="B57:C57"/>
    <mergeCell ref="B108:C108"/>
    <mergeCell ref="A2:C2"/>
    <mergeCell ref="A3:C4"/>
    <mergeCell ref="D3:E3"/>
    <mergeCell ref="F3:G3"/>
  </mergeCells>
  <phoneticPr fontId="2"/>
  <printOptions horizontalCentered="1"/>
  <pageMargins left="0.78740157480314965" right="0.19685039370078741" top="0.51181102362204722" bottom="0.31496062992125984" header="0.51181102362204722" footer="0.51181102362204722"/>
  <pageSetup paperSize="9" scale="65" orientation="portrait" r:id="rId1"/>
  <headerFooter alignWithMargins="0"/>
  <rowBreaks count="2" manualBreakCount="2">
    <brk id="45" max="6" man="1"/>
    <brk id="87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99"/>
  <sheetViews>
    <sheetView view="pageBreakPreview" zoomScale="70" zoomScaleNormal="90" zoomScaleSheetLayoutView="70" workbookViewId="0">
      <pane ySplit="4" topLeftCell="A5" activePane="bottomLeft" state="frozen"/>
      <selection activeCell="I43" sqref="I43"/>
      <selection pane="bottomLeft" activeCell="B411" sqref="B411"/>
    </sheetView>
  </sheetViews>
  <sheetFormatPr defaultRowHeight="13.5" x14ac:dyDescent="0.15"/>
  <cols>
    <col min="1" max="1" width="18.875" style="16" customWidth="1"/>
    <col min="2" max="2" width="27.625" style="16" customWidth="1"/>
    <col min="3" max="3" width="5.5" style="16" customWidth="1"/>
    <col min="4" max="4" width="35" style="16" customWidth="1"/>
    <col min="5" max="7" width="10.125" style="16" customWidth="1"/>
    <col min="8" max="9" width="9" style="16" customWidth="1"/>
    <col min="10" max="10" width="9" style="16"/>
    <col min="11" max="11" width="9" style="16" customWidth="1"/>
    <col min="12" max="12" width="2.625" style="16" customWidth="1"/>
    <col min="13" max="16384" width="9" style="16"/>
  </cols>
  <sheetData>
    <row r="1" spans="1:14" ht="21" customHeight="1" x14ac:dyDescent="0.15">
      <c r="F1" s="591"/>
      <c r="G1" s="591"/>
      <c r="H1" s="602"/>
      <c r="I1" s="602"/>
      <c r="J1" s="602"/>
      <c r="K1" s="602"/>
      <c r="L1" s="20"/>
      <c r="M1" s="658"/>
      <c r="N1" s="658"/>
    </row>
    <row r="2" spans="1:14" ht="21" customHeight="1" thickBot="1" x14ac:dyDescent="0.2">
      <c r="A2" s="669" t="s">
        <v>124</v>
      </c>
      <c r="B2" s="669"/>
      <c r="E2" s="17"/>
      <c r="G2" s="18"/>
      <c r="H2" s="602"/>
      <c r="I2" s="602"/>
      <c r="J2" s="602"/>
      <c r="K2" s="602"/>
      <c r="L2" s="20"/>
      <c r="M2" s="658"/>
      <c r="N2" s="658"/>
    </row>
    <row r="3" spans="1:14" s="36" customFormat="1" ht="21" customHeight="1" x14ac:dyDescent="0.15">
      <c r="A3" s="661" t="s">
        <v>302</v>
      </c>
      <c r="B3" s="663" t="s">
        <v>356</v>
      </c>
      <c r="C3" s="665" t="s">
        <v>118</v>
      </c>
      <c r="D3" s="666"/>
      <c r="E3" s="659" t="s">
        <v>125</v>
      </c>
      <c r="F3" s="659"/>
      <c r="G3" s="597" t="s">
        <v>6</v>
      </c>
      <c r="H3" s="602"/>
      <c r="I3" s="602"/>
      <c r="J3" s="602"/>
      <c r="K3" s="602"/>
      <c r="L3" s="35"/>
      <c r="M3" s="658"/>
      <c r="N3" s="658"/>
    </row>
    <row r="4" spans="1:14" s="36" customFormat="1" ht="21" customHeight="1" x14ac:dyDescent="0.15">
      <c r="A4" s="662"/>
      <c r="B4" s="664"/>
      <c r="C4" s="667"/>
      <c r="D4" s="668"/>
      <c r="E4" s="204" t="s">
        <v>131</v>
      </c>
      <c r="F4" s="204" t="s">
        <v>353</v>
      </c>
      <c r="G4" s="660"/>
      <c r="H4" s="602"/>
      <c r="I4" s="602"/>
      <c r="J4" s="602"/>
      <c r="K4" s="602"/>
      <c r="L4" s="35"/>
      <c r="M4" s="658"/>
      <c r="N4" s="658"/>
    </row>
    <row r="5" spans="1:14" s="36" customFormat="1" ht="21" customHeight="1" x14ac:dyDescent="0.15">
      <c r="A5" s="273" t="s">
        <v>203</v>
      </c>
      <c r="B5" s="190" t="s">
        <v>634</v>
      </c>
      <c r="C5" s="191">
        <v>481</v>
      </c>
      <c r="D5" s="192" t="s">
        <v>638</v>
      </c>
      <c r="E5" s="58">
        <v>2000</v>
      </c>
      <c r="F5" s="58"/>
      <c r="G5" s="274">
        <f t="shared" ref="G5:G38" si="0">SUM(E5:F5)</f>
        <v>2000</v>
      </c>
      <c r="H5" s="43"/>
      <c r="I5" s="43"/>
      <c r="J5" s="43"/>
      <c r="K5" s="43"/>
      <c r="L5" s="35"/>
      <c r="M5" s="44"/>
      <c r="N5" s="44"/>
    </row>
    <row r="6" spans="1:14" s="36" customFormat="1" ht="21" customHeight="1" x14ac:dyDescent="0.15">
      <c r="A6" s="275"/>
      <c r="B6" s="193" t="s">
        <v>422</v>
      </c>
      <c r="C6" s="194">
        <v>301</v>
      </c>
      <c r="D6" s="195" t="s">
        <v>62</v>
      </c>
      <c r="E6" s="196">
        <v>39498</v>
      </c>
      <c r="F6" s="196"/>
      <c r="G6" s="276">
        <f t="shared" ref="G6" si="1">SUM(E6:F6)</f>
        <v>39498</v>
      </c>
      <c r="H6" s="71"/>
      <c r="I6" s="71"/>
      <c r="J6" s="71"/>
      <c r="K6" s="71"/>
      <c r="L6" s="35"/>
      <c r="M6" s="72"/>
      <c r="N6" s="72"/>
    </row>
    <row r="7" spans="1:14" s="36" customFormat="1" ht="21" customHeight="1" x14ac:dyDescent="0.15">
      <c r="A7" s="275"/>
      <c r="B7" s="197" t="s">
        <v>204</v>
      </c>
      <c r="C7" s="105">
        <v>481</v>
      </c>
      <c r="D7" s="109" t="s">
        <v>191</v>
      </c>
      <c r="E7" s="198">
        <v>9801</v>
      </c>
      <c r="F7" s="198"/>
      <c r="G7" s="277">
        <f t="shared" si="0"/>
        <v>9801</v>
      </c>
    </row>
    <row r="8" spans="1:14" s="36" customFormat="1" ht="21" customHeight="1" x14ac:dyDescent="0.15">
      <c r="A8" s="278"/>
      <c r="B8" s="279" t="s">
        <v>205</v>
      </c>
      <c r="C8" s="106">
        <v>231</v>
      </c>
      <c r="D8" s="110" t="s">
        <v>536</v>
      </c>
      <c r="E8" s="280"/>
      <c r="F8" s="280">
        <v>504</v>
      </c>
      <c r="G8" s="281">
        <f t="shared" si="0"/>
        <v>504</v>
      </c>
    </row>
    <row r="9" spans="1:14" s="36" customFormat="1" ht="21" customHeight="1" x14ac:dyDescent="0.15">
      <c r="A9" s="278"/>
      <c r="B9" s="282"/>
      <c r="C9" s="107">
        <v>255</v>
      </c>
      <c r="D9" s="111" t="s">
        <v>213</v>
      </c>
      <c r="E9" s="283"/>
      <c r="F9" s="283">
        <v>18</v>
      </c>
      <c r="G9" s="284">
        <f t="shared" si="0"/>
        <v>18</v>
      </c>
    </row>
    <row r="10" spans="1:14" s="36" customFormat="1" ht="21" customHeight="1" x14ac:dyDescent="0.15">
      <c r="A10" s="278"/>
      <c r="B10" s="282"/>
      <c r="C10" s="107">
        <v>444</v>
      </c>
      <c r="D10" s="111" t="s">
        <v>232</v>
      </c>
      <c r="E10" s="283">
        <v>72</v>
      </c>
      <c r="F10" s="283"/>
      <c r="G10" s="284">
        <f t="shared" si="0"/>
        <v>72</v>
      </c>
    </row>
    <row r="11" spans="1:14" s="36" customFormat="1" ht="21" customHeight="1" x14ac:dyDescent="0.15">
      <c r="A11" s="278"/>
      <c r="B11" s="285"/>
      <c r="C11" s="108">
        <v>481</v>
      </c>
      <c r="D11" s="112" t="s">
        <v>191</v>
      </c>
      <c r="E11" s="286">
        <v>2000</v>
      </c>
      <c r="F11" s="286"/>
      <c r="G11" s="287">
        <f t="shared" si="0"/>
        <v>2000</v>
      </c>
    </row>
    <row r="12" spans="1:14" s="36" customFormat="1" ht="21" customHeight="1" x14ac:dyDescent="0.15">
      <c r="A12" s="288"/>
      <c r="B12" s="282" t="s">
        <v>431</v>
      </c>
      <c r="C12" s="104">
        <v>371</v>
      </c>
      <c r="D12" s="51" t="s">
        <v>193</v>
      </c>
      <c r="E12" s="289"/>
      <c r="F12" s="289">
        <v>72</v>
      </c>
      <c r="G12" s="284">
        <f t="shared" si="0"/>
        <v>72</v>
      </c>
    </row>
    <row r="13" spans="1:14" s="36" customFormat="1" ht="21" customHeight="1" x14ac:dyDescent="0.15">
      <c r="A13" s="290"/>
      <c r="B13" s="291"/>
      <c r="C13" s="292">
        <v>481</v>
      </c>
      <c r="D13" s="53" t="s">
        <v>9</v>
      </c>
      <c r="E13" s="293">
        <v>3000</v>
      </c>
      <c r="F13" s="293"/>
      <c r="G13" s="287">
        <f t="shared" si="0"/>
        <v>3000</v>
      </c>
    </row>
    <row r="14" spans="1:14" s="36" customFormat="1" ht="21" customHeight="1" x14ac:dyDescent="0.15">
      <c r="A14" s="290"/>
      <c r="B14" s="291" t="s">
        <v>187</v>
      </c>
      <c r="C14" s="292">
        <v>481</v>
      </c>
      <c r="D14" s="53" t="s">
        <v>9</v>
      </c>
      <c r="E14" s="293">
        <v>4000</v>
      </c>
      <c r="F14" s="293"/>
      <c r="G14" s="287">
        <f t="shared" si="0"/>
        <v>4000</v>
      </c>
    </row>
    <row r="15" spans="1:14" s="36" customFormat="1" ht="21" customHeight="1" x14ac:dyDescent="0.15">
      <c r="A15" s="290"/>
      <c r="B15" s="85" t="s">
        <v>183</v>
      </c>
      <c r="C15" s="86">
        <v>481</v>
      </c>
      <c r="D15" s="88" t="s">
        <v>9</v>
      </c>
      <c r="E15" s="87">
        <v>9543</v>
      </c>
      <c r="F15" s="87"/>
      <c r="G15" s="277">
        <f t="shared" si="0"/>
        <v>9543</v>
      </c>
    </row>
    <row r="16" spans="1:14" s="36" customFormat="1" ht="21" customHeight="1" x14ac:dyDescent="0.15">
      <c r="A16" s="290"/>
      <c r="B16" s="294" t="s">
        <v>432</v>
      </c>
      <c r="C16" s="104">
        <v>91</v>
      </c>
      <c r="D16" s="51" t="s">
        <v>455</v>
      </c>
      <c r="E16" s="289">
        <v>20</v>
      </c>
      <c r="F16" s="289"/>
      <c r="G16" s="284">
        <f t="shared" si="0"/>
        <v>20</v>
      </c>
    </row>
    <row r="17" spans="1:7" s="36" customFormat="1" ht="21" customHeight="1" x14ac:dyDescent="0.15">
      <c r="A17" s="290"/>
      <c r="B17" s="295"/>
      <c r="C17" s="104">
        <v>211</v>
      </c>
      <c r="D17" s="51" t="s">
        <v>537</v>
      </c>
      <c r="E17" s="202">
        <v>18</v>
      </c>
      <c r="F17" s="202"/>
      <c r="G17" s="284">
        <f t="shared" si="0"/>
        <v>18</v>
      </c>
    </row>
    <row r="18" spans="1:7" s="36" customFormat="1" ht="21" customHeight="1" x14ac:dyDescent="0.15">
      <c r="A18" s="290"/>
      <c r="B18" s="295"/>
      <c r="C18" s="104">
        <v>221</v>
      </c>
      <c r="D18" s="51" t="s">
        <v>43</v>
      </c>
      <c r="E18" s="202"/>
      <c r="F18" s="202">
        <v>90</v>
      </c>
      <c r="G18" s="284">
        <f t="shared" si="0"/>
        <v>90</v>
      </c>
    </row>
    <row r="19" spans="1:7" s="36" customFormat="1" ht="21" customHeight="1" x14ac:dyDescent="0.15">
      <c r="A19" s="290"/>
      <c r="B19" s="294"/>
      <c r="C19" s="104">
        <v>231</v>
      </c>
      <c r="D19" s="51" t="s">
        <v>46</v>
      </c>
      <c r="E19" s="202"/>
      <c r="F19" s="202">
        <v>1226</v>
      </c>
      <c r="G19" s="284">
        <f t="shared" si="0"/>
        <v>1226</v>
      </c>
    </row>
    <row r="20" spans="1:7" s="36" customFormat="1" ht="21" customHeight="1" x14ac:dyDescent="0.15">
      <c r="A20" s="290"/>
      <c r="B20" s="294"/>
      <c r="C20" s="104">
        <v>241</v>
      </c>
      <c r="D20" s="51" t="s">
        <v>47</v>
      </c>
      <c r="E20" s="202"/>
      <c r="F20" s="202">
        <v>111</v>
      </c>
      <c r="G20" s="284">
        <f t="shared" si="0"/>
        <v>111</v>
      </c>
    </row>
    <row r="21" spans="1:7" s="36" customFormat="1" ht="21" customHeight="1" x14ac:dyDescent="0.15">
      <c r="A21" s="290"/>
      <c r="B21" s="294"/>
      <c r="C21" s="104">
        <v>255</v>
      </c>
      <c r="D21" s="51" t="s">
        <v>52</v>
      </c>
      <c r="E21" s="202"/>
      <c r="F21" s="202">
        <v>568</v>
      </c>
      <c r="G21" s="284">
        <f t="shared" si="0"/>
        <v>568</v>
      </c>
    </row>
    <row r="22" spans="1:7" s="36" customFormat="1" ht="21" customHeight="1" x14ac:dyDescent="0.15">
      <c r="A22" s="290"/>
      <c r="B22" s="294"/>
      <c r="C22" s="104">
        <v>261</v>
      </c>
      <c r="D22" s="51" t="s">
        <v>54</v>
      </c>
      <c r="E22" s="202">
        <v>289</v>
      </c>
      <c r="F22" s="202">
        <v>349</v>
      </c>
      <c r="G22" s="284">
        <f t="shared" si="0"/>
        <v>638</v>
      </c>
    </row>
    <row r="23" spans="1:7" s="36" customFormat="1" ht="21" customHeight="1" x14ac:dyDescent="0.15">
      <c r="A23" s="290"/>
      <c r="B23" s="294"/>
      <c r="C23" s="104">
        <v>262</v>
      </c>
      <c r="D23" s="51" t="s">
        <v>55</v>
      </c>
      <c r="E23" s="202">
        <v>152</v>
      </c>
      <c r="F23" s="202">
        <v>819</v>
      </c>
      <c r="G23" s="284">
        <f t="shared" si="0"/>
        <v>971</v>
      </c>
    </row>
    <row r="24" spans="1:7" s="36" customFormat="1" ht="21" customHeight="1" x14ac:dyDescent="0.15">
      <c r="A24" s="290"/>
      <c r="B24" s="294"/>
      <c r="C24" s="104">
        <v>265</v>
      </c>
      <c r="D24" s="51" t="s">
        <v>470</v>
      </c>
      <c r="E24" s="202"/>
      <c r="F24" s="202">
        <v>9</v>
      </c>
      <c r="G24" s="284">
        <f t="shared" si="0"/>
        <v>9</v>
      </c>
    </row>
    <row r="25" spans="1:7" s="36" customFormat="1" ht="21" customHeight="1" x14ac:dyDescent="0.15">
      <c r="A25" s="290"/>
      <c r="B25" s="294"/>
      <c r="C25" s="104">
        <v>301</v>
      </c>
      <c r="D25" s="51" t="s">
        <v>206</v>
      </c>
      <c r="E25" s="202">
        <v>18</v>
      </c>
      <c r="F25" s="202"/>
      <c r="G25" s="284">
        <f t="shared" si="0"/>
        <v>18</v>
      </c>
    </row>
    <row r="26" spans="1:7" s="36" customFormat="1" ht="21" customHeight="1" x14ac:dyDescent="0.15">
      <c r="A26" s="290"/>
      <c r="B26" s="294"/>
      <c r="C26" s="104">
        <v>351</v>
      </c>
      <c r="D26" s="51" t="s">
        <v>69</v>
      </c>
      <c r="E26" s="202"/>
      <c r="F26" s="202">
        <v>2142</v>
      </c>
      <c r="G26" s="284">
        <f t="shared" si="0"/>
        <v>2142</v>
      </c>
    </row>
    <row r="27" spans="1:7" s="36" customFormat="1" ht="21" customHeight="1" x14ac:dyDescent="0.15">
      <c r="A27" s="290"/>
      <c r="B27" s="294"/>
      <c r="C27" s="104">
        <v>371</v>
      </c>
      <c r="D27" s="51" t="s">
        <v>11</v>
      </c>
      <c r="E27" s="202">
        <v>1920</v>
      </c>
      <c r="F27" s="202">
        <v>524</v>
      </c>
      <c r="G27" s="284">
        <f t="shared" si="0"/>
        <v>2444</v>
      </c>
    </row>
    <row r="28" spans="1:7" s="36" customFormat="1" ht="21" customHeight="1" x14ac:dyDescent="0.15">
      <c r="A28" s="290"/>
      <c r="B28" s="294"/>
      <c r="C28" s="104">
        <v>401</v>
      </c>
      <c r="D28" s="51" t="s">
        <v>420</v>
      </c>
      <c r="E28" s="202"/>
      <c r="F28" s="202">
        <v>1220</v>
      </c>
      <c r="G28" s="284">
        <f t="shared" si="0"/>
        <v>1220</v>
      </c>
    </row>
    <row r="29" spans="1:7" s="36" customFormat="1" ht="21" customHeight="1" x14ac:dyDescent="0.15">
      <c r="A29" s="290"/>
      <c r="B29" s="294"/>
      <c r="C29" s="104">
        <v>411</v>
      </c>
      <c r="D29" s="51" t="s">
        <v>75</v>
      </c>
      <c r="E29" s="202"/>
      <c r="F29" s="202">
        <v>72</v>
      </c>
      <c r="G29" s="284">
        <f t="shared" si="0"/>
        <v>72</v>
      </c>
    </row>
    <row r="30" spans="1:7" s="36" customFormat="1" ht="21" customHeight="1" x14ac:dyDescent="0.15">
      <c r="A30" s="290"/>
      <c r="B30" s="294"/>
      <c r="C30" s="104">
        <v>443</v>
      </c>
      <c r="D30" s="51" t="s">
        <v>219</v>
      </c>
      <c r="E30" s="202"/>
      <c r="F30" s="202">
        <v>20</v>
      </c>
      <c r="G30" s="284"/>
    </row>
    <row r="31" spans="1:7" s="36" customFormat="1" ht="21" customHeight="1" x14ac:dyDescent="0.15">
      <c r="A31" s="290"/>
      <c r="B31" s="294"/>
      <c r="C31" s="104">
        <v>444</v>
      </c>
      <c r="D31" s="51" t="s">
        <v>258</v>
      </c>
      <c r="E31" s="202">
        <v>18</v>
      </c>
      <c r="F31" s="202"/>
      <c r="G31" s="284"/>
    </row>
    <row r="32" spans="1:7" s="36" customFormat="1" ht="21" customHeight="1" x14ac:dyDescent="0.15">
      <c r="A32" s="290"/>
      <c r="B32" s="294"/>
      <c r="C32" s="104">
        <v>451</v>
      </c>
      <c r="D32" s="51" t="s">
        <v>421</v>
      </c>
      <c r="E32" s="202"/>
      <c r="F32" s="202">
        <v>396</v>
      </c>
      <c r="G32" s="284">
        <f t="shared" si="0"/>
        <v>396</v>
      </c>
    </row>
    <row r="33" spans="1:7" s="36" customFormat="1" ht="21" customHeight="1" x14ac:dyDescent="0.15">
      <c r="A33" s="290"/>
      <c r="B33" s="294"/>
      <c r="C33" s="104">
        <v>471</v>
      </c>
      <c r="D33" s="51" t="s">
        <v>214</v>
      </c>
      <c r="E33" s="202">
        <v>406</v>
      </c>
      <c r="F33" s="202"/>
      <c r="G33" s="284">
        <f t="shared" si="0"/>
        <v>406</v>
      </c>
    </row>
    <row r="34" spans="1:7" s="36" customFormat="1" ht="21" customHeight="1" x14ac:dyDescent="0.15">
      <c r="A34" s="290"/>
      <c r="B34" s="294"/>
      <c r="C34" s="104">
        <v>481</v>
      </c>
      <c r="D34" s="51" t="s">
        <v>257</v>
      </c>
      <c r="E34" s="202">
        <v>17934</v>
      </c>
      <c r="F34" s="202"/>
      <c r="G34" s="284">
        <f t="shared" si="0"/>
        <v>17934</v>
      </c>
    </row>
    <row r="35" spans="1:7" s="36" customFormat="1" ht="21" customHeight="1" x14ac:dyDescent="0.15">
      <c r="A35" s="290"/>
      <c r="B35" s="294"/>
      <c r="C35" s="104">
        <v>491</v>
      </c>
      <c r="D35" s="51" t="s">
        <v>304</v>
      </c>
      <c r="E35" s="202">
        <v>60</v>
      </c>
      <c r="F35" s="202"/>
      <c r="G35" s="284">
        <f t="shared" si="0"/>
        <v>60</v>
      </c>
    </row>
    <row r="36" spans="1:7" s="36" customFormat="1" ht="21" customHeight="1" x14ac:dyDescent="0.15">
      <c r="A36" s="290"/>
      <c r="B36" s="294"/>
      <c r="C36" s="104">
        <v>521</v>
      </c>
      <c r="D36" s="51" t="s">
        <v>93</v>
      </c>
      <c r="E36" s="202">
        <v>1002</v>
      </c>
      <c r="F36" s="202"/>
      <c r="G36" s="284">
        <f t="shared" ref="G36" si="2">SUM(E36:F36)</f>
        <v>1002</v>
      </c>
    </row>
    <row r="37" spans="1:7" s="36" customFormat="1" ht="21" customHeight="1" x14ac:dyDescent="0.15">
      <c r="A37" s="290"/>
      <c r="B37" s="291"/>
      <c r="C37" s="292">
        <v>531</v>
      </c>
      <c r="D37" s="53" t="s">
        <v>346</v>
      </c>
      <c r="E37" s="203"/>
      <c r="F37" s="203">
        <v>19</v>
      </c>
      <c r="G37" s="287"/>
    </row>
    <row r="38" spans="1:7" s="36" customFormat="1" ht="21" customHeight="1" x14ac:dyDescent="0.15">
      <c r="A38" s="290"/>
      <c r="B38" s="294" t="s">
        <v>433</v>
      </c>
      <c r="C38" s="104">
        <v>411</v>
      </c>
      <c r="D38" s="51" t="s">
        <v>248</v>
      </c>
      <c r="E38" s="289"/>
      <c r="F38" s="289">
        <v>540</v>
      </c>
      <c r="G38" s="284">
        <f t="shared" si="0"/>
        <v>540</v>
      </c>
    </row>
    <row r="39" spans="1:7" s="36" customFormat="1" ht="21" customHeight="1" x14ac:dyDescent="0.15">
      <c r="A39" s="296"/>
      <c r="B39" s="670" t="s">
        <v>110</v>
      </c>
      <c r="C39" s="671"/>
      <c r="D39" s="297"/>
      <c r="E39" s="298">
        <f>SUM(E5:E38)</f>
        <v>91751</v>
      </c>
      <c r="F39" s="298">
        <f>SUM(F5:F38)</f>
        <v>8699</v>
      </c>
      <c r="G39" s="299">
        <f>SUM(G5:G38)</f>
        <v>100393</v>
      </c>
    </row>
    <row r="40" spans="1:7" s="36" customFormat="1" ht="21" customHeight="1" x14ac:dyDescent="0.15">
      <c r="A40" s="290" t="s">
        <v>144</v>
      </c>
      <c r="B40" s="294" t="s">
        <v>434</v>
      </c>
      <c r="C40" s="104">
        <v>241</v>
      </c>
      <c r="D40" s="51" t="s">
        <v>639</v>
      </c>
      <c r="E40" s="289"/>
      <c r="F40" s="289">
        <v>18</v>
      </c>
      <c r="G40" s="300">
        <f t="shared" ref="G40:G50" si="3">SUM(E40:F40)</f>
        <v>18</v>
      </c>
    </row>
    <row r="41" spans="1:7" s="36" customFormat="1" ht="21" customHeight="1" x14ac:dyDescent="0.15">
      <c r="A41" s="290"/>
      <c r="B41" s="294"/>
      <c r="C41" s="104">
        <v>261</v>
      </c>
      <c r="D41" s="51" t="s">
        <v>194</v>
      </c>
      <c r="E41" s="289">
        <v>36</v>
      </c>
      <c r="F41" s="289"/>
      <c r="G41" s="300">
        <f t="shared" si="3"/>
        <v>36</v>
      </c>
    </row>
    <row r="42" spans="1:7" s="36" customFormat="1" ht="21" customHeight="1" x14ac:dyDescent="0.15">
      <c r="A42" s="290"/>
      <c r="B42" s="294"/>
      <c r="C42" s="104">
        <v>371</v>
      </c>
      <c r="D42" s="51" t="s">
        <v>193</v>
      </c>
      <c r="E42" s="289"/>
      <c r="F42" s="289">
        <v>144</v>
      </c>
      <c r="G42" s="300">
        <f t="shared" si="3"/>
        <v>144</v>
      </c>
    </row>
    <row r="43" spans="1:7" s="36" customFormat="1" ht="21" customHeight="1" x14ac:dyDescent="0.15">
      <c r="A43" s="290"/>
      <c r="B43" s="294"/>
      <c r="C43" s="104">
        <v>401</v>
      </c>
      <c r="D43" s="51" t="s">
        <v>245</v>
      </c>
      <c r="E43" s="289"/>
      <c r="F43" s="289">
        <v>178</v>
      </c>
      <c r="G43" s="300">
        <f t="shared" si="3"/>
        <v>178</v>
      </c>
    </row>
    <row r="44" spans="1:7" s="36" customFormat="1" ht="21" customHeight="1" x14ac:dyDescent="0.15">
      <c r="A44" s="290"/>
      <c r="B44" s="291"/>
      <c r="C44" s="292">
        <v>491</v>
      </c>
      <c r="D44" s="53" t="s">
        <v>304</v>
      </c>
      <c r="E44" s="293">
        <v>420</v>
      </c>
      <c r="F44" s="293"/>
      <c r="G44" s="301">
        <f t="shared" si="3"/>
        <v>420</v>
      </c>
    </row>
    <row r="45" spans="1:7" s="36" customFormat="1" ht="21" customHeight="1" x14ac:dyDescent="0.15">
      <c r="A45" s="290"/>
      <c r="B45" s="294" t="s">
        <v>435</v>
      </c>
      <c r="C45" s="104">
        <v>255</v>
      </c>
      <c r="D45" s="51" t="s">
        <v>640</v>
      </c>
      <c r="E45" s="289">
        <v>20</v>
      </c>
      <c r="F45" s="289"/>
      <c r="G45" s="300">
        <f t="shared" si="3"/>
        <v>20</v>
      </c>
    </row>
    <row r="46" spans="1:7" s="36" customFormat="1" ht="21" customHeight="1" x14ac:dyDescent="0.15">
      <c r="A46" s="290"/>
      <c r="B46" s="294"/>
      <c r="C46" s="104">
        <v>371</v>
      </c>
      <c r="D46" s="51" t="s">
        <v>193</v>
      </c>
      <c r="E46" s="289"/>
      <c r="F46" s="289">
        <v>90</v>
      </c>
      <c r="G46" s="300">
        <f t="shared" si="3"/>
        <v>90</v>
      </c>
    </row>
    <row r="47" spans="1:7" s="36" customFormat="1" ht="21" customHeight="1" x14ac:dyDescent="0.15">
      <c r="A47" s="290"/>
      <c r="B47" s="294"/>
      <c r="C47" s="104">
        <v>444</v>
      </c>
      <c r="D47" s="51" t="s">
        <v>232</v>
      </c>
      <c r="E47" s="289">
        <v>380</v>
      </c>
      <c r="F47" s="289"/>
      <c r="G47" s="300">
        <f t="shared" si="3"/>
        <v>380</v>
      </c>
    </row>
    <row r="48" spans="1:7" s="36" customFormat="1" ht="21" customHeight="1" x14ac:dyDescent="0.15">
      <c r="A48" s="290"/>
      <c r="B48" s="291"/>
      <c r="C48" s="292">
        <v>491</v>
      </c>
      <c r="D48" s="53" t="s">
        <v>304</v>
      </c>
      <c r="E48" s="293">
        <v>60</v>
      </c>
      <c r="F48" s="293"/>
      <c r="G48" s="301">
        <f t="shared" si="3"/>
        <v>60</v>
      </c>
    </row>
    <row r="49" spans="1:7" s="36" customFormat="1" ht="21" customHeight="1" x14ac:dyDescent="0.15">
      <c r="A49" s="290"/>
      <c r="B49" s="79" t="s">
        <v>255</v>
      </c>
      <c r="C49" s="302">
        <v>241</v>
      </c>
      <c r="D49" s="81" t="s">
        <v>244</v>
      </c>
      <c r="E49" s="82"/>
      <c r="F49" s="82">
        <v>70</v>
      </c>
      <c r="G49" s="303">
        <f t="shared" si="3"/>
        <v>70</v>
      </c>
    </row>
    <row r="50" spans="1:7" s="36" customFormat="1" ht="21" customHeight="1" x14ac:dyDescent="0.15">
      <c r="A50" s="290"/>
      <c r="B50" s="294"/>
      <c r="C50" s="304">
        <v>481</v>
      </c>
      <c r="D50" s="51" t="s">
        <v>257</v>
      </c>
      <c r="E50" s="289">
        <v>4798</v>
      </c>
      <c r="F50" s="289"/>
      <c r="G50" s="300">
        <f t="shared" si="3"/>
        <v>4798</v>
      </c>
    </row>
    <row r="51" spans="1:7" s="36" customFormat="1" ht="21" customHeight="1" x14ac:dyDescent="0.15">
      <c r="A51" s="290"/>
      <c r="B51" s="429" t="s">
        <v>680</v>
      </c>
      <c r="C51" s="487">
        <v>255</v>
      </c>
      <c r="D51" s="488" t="s">
        <v>213</v>
      </c>
      <c r="E51" s="431"/>
      <c r="F51" s="431">
        <v>4</v>
      </c>
      <c r="G51" s="450">
        <f t="shared" ref="G51:G53" si="4">SUM(E51:F51)</f>
        <v>4</v>
      </c>
    </row>
    <row r="52" spans="1:7" s="36" customFormat="1" ht="21" customHeight="1" x14ac:dyDescent="0.15">
      <c r="A52" s="290"/>
      <c r="B52" s="463"/>
      <c r="C52" s="484">
        <v>261</v>
      </c>
      <c r="D52" s="51" t="s">
        <v>194</v>
      </c>
      <c r="E52" s="458">
        <v>36</v>
      </c>
      <c r="F52" s="458"/>
      <c r="G52" s="300">
        <f t="shared" si="4"/>
        <v>36</v>
      </c>
    </row>
    <row r="53" spans="1:7" s="36" customFormat="1" ht="21" customHeight="1" x14ac:dyDescent="0.15">
      <c r="A53" s="290"/>
      <c r="B53" s="485"/>
      <c r="C53" s="486">
        <v>481</v>
      </c>
      <c r="D53" s="453" t="s">
        <v>191</v>
      </c>
      <c r="E53" s="454">
        <v>9853</v>
      </c>
      <c r="F53" s="454"/>
      <c r="G53" s="410">
        <f t="shared" si="4"/>
        <v>9853</v>
      </c>
    </row>
    <row r="54" spans="1:7" s="36" customFormat="1" ht="21" customHeight="1" x14ac:dyDescent="0.15">
      <c r="A54" s="306"/>
      <c r="B54" s="670" t="s">
        <v>110</v>
      </c>
      <c r="C54" s="671"/>
      <c r="D54" s="297"/>
      <c r="E54" s="298">
        <f>SUM(E40:E53)</f>
        <v>15603</v>
      </c>
      <c r="F54" s="298">
        <f t="shared" ref="F54:G54" si="5">SUM(F40:F53)</f>
        <v>504</v>
      </c>
      <c r="G54" s="307">
        <f t="shared" si="5"/>
        <v>16107</v>
      </c>
    </row>
    <row r="55" spans="1:7" s="36" customFormat="1" ht="21" customHeight="1" x14ac:dyDescent="0.15">
      <c r="A55" s="290" t="s">
        <v>2</v>
      </c>
      <c r="B55" s="79" t="s">
        <v>177</v>
      </c>
      <c r="C55" s="80">
        <v>361</v>
      </c>
      <c r="D55" s="81" t="s">
        <v>636</v>
      </c>
      <c r="E55" s="82"/>
      <c r="F55" s="82">
        <v>18</v>
      </c>
      <c r="G55" s="303">
        <f>SUM(E55:F55)</f>
        <v>18</v>
      </c>
    </row>
    <row r="56" spans="1:7" s="36" customFormat="1" ht="21" customHeight="1" x14ac:dyDescent="0.15">
      <c r="A56" s="290"/>
      <c r="B56" s="294"/>
      <c r="C56" s="104">
        <v>421</v>
      </c>
      <c r="D56" s="51" t="s">
        <v>223</v>
      </c>
      <c r="E56" s="289"/>
      <c r="F56" s="289">
        <v>234</v>
      </c>
      <c r="G56" s="300">
        <f>SUM(E56:F56)</f>
        <v>234</v>
      </c>
    </row>
    <row r="57" spans="1:7" s="36" customFormat="1" ht="21" customHeight="1" x14ac:dyDescent="0.15">
      <c r="A57" s="290"/>
      <c r="B57" s="291"/>
      <c r="C57" s="292">
        <v>444</v>
      </c>
      <c r="D57" s="53" t="s">
        <v>232</v>
      </c>
      <c r="E57" s="293">
        <v>5140</v>
      </c>
      <c r="F57" s="293"/>
      <c r="G57" s="301">
        <f>SUM(E57:F57)</f>
        <v>5140</v>
      </c>
    </row>
    <row r="58" spans="1:7" s="36" customFormat="1" ht="21" customHeight="1" x14ac:dyDescent="0.15">
      <c r="A58" s="290"/>
      <c r="B58" s="294" t="s">
        <v>436</v>
      </c>
      <c r="C58" s="104">
        <v>23</v>
      </c>
      <c r="D58" s="51" t="s">
        <v>243</v>
      </c>
      <c r="E58" s="289">
        <v>18</v>
      </c>
      <c r="F58" s="289">
        <v>18</v>
      </c>
      <c r="G58" s="300">
        <f>SUM(E58:F58)</f>
        <v>36</v>
      </c>
    </row>
    <row r="59" spans="1:7" s="36" customFormat="1" ht="21" customHeight="1" x14ac:dyDescent="0.15">
      <c r="A59" s="290"/>
      <c r="B59" s="294"/>
      <c r="C59" s="104">
        <v>51</v>
      </c>
      <c r="D59" s="51" t="s">
        <v>24</v>
      </c>
      <c r="E59" s="289"/>
      <c r="F59" s="289">
        <v>1160</v>
      </c>
      <c r="G59" s="300">
        <f t="shared" ref="G59" si="6">SUM(E59:F59)</f>
        <v>1160</v>
      </c>
    </row>
    <row r="60" spans="1:7" s="36" customFormat="1" ht="21" customHeight="1" x14ac:dyDescent="0.15">
      <c r="A60" s="290"/>
      <c r="B60" s="294"/>
      <c r="C60" s="104">
        <v>241</v>
      </c>
      <c r="D60" s="51" t="s">
        <v>47</v>
      </c>
      <c r="E60" s="289"/>
      <c r="F60" s="289">
        <v>102</v>
      </c>
      <c r="G60" s="300">
        <f t="shared" ref="G60:G123" si="7">SUM(E60:F60)</f>
        <v>102</v>
      </c>
    </row>
    <row r="61" spans="1:7" s="36" customFormat="1" ht="21" customHeight="1" x14ac:dyDescent="0.15">
      <c r="A61" s="290"/>
      <c r="B61" s="294"/>
      <c r="C61" s="104">
        <v>261</v>
      </c>
      <c r="D61" s="51" t="s">
        <v>478</v>
      </c>
      <c r="E61" s="289"/>
      <c r="F61" s="289">
        <v>216</v>
      </c>
      <c r="G61" s="300">
        <f t="shared" si="7"/>
        <v>216</v>
      </c>
    </row>
    <row r="62" spans="1:7" s="36" customFormat="1" ht="21" customHeight="1" x14ac:dyDescent="0.15">
      <c r="A62" s="290"/>
      <c r="B62" s="294"/>
      <c r="C62" s="104">
        <v>262</v>
      </c>
      <c r="D62" s="51" t="s">
        <v>55</v>
      </c>
      <c r="E62" s="289"/>
      <c r="F62" s="289">
        <v>5</v>
      </c>
      <c r="G62" s="300">
        <f t="shared" si="7"/>
        <v>5</v>
      </c>
    </row>
    <row r="63" spans="1:7" s="36" customFormat="1" ht="21" customHeight="1" x14ac:dyDescent="0.15">
      <c r="A63" s="290"/>
      <c r="B63" s="294"/>
      <c r="C63" s="104">
        <v>371</v>
      </c>
      <c r="D63" s="51" t="s">
        <v>11</v>
      </c>
      <c r="E63" s="289"/>
      <c r="F63" s="289">
        <v>244</v>
      </c>
      <c r="G63" s="300">
        <f t="shared" si="7"/>
        <v>244</v>
      </c>
    </row>
    <row r="64" spans="1:7" s="36" customFormat="1" ht="21" customHeight="1" x14ac:dyDescent="0.15">
      <c r="A64" s="290"/>
      <c r="B64" s="294"/>
      <c r="C64" s="104">
        <v>421</v>
      </c>
      <c r="D64" s="51" t="s">
        <v>76</v>
      </c>
      <c r="E64" s="289"/>
      <c r="F64" s="289">
        <v>144</v>
      </c>
      <c r="G64" s="300">
        <f t="shared" si="7"/>
        <v>144</v>
      </c>
    </row>
    <row r="65" spans="1:7" s="36" customFormat="1" ht="21" customHeight="1" x14ac:dyDescent="0.15">
      <c r="A65" s="290"/>
      <c r="B65" s="294"/>
      <c r="C65" s="104">
        <v>451</v>
      </c>
      <c r="D65" s="51" t="s">
        <v>366</v>
      </c>
      <c r="E65" s="289"/>
      <c r="F65" s="289">
        <v>440</v>
      </c>
      <c r="G65" s="300">
        <f t="shared" si="7"/>
        <v>440</v>
      </c>
    </row>
    <row r="66" spans="1:7" s="36" customFormat="1" ht="21" customHeight="1" x14ac:dyDescent="0.15">
      <c r="A66" s="290"/>
      <c r="B66" s="294"/>
      <c r="C66" s="104">
        <v>461</v>
      </c>
      <c r="D66" s="51" t="s">
        <v>358</v>
      </c>
      <c r="E66" s="289"/>
      <c r="F66" s="289">
        <v>60</v>
      </c>
      <c r="G66" s="300">
        <f t="shared" si="7"/>
        <v>60</v>
      </c>
    </row>
    <row r="67" spans="1:7" s="36" customFormat="1" ht="21" customHeight="1" x14ac:dyDescent="0.15">
      <c r="A67" s="290"/>
      <c r="B67" s="294"/>
      <c r="C67" s="104">
        <v>471</v>
      </c>
      <c r="D67" s="51" t="s">
        <v>214</v>
      </c>
      <c r="E67" s="289"/>
      <c r="F67" s="289">
        <v>362</v>
      </c>
      <c r="G67" s="300">
        <f t="shared" si="7"/>
        <v>362</v>
      </c>
    </row>
    <row r="68" spans="1:7" s="36" customFormat="1" ht="21" customHeight="1" x14ac:dyDescent="0.15">
      <c r="A68" s="290"/>
      <c r="B68" s="291"/>
      <c r="C68" s="292">
        <v>521</v>
      </c>
      <c r="D68" s="53" t="s">
        <v>286</v>
      </c>
      <c r="E68" s="293"/>
      <c r="F68" s="293">
        <v>36</v>
      </c>
      <c r="G68" s="301">
        <f t="shared" si="7"/>
        <v>36</v>
      </c>
    </row>
    <row r="69" spans="1:7" s="36" customFormat="1" ht="21" customHeight="1" x14ac:dyDescent="0.15">
      <c r="A69" s="290"/>
      <c r="B69" s="85" t="s">
        <v>514</v>
      </c>
      <c r="C69" s="86">
        <v>211</v>
      </c>
      <c r="D69" s="88" t="s">
        <v>538</v>
      </c>
      <c r="E69" s="87"/>
      <c r="F69" s="87">
        <v>450</v>
      </c>
      <c r="G69" s="308">
        <f t="shared" si="7"/>
        <v>450</v>
      </c>
    </row>
    <row r="70" spans="1:7" s="36" customFormat="1" ht="21" customHeight="1" x14ac:dyDescent="0.15">
      <c r="A70" s="290"/>
      <c r="B70" s="294" t="s">
        <v>341</v>
      </c>
      <c r="C70" s="104">
        <v>444</v>
      </c>
      <c r="D70" s="51" t="s">
        <v>232</v>
      </c>
      <c r="E70" s="289">
        <v>1620</v>
      </c>
      <c r="F70" s="289"/>
      <c r="G70" s="300">
        <f t="shared" si="7"/>
        <v>1620</v>
      </c>
    </row>
    <row r="71" spans="1:7" s="36" customFormat="1" ht="21" customHeight="1" x14ac:dyDescent="0.15">
      <c r="A71" s="290"/>
      <c r="B71" s="85" t="s">
        <v>344</v>
      </c>
      <c r="C71" s="86">
        <v>421</v>
      </c>
      <c r="D71" s="88" t="s">
        <v>223</v>
      </c>
      <c r="E71" s="87"/>
      <c r="F71" s="87">
        <v>342</v>
      </c>
      <c r="G71" s="308">
        <f t="shared" si="7"/>
        <v>342</v>
      </c>
    </row>
    <row r="72" spans="1:7" s="36" customFormat="1" ht="21" customHeight="1" x14ac:dyDescent="0.15">
      <c r="A72" s="290"/>
      <c r="B72" s="294" t="s">
        <v>201</v>
      </c>
      <c r="C72" s="104">
        <v>371</v>
      </c>
      <c r="D72" s="51" t="s">
        <v>11</v>
      </c>
      <c r="E72" s="289"/>
      <c r="F72" s="289">
        <v>78</v>
      </c>
      <c r="G72" s="300">
        <f t="shared" si="7"/>
        <v>78</v>
      </c>
    </row>
    <row r="73" spans="1:7" s="36" customFormat="1" ht="21" customHeight="1" x14ac:dyDescent="0.15">
      <c r="A73" s="290"/>
      <c r="B73" s="294"/>
      <c r="C73" s="104">
        <v>444</v>
      </c>
      <c r="D73" s="51" t="s">
        <v>85</v>
      </c>
      <c r="E73" s="289">
        <v>21640</v>
      </c>
      <c r="F73" s="289">
        <v>20</v>
      </c>
      <c r="G73" s="300">
        <f t="shared" si="7"/>
        <v>21660</v>
      </c>
    </row>
    <row r="74" spans="1:7" s="36" customFormat="1" ht="21" customHeight="1" x14ac:dyDescent="0.15">
      <c r="A74" s="290"/>
      <c r="B74" s="294"/>
      <c r="C74" s="104">
        <v>521</v>
      </c>
      <c r="D74" s="51" t="s">
        <v>286</v>
      </c>
      <c r="E74" s="289">
        <v>18</v>
      </c>
      <c r="F74" s="289"/>
      <c r="G74" s="300">
        <f t="shared" si="7"/>
        <v>18</v>
      </c>
    </row>
    <row r="75" spans="1:7" s="36" customFormat="1" ht="21" customHeight="1" x14ac:dyDescent="0.15">
      <c r="A75" s="290"/>
      <c r="B75" s="79" t="s">
        <v>520</v>
      </c>
      <c r="C75" s="80">
        <v>261</v>
      </c>
      <c r="D75" s="81" t="s">
        <v>194</v>
      </c>
      <c r="E75" s="82"/>
      <c r="F75" s="82">
        <v>18</v>
      </c>
      <c r="G75" s="303">
        <f t="shared" si="7"/>
        <v>18</v>
      </c>
    </row>
    <row r="76" spans="1:7" s="36" customFormat="1" ht="21" customHeight="1" x14ac:dyDescent="0.15">
      <c r="A76" s="290"/>
      <c r="B76" s="291"/>
      <c r="C76" s="292">
        <v>444</v>
      </c>
      <c r="D76" s="53" t="s">
        <v>232</v>
      </c>
      <c r="E76" s="293"/>
      <c r="F76" s="293">
        <v>140</v>
      </c>
      <c r="G76" s="301">
        <f t="shared" si="7"/>
        <v>140</v>
      </c>
    </row>
    <row r="77" spans="1:7" s="36" customFormat="1" ht="21" customHeight="1" x14ac:dyDescent="0.15">
      <c r="A77" s="290"/>
      <c r="B77" s="79" t="s">
        <v>472</v>
      </c>
      <c r="C77" s="80">
        <v>23</v>
      </c>
      <c r="D77" s="81" t="s">
        <v>243</v>
      </c>
      <c r="E77" s="82"/>
      <c r="F77" s="82">
        <v>18</v>
      </c>
      <c r="G77" s="303">
        <f t="shared" si="7"/>
        <v>18</v>
      </c>
    </row>
    <row r="78" spans="1:7" s="36" customFormat="1" ht="21" customHeight="1" x14ac:dyDescent="0.15">
      <c r="A78" s="290"/>
      <c r="B78" s="85" t="s">
        <v>473</v>
      </c>
      <c r="C78" s="86">
        <v>401</v>
      </c>
      <c r="D78" s="88" t="s">
        <v>474</v>
      </c>
      <c r="E78" s="87"/>
      <c r="F78" s="87">
        <v>2920</v>
      </c>
      <c r="G78" s="308">
        <f t="shared" si="7"/>
        <v>2920</v>
      </c>
    </row>
    <row r="79" spans="1:7" s="36" customFormat="1" ht="21" customHeight="1" x14ac:dyDescent="0.15">
      <c r="A79" s="290"/>
      <c r="B79" s="294" t="s">
        <v>437</v>
      </c>
      <c r="C79" s="104">
        <v>351</v>
      </c>
      <c r="D79" s="51" t="s">
        <v>227</v>
      </c>
      <c r="E79" s="289"/>
      <c r="F79" s="289">
        <v>2160</v>
      </c>
      <c r="G79" s="300">
        <f t="shared" si="7"/>
        <v>2160</v>
      </c>
    </row>
    <row r="80" spans="1:7" s="36" customFormat="1" ht="21" customHeight="1" x14ac:dyDescent="0.15">
      <c r="A80" s="290"/>
      <c r="B80" s="294"/>
      <c r="C80" s="104">
        <v>371</v>
      </c>
      <c r="D80" s="51" t="s">
        <v>193</v>
      </c>
      <c r="E80" s="289">
        <v>288</v>
      </c>
      <c r="F80" s="289"/>
      <c r="G80" s="300">
        <f t="shared" si="7"/>
        <v>288</v>
      </c>
    </row>
    <row r="81" spans="1:7" s="36" customFormat="1" ht="21" customHeight="1" x14ac:dyDescent="0.15">
      <c r="A81" s="290"/>
      <c r="B81" s="294"/>
      <c r="C81" s="104">
        <v>421</v>
      </c>
      <c r="D81" s="51" t="s">
        <v>223</v>
      </c>
      <c r="E81" s="289"/>
      <c r="F81" s="289">
        <v>396</v>
      </c>
      <c r="G81" s="300">
        <f t="shared" si="7"/>
        <v>396</v>
      </c>
    </row>
    <row r="82" spans="1:7" s="36" customFormat="1" ht="21" customHeight="1" x14ac:dyDescent="0.15">
      <c r="A82" s="290"/>
      <c r="B82" s="294"/>
      <c r="C82" s="104">
        <v>441</v>
      </c>
      <c r="D82" s="51" t="s">
        <v>218</v>
      </c>
      <c r="E82" s="289"/>
      <c r="F82" s="289">
        <v>132</v>
      </c>
      <c r="G82" s="300">
        <f t="shared" si="7"/>
        <v>132</v>
      </c>
    </row>
    <row r="83" spans="1:7" s="36" customFormat="1" ht="21" customHeight="1" x14ac:dyDescent="0.15">
      <c r="A83" s="290"/>
      <c r="B83" s="294"/>
      <c r="C83" s="104">
        <v>444</v>
      </c>
      <c r="D83" s="51" t="s">
        <v>258</v>
      </c>
      <c r="E83" s="289"/>
      <c r="F83" s="289">
        <v>98</v>
      </c>
      <c r="G83" s="300">
        <f t="shared" si="7"/>
        <v>98</v>
      </c>
    </row>
    <row r="84" spans="1:7" s="36" customFormat="1" ht="21" customHeight="1" x14ac:dyDescent="0.15">
      <c r="A84" s="290"/>
      <c r="B84" s="291"/>
      <c r="C84" s="292">
        <v>471</v>
      </c>
      <c r="D84" s="53" t="s">
        <v>88</v>
      </c>
      <c r="E84" s="293"/>
      <c r="F84" s="293">
        <v>198</v>
      </c>
      <c r="G84" s="301">
        <f t="shared" si="7"/>
        <v>198</v>
      </c>
    </row>
    <row r="85" spans="1:7" s="36" customFormat="1" ht="21" customHeight="1" x14ac:dyDescent="0.15">
      <c r="A85" s="290"/>
      <c r="B85" s="85" t="s">
        <v>679</v>
      </c>
      <c r="C85" s="86">
        <v>262</v>
      </c>
      <c r="D85" s="88" t="s">
        <v>215</v>
      </c>
      <c r="E85" s="87"/>
      <c r="F85" s="87">
        <v>138</v>
      </c>
      <c r="G85" s="308">
        <f t="shared" si="7"/>
        <v>138</v>
      </c>
    </row>
    <row r="86" spans="1:7" s="36" customFormat="1" ht="21" customHeight="1" x14ac:dyDescent="0.15">
      <c r="A86" s="290"/>
      <c r="B86" s="294" t="s">
        <v>481</v>
      </c>
      <c r="C86" s="104">
        <v>112</v>
      </c>
      <c r="D86" s="51" t="s">
        <v>272</v>
      </c>
      <c r="E86" s="289">
        <v>600</v>
      </c>
      <c r="F86" s="289"/>
      <c r="G86" s="300">
        <f t="shared" si="7"/>
        <v>600</v>
      </c>
    </row>
    <row r="87" spans="1:7" s="36" customFormat="1" ht="21" customHeight="1" x14ac:dyDescent="0.15">
      <c r="A87" s="290"/>
      <c r="B87" s="294"/>
      <c r="C87" s="104">
        <v>222</v>
      </c>
      <c r="D87" s="51" t="s">
        <v>539</v>
      </c>
      <c r="E87" s="289"/>
      <c r="F87" s="289">
        <v>20</v>
      </c>
      <c r="G87" s="300">
        <f t="shared" si="7"/>
        <v>20</v>
      </c>
    </row>
    <row r="88" spans="1:7" s="36" customFormat="1" ht="21" customHeight="1" x14ac:dyDescent="0.15">
      <c r="A88" s="290"/>
      <c r="B88" s="294"/>
      <c r="C88" s="104">
        <v>231</v>
      </c>
      <c r="D88" s="51" t="s">
        <v>536</v>
      </c>
      <c r="E88" s="289"/>
      <c r="F88" s="289">
        <v>1180</v>
      </c>
      <c r="G88" s="300">
        <f t="shared" si="7"/>
        <v>1180</v>
      </c>
    </row>
    <row r="89" spans="1:7" s="36" customFormat="1" ht="21" customHeight="1" x14ac:dyDescent="0.15">
      <c r="A89" s="290"/>
      <c r="B89" s="294"/>
      <c r="C89" s="104">
        <v>241</v>
      </c>
      <c r="D89" s="51" t="s">
        <v>424</v>
      </c>
      <c r="E89" s="289"/>
      <c r="F89" s="289">
        <v>60</v>
      </c>
      <c r="G89" s="300">
        <f t="shared" si="7"/>
        <v>60</v>
      </c>
    </row>
    <row r="90" spans="1:7" s="36" customFormat="1" ht="21" customHeight="1" x14ac:dyDescent="0.15">
      <c r="A90" s="290"/>
      <c r="B90" s="294"/>
      <c r="C90" s="104">
        <v>255</v>
      </c>
      <c r="D90" s="51" t="s">
        <v>213</v>
      </c>
      <c r="E90" s="289"/>
      <c r="F90" s="289">
        <v>170</v>
      </c>
      <c r="G90" s="300">
        <f t="shared" si="7"/>
        <v>170</v>
      </c>
    </row>
    <row r="91" spans="1:7" s="36" customFormat="1" ht="21" customHeight="1" x14ac:dyDescent="0.15">
      <c r="A91" s="290"/>
      <c r="B91" s="294"/>
      <c r="C91" s="104">
        <v>256</v>
      </c>
      <c r="D91" s="51" t="s">
        <v>540</v>
      </c>
      <c r="E91" s="289"/>
      <c r="F91" s="289">
        <v>56</v>
      </c>
      <c r="G91" s="300">
        <f t="shared" si="7"/>
        <v>56</v>
      </c>
    </row>
    <row r="92" spans="1:7" s="36" customFormat="1" ht="21" customHeight="1" x14ac:dyDescent="0.15">
      <c r="A92" s="290"/>
      <c r="B92" s="294"/>
      <c r="C92" s="104">
        <v>261</v>
      </c>
      <c r="D92" s="51" t="s">
        <v>194</v>
      </c>
      <c r="E92" s="289"/>
      <c r="F92" s="289">
        <v>72</v>
      </c>
      <c r="G92" s="300">
        <f t="shared" si="7"/>
        <v>72</v>
      </c>
    </row>
    <row r="93" spans="1:7" s="36" customFormat="1" ht="21" customHeight="1" x14ac:dyDescent="0.15">
      <c r="A93" s="290"/>
      <c r="B93" s="294"/>
      <c r="C93" s="104">
        <v>262</v>
      </c>
      <c r="D93" s="51" t="s">
        <v>215</v>
      </c>
      <c r="E93" s="289"/>
      <c r="F93" s="289">
        <v>2</v>
      </c>
      <c r="G93" s="300">
        <f t="shared" si="7"/>
        <v>2</v>
      </c>
    </row>
    <row r="94" spans="1:7" s="36" customFormat="1" ht="21" customHeight="1" x14ac:dyDescent="0.15">
      <c r="A94" s="290"/>
      <c r="B94" s="294"/>
      <c r="C94" s="104">
        <v>401</v>
      </c>
      <c r="D94" s="51" t="s">
        <v>285</v>
      </c>
      <c r="E94" s="289"/>
      <c r="F94" s="289">
        <v>18</v>
      </c>
      <c r="G94" s="300">
        <f t="shared" si="7"/>
        <v>18</v>
      </c>
    </row>
    <row r="95" spans="1:7" s="36" customFormat="1" ht="21" customHeight="1" x14ac:dyDescent="0.15">
      <c r="A95" s="290"/>
      <c r="B95" s="294"/>
      <c r="C95" s="104">
        <v>421</v>
      </c>
      <c r="D95" s="51" t="s">
        <v>223</v>
      </c>
      <c r="E95" s="289"/>
      <c r="F95" s="289">
        <v>4320</v>
      </c>
      <c r="G95" s="300">
        <f t="shared" si="7"/>
        <v>4320</v>
      </c>
    </row>
    <row r="96" spans="1:7" s="36" customFormat="1" ht="21" customHeight="1" x14ac:dyDescent="0.15">
      <c r="A96" s="290"/>
      <c r="B96" s="294"/>
      <c r="C96" s="104">
        <v>441</v>
      </c>
      <c r="D96" s="51" t="s">
        <v>218</v>
      </c>
      <c r="E96" s="289"/>
      <c r="F96" s="289">
        <v>18</v>
      </c>
      <c r="G96" s="300">
        <f t="shared" si="7"/>
        <v>18</v>
      </c>
    </row>
    <row r="97" spans="1:7" s="36" customFormat="1" ht="21" customHeight="1" x14ac:dyDescent="0.15">
      <c r="A97" s="290"/>
      <c r="B97" s="294"/>
      <c r="C97" s="104">
        <v>444</v>
      </c>
      <c r="D97" s="51" t="s">
        <v>258</v>
      </c>
      <c r="E97" s="289">
        <v>5240</v>
      </c>
      <c r="F97" s="289"/>
      <c r="G97" s="300">
        <f t="shared" si="7"/>
        <v>5240</v>
      </c>
    </row>
    <row r="98" spans="1:7" s="36" customFormat="1" ht="21" customHeight="1" x14ac:dyDescent="0.15">
      <c r="A98" s="290"/>
      <c r="B98" s="294"/>
      <c r="C98" s="104">
        <v>451</v>
      </c>
      <c r="D98" s="51" t="s">
        <v>681</v>
      </c>
      <c r="E98" s="289"/>
      <c r="F98" s="289">
        <v>18</v>
      </c>
      <c r="G98" s="300">
        <f t="shared" si="7"/>
        <v>18</v>
      </c>
    </row>
    <row r="99" spans="1:7" s="36" customFormat="1" ht="21" customHeight="1" x14ac:dyDescent="0.15">
      <c r="A99" s="290"/>
      <c r="B99" s="294"/>
      <c r="C99" s="104">
        <v>471</v>
      </c>
      <c r="D99" s="51" t="s">
        <v>211</v>
      </c>
      <c r="E99" s="289"/>
      <c r="F99" s="289">
        <v>20</v>
      </c>
      <c r="G99" s="300">
        <f t="shared" si="7"/>
        <v>20</v>
      </c>
    </row>
    <row r="100" spans="1:7" s="36" customFormat="1" ht="21" customHeight="1" x14ac:dyDescent="0.15">
      <c r="A100" s="290"/>
      <c r="B100" s="294"/>
      <c r="C100" s="104">
        <v>491</v>
      </c>
      <c r="D100" s="51" t="s">
        <v>304</v>
      </c>
      <c r="E100" s="289">
        <v>80</v>
      </c>
      <c r="F100" s="289"/>
      <c r="G100" s="300">
        <f t="shared" si="7"/>
        <v>80</v>
      </c>
    </row>
    <row r="101" spans="1:7" s="36" customFormat="1" ht="21" customHeight="1" x14ac:dyDescent="0.15">
      <c r="A101" s="290"/>
      <c r="B101" s="294"/>
      <c r="C101" s="104">
        <v>521</v>
      </c>
      <c r="D101" s="51" t="s">
        <v>93</v>
      </c>
      <c r="E101" s="289"/>
      <c r="F101" s="289">
        <v>20</v>
      </c>
      <c r="G101" s="300">
        <f t="shared" si="7"/>
        <v>20</v>
      </c>
    </row>
    <row r="102" spans="1:7" s="36" customFormat="1" ht="21" customHeight="1" x14ac:dyDescent="0.15">
      <c r="A102" s="290"/>
      <c r="B102" s="291"/>
      <c r="C102" s="292">
        <v>531</v>
      </c>
      <c r="D102" s="53" t="s">
        <v>346</v>
      </c>
      <c r="E102" s="293"/>
      <c r="F102" s="293">
        <v>2</v>
      </c>
      <c r="G102" s="301">
        <f t="shared" si="7"/>
        <v>2</v>
      </c>
    </row>
    <row r="103" spans="1:7" s="36" customFormat="1" ht="21" customHeight="1" x14ac:dyDescent="0.15">
      <c r="A103" s="290"/>
      <c r="B103" s="294" t="s">
        <v>438</v>
      </c>
      <c r="C103" s="104">
        <v>23</v>
      </c>
      <c r="D103" s="51" t="s">
        <v>20</v>
      </c>
      <c r="E103" s="289">
        <v>72</v>
      </c>
      <c r="F103" s="289">
        <v>2556</v>
      </c>
      <c r="G103" s="300">
        <f t="shared" si="7"/>
        <v>2628</v>
      </c>
    </row>
    <row r="104" spans="1:7" s="36" customFormat="1" ht="21" customHeight="1" x14ac:dyDescent="0.15">
      <c r="A104" s="290"/>
      <c r="B104" s="294"/>
      <c r="C104" s="104">
        <v>31</v>
      </c>
      <c r="D104" s="51" t="s">
        <v>454</v>
      </c>
      <c r="E104" s="289"/>
      <c r="F104" s="289">
        <v>18</v>
      </c>
      <c r="G104" s="300">
        <f t="shared" si="7"/>
        <v>18</v>
      </c>
    </row>
    <row r="105" spans="1:7" s="36" customFormat="1" ht="21" customHeight="1" x14ac:dyDescent="0.15">
      <c r="A105" s="290"/>
      <c r="B105" s="294"/>
      <c r="C105" s="104">
        <v>51</v>
      </c>
      <c r="D105" s="51" t="s">
        <v>641</v>
      </c>
      <c r="E105" s="289"/>
      <c r="F105" s="289">
        <v>18</v>
      </c>
      <c r="G105" s="300">
        <f t="shared" si="7"/>
        <v>18</v>
      </c>
    </row>
    <row r="106" spans="1:7" s="36" customFormat="1" ht="21" customHeight="1" x14ac:dyDescent="0.15">
      <c r="A106" s="290"/>
      <c r="B106" s="294"/>
      <c r="C106" s="104">
        <v>92</v>
      </c>
      <c r="D106" s="51" t="s">
        <v>267</v>
      </c>
      <c r="E106" s="289"/>
      <c r="F106" s="289">
        <v>72</v>
      </c>
      <c r="G106" s="300">
        <f t="shared" si="7"/>
        <v>72</v>
      </c>
    </row>
    <row r="107" spans="1:7" s="36" customFormat="1" ht="21" customHeight="1" x14ac:dyDescent="0.15">
      <c r="A107" s="290"/>
      <c r="B107" s="294"/>
      <c r="C107" s="104">
        <v>231</v>
      </c>
      <c r="D107" s="51" t="s">
        <v>46</v>
      </c>
      <c r="E107" s="289"/>
      <c r="F107" s="289">
        <v>302</v>
      </c>
      <c r="G107" s="300">
        <f t="shared" si="7"/>
        <v>302</v>
      </c>
    </row>
    <row r="108" spans="1:7" s="36" customFormat="1" ht="21" customHeight="1" x14ac:dyDescent="0.15">
      <c r="A108" s="290"/>
      <c r="B108" s="294"/>
      <c r="C108" s="104">
        <v>241</v>
      </c>
      <c r="D108" s="51" t="s">
        <v>476</v>
      </c>
      <c r="E108" s="289"/>
      <c r="F108" s="289">
        <v>160</v>
      </c>
      <c r="G108" s="300">
        <f t="shared" si="7"/>
        <v>160</v>
      </c>
    </row>
    <row r="109" spans="1:7" s="36" customFormat="1" ht="21" customHeight="1" x14ac:dyDescent="0.15">
      <c r="A109" s="290"/>
      <c r="B109" s="294"/>
      <c r="C109" s="104">
        <v>252</v>
      </c>
      <c r="D109" s="51" t="s">
        <v>642</v>
      </c>
      <c r="E109" s="289"/>
      <c r="F109" s="289">
        <v>20</v>
      </c>
      <c r="G109" s="300">
        <f t="shared" si="7"/>
        <v>20</v>
      </c>
    </row>
    <row r="110" spans="1:7" s="36" customFormat="1" ht="21" customHeight="1" x14ac:dyDescent="0.15">
      <c r="A110" s="290"/>
      <c r="B110" s="294"/>
      <c r="C110" s="104">
        <v>254</v>
      </c>
      <c r="D110" s="51" t="s">
        <v>518</v>
      </c>
      <c r="E110" s="289"/>
      <c r="F110" s="289">
        <v>18</v>
      </c>
      <c r="G110" s="300">
        <f t="shared" si="7"/>
        <v>18</v>
      </c>
    </row>
    <row r="111" spans="1:7" s="36" customFormat="1" ht="21" customHeight="1" x14ac:dyDescent="0.15">
      <c r="A111" s="290"/>
      <c r="B111" s="294"/>
      <c r="C111" s="104">
        <v>255</v>
      </c>
      <c r="D111" s="51" t="s">
        <v>213</v>
      </c>
      <c r="E111" s="289"/>
      <c r="F111" s="289">
        <v>58</v>
      </c>
      <c r="G111" s="300">
        <f t="shared" si="7"/>
        <v>58</v>
      </c>
    </row>
    <row r="112" spans="1:7" s="36" customFormat="1" ht="21" customHeight="1" x14ac:dyDescent="0.15">
      <c r="A112" s="290"/>
      <c r="B112" s="294"/>
      <c r="C112" s="104">
        <v>256</v>
      </c>
      <c r="D112" s="51" t="s">
        <v>477</v>
      </c>
      <c r="E112" s="289"/>
      <c r="F112" s="289">
        <v>20</v>
      </c>
      <c r="G112" s="300">
        <f t="shared" si="7"/>
        <v>20</v>
      </c>
    </row>
    <row r="113" spans="1:7" s="36" customFormat="1" ht="21" customHeight="1" x14ac:dyDescent="0.15">
      <c r="A113" s="290"/>
      <c r="B113" s="294"/>
      <c r="C113" s="104">
        <v>261</v>
      </c>
      <c r="D113" s="51" t="s">
        <v>54</v>
      </c>
      <c r="E113" s="289"/>
      <c r="F113" s="289">
        <v>76</v>
      </c>
      <c r="G113" s="300">
        <f t="shared" si="7"/>
        <v>76</v>
      </c>
    </row>
    <row r="114" spans="1:7" s="36" customFormat="1" ht="21" customHeight="1" x14ac:dyDescent="0.15">
      <c r="A114" s="290"/>
      <c r="B114" s="294"/>
      <c r="C114" s="104">
        <v>262</v>
      </c>
      <c r="D114" s="51" t="s">
        <v>215</v>
      </c>
      <c r="E114" s="289"/>
      <c r="F114" s="289">
        <v>33</v>
      </c>
      <c r="G114" s="300">
        <f t="shared" si="7"/>
        <v>33</v>
      </c>
    </row>
    <row r="115" spans="1:7" s="36" customFormat="1" ht="21" customHeight="1" x14ac:dyDescent="0.15">
      <c r="A115" s="290"/>
      <c r="B115" s="294"/>
      <c r="C115" s="104">
        <v>265</v>
      </c>
      <c r="D115" s="51" t="s">
        <v>541</v>
      </c>
      <c r="E115" s="289"/>
      <c r="F115" s="289">
        <v>9</v>
      </c>
      <c r="G115" s="300">
        <f t="shared" si="7"/>
        <v>9</v>
      </c>
    </row>
    <row r="116" spans="1:7" s="36" customFormat="1" ht="21" customHeight="1" x14ac:dyDescent="0.15">
      <c r="A116" s="290"/>
      <c r="B116" s="294"/>
      <c r="C116" s="104">
        <v>351</v>
      </c>
      <c r="D116" s="51" t="s">
        <v>227</v>
      </c>
      <c r="E116" s="289"/>
      <c r="F116" s="289">
        <v>198</v>
      </c>
      <c r="G116" s="300">
        <f t="shared" si="7"/>
        <v>198</v>
      </c>
    </row>
    <row r="117" spans="1:7" s="36" customFormat="1" ht="21" customHeight="1" x14ac:dyDescent="0.15">
      <c r="A117" s="290"/>
      <c r="B117" s="294"/>
      <c r="C117" s="104">
        <v>361</v>
      </c>
      <c r="D117" s="51" t="s">
        <v>207</v>
      </c>
      <c r="E117" s="289">
        <v>18</v>
      </c>
      <c r="F117" s="289">
        <v>738</v>
      </c>
      <c r="G117" s="300">
        <f t="shared" si="7"/>
        <v>756</v>
      </c>
    </row>
    <row r="118" spans="1:7" s="36" customFormat="1" ht="21" customHeight="1" x14ac:dyDescent="0.15">
      <c r="A118" s="290"/>
      <c r="B118" s="294"/>
      <c r="C118" s="104">
        <v>371</v>
      </c>
      <c r="D118" s="51" t="s">
        <v>193</v>
      </c>
      <c r="E118" s="289"/>
      <c r="F118" s="289">
        <v>976</v>
      </c>
      <c r="G118" s="300">
        <f t="shared" si="7"/>
        <v>976</v>
      </c>
    </row>
    <row r="119" spans="1:7" s="36" customFormat="1" ht="21" customHeight="1" x14ac:dyDescent="0.15">
      <c r="A119" s="290"/>
      <c r="B119" s="294"/>
      <c r="C119" s="104">
        <v>421</v>
      </c>
      <c r="D119" s="51" t="s">
        <v>223</v>
      </c>
      <c r="E119" s="289"/>
      <c r="F119" s="289">
        <v>3406</v>
      </c>
      <c r="G119" s="300">
        <f t="shared" si="7"/>
        <v>3406</v>
      </c>
    </row>
    <row r="120" spans="1:7" s="36" customFormat="1" ht="21" customHeight="1" x14ac:dyDescent="0.15">
      <c r="A120" s="290"/>
      <c r="B120" s="294"/>
      <c r="C120" s="104">
        <v>441</v>
      </c>
      <c r="D120" s="51" t="s">
        <v>218</v>
      </c>
      <c r="E120" s="289"/>
      <c r="F120" s="289">
        <v>164</v>
      </c>
      <c r="G120" s="300">
        <f t="shared" si="7"/>
        <v>164</v>
      </c>
    </row>
    <row r="121" spans="1:7" s="36" customFormat="1" ht="21" customHeight="1" x14ac:dyDescent="0.15">
      <c r="A121" s="290"/>
      <c r="B121" s="294"/>
      <c r="C121" s="104">
        <v>442</v>
      </c>
      <c r="D121" s="51" t="s">
        <v>224</v>
      </c>
      <c r="E121" s="289"/>
      <c r="F121" s="289">
        <v>18</v>
      </c>
      <c r="G121" s="300">
        <f t="shared" si="7"/>
        <v>18</v>
      </c>
    </row>
    <row r="122" spans="1:7" s="36" customFormat="1" ht="21" customHeight="1" x14ac:dyDescent="0.15">
      <c r="A122" s="290"/>
      <c r="B122" s="294"/>
      <c r="C122" s="104">
        <v>443</v>
      </c>
      <c r="D122" s="51" t="s">
        <v>219</v>
      </c>
      <c r="E122" s="289"/>
      <c r="F122" s="289">
        <v>158</v>
      </c>
      <c r="G122" s="300">
        <f t="shared" si="7"/>
        <v>158</v>
      </c>
    </row>
    <row r="123" spans="1:7" s="36" customFormat="1" ht="21" customHeight="1" x14ac:dyDescent="0.15">
      <c r="A123" s="290"/>
      <c r="B123" s="294"/>
      <c r="C123" s="104">
        <v>444</v>
      </c>
      <c r="D123" s="51" t="s">
        <v>232</v>
      </c>
      <c r="E123" s="289">
        <v>3280</v>
      </c>
      <c r="F123" s="289"/>
      <c r="G123" s="300">
        <f t="shared" si="7"/>
        <v>3280</v>
      </c>
    </row>
    <row r="124" spans="1:7" s="36" customFormat="1" ht="21" customHeight="1" x14ac:dyDescent="0.15">
      <c r="A124" s="290"/>
      <c r="B124" s="294"/>
      <c r="C124" s="104">
        <v>451</v>
      </c>
      <c r="D124" s="51" t="s">
        <v>361</v>
      </c>
      <c r="E124" s="289"/>
      <c r="F124" s="289">
        <v>308</v>
      </c>
      <c r="G124" s="300">
        <f t="shared" ref="G124:G187" si="8">SUM(E124:F124)</f>
        <v>308</v>
      </c>
    </row>
    <row r="125" spans="1:7" s="36" customFormat="1" ht="21" customHeight="1" x14ac:dyDescent="0.15">
      <c r="A125" s="290"/>
      <c r="B125" s="294"/>
      <c r="C125" s="104">
        <v>471</v>
      </c>
      <c r="D125" s="51" t="s">
        <v>211</v>
      </c>
      <c r="E125" s="289"/>
      <c r="F125" s="289">
        <v>140</v>
      </c>
      <c r="G125" s="300">
        <f t="shared" si="8"/>
        <v>140</v>
      </c>
    </row>
    <row r="126" spans="1:7" s="36" customFormat="1" ht="21" customHeight="1" x14ac:dyDescent="0.15">
      <c r="A126" s="290"/>
      <c r="B126" s="294"/>
      <c r="C126" s="104">
        <v>491</v>
      </c>
      <c r="D126" s="51" t="s">
        <v>304</v>
      </c>
      <c r="E126" s="289">
        <v>800</v>
      </c>
      <c r="F126" s="289"/>
      <c r="G126" s="300">
        <f t="shared" si="8"/>
        <v>800</v>
      </c>
    </row>
    <row r="127" spans="1:7" s="36" customFormat="1" ht="21" customHeight="1" x14ac:dyDescent="0.15">
      <c r="A127" s="290"/>
      <c r="B127" s="294"/>
      <c r="C127" s="104">
        <v>521</v>
      </c>
      <c r="D127" s="51" t="s">
        <v>93</v>
      </c>
      <c r="E127" s="289"/>
      <c r="F127" s="289">
        <v>226</v>
      </c>
      <c r="G127" s="300">
        <f t="shared" si="8"/>
        <v>226</v>
      </c>
    </row>
    <row r="128" spans="1:7" s="36" customFormat="1" ht="21" customHeight="1" x14ac:dyDescent="0.15">
      <c r="A128" s="290"/>
      <c r="B128" s="429" t="s">
        <v>439</v>
      </c>
      <c r="C128" s="430">
        <v>91</v>
      </c>
      <c r="D128" s="488" t="s">
        <v>455</v>
      </c>
      <c r="E128" s="431">
        <v>480</v>
      </c>
      <c r="F128" s="431"/>
      <c r="G128" s="450">
        <f t="shared" si="8"/>
        <v>480</v>
      </c>
    </row>
    <row r="129" spans="1:7" s="36" customFormat="1" ht="21" customHeight="1" x14ac:dyDescent="0.15">
      <c r="A129" s="290"/>
      <c r="B129" s="463"/>
      <c r="C129" s="318">
        <v>92</v>
      </c>
      <c r="D129" s="51" t="s">
        <v>267</v>
      </c>
      <c r="E129" s="458">
        <v>1278</v>
      </c>
      <c r="F129" s="458"/>
      <c r="G129" s="300">
        <f t="shared" si="8"/>
        <v>1278</v>
      </c>
    </row>
    <row r="130" spans="1:7" s="36" customFormat="1" ht="21" customHeight="1" x14ac:dyDescent="0.15">
      <c r="A130" s="290"/>
      <c r="B130" s="294"/>
      <c r="C130" s="104">
        <v>161</v>
      </c>
      <c r="D130" s="51" t="s">
        <v>197</v>
      </c>
      <c r="E130" s="289">
        <v>18</v>
      </c>
      <c r="F130" s="289"/>
      <c r="G130" s="300">
        <f t="shared" si="8"/>
        <v>18</v>
      </c>
    </row>
    <row r="131" spans="1:7" s="36" customFormat="1" ht="21" customHeight="1" x14ac:dyDescent="0.15">
      <c r="A131" s="290"/>
      <c r="B131" s="294"/>
      <c r="C131" s="104">
        <v>211</v>
      </c>
      <c r="D131" s="51" t="s">
        <v>469</v>
      </c>
      <c r="E131" s="289"/>
      <c r="F131" s="289">
        <v>198</v>
      </c>
      <c r="G131" s="300">
        <f t="shared" si="8"/>
        <v>198</v>
      </c>
    </row>
    <row r="132" spans="1:7" s="36" customFormat="1" ht="21" customHeight="1" x14ac:dyDescent="0.15">
      <c r="A132" s="290"/>
      <c r="B132" s="294"/>
      <c r="C132" s="104">
        <v>231</v>
      </c>
      <c r="D132" s="51" t="s">
        <v>46</v>
      </c>
      <c r="E132" s="289"/>
      <c r="F132" s="289">
        <v>114</v>
      </c>
      <c r="G132" s="300">
        <f t="shared" si="8"/>
        <v>114</v>
      </c>
    </row>
    <row r="133" spans="1:7" s="36" customFormat="1" ht="21" customHeight="1" x14ac:dyDescent="0.15">
      <c r="A133" s="290"/>
      <c r="B133" s="294"/>
      <c r="C133" s="104">
        <v>241</v>
      </c>
      <c r="D133" s="51" t="s">
        <v>244</v>
      </c>
      <c r="E133" s="289"/>
      <c r="F133" s="289">
        <v>36</v>
      </c>
      <c r="G133" s="300">
        <f t="shared" si="8"/>
        <v>36</v>
      </c>
    </row>
    <row r="134" spans="1:7" s="36" customFormat="1" ht="21" customHeight="1" x14ac:dyDescent="0.15">
      <c r="A134" s="290"/>
      <c r="B134" s="294"/>
      <c r="C134" s="104">
        <v>255</v>
      </c>
      <c r="D134" s="51" t="s">
        <v>213</v>
      </c>
      <c r="E134" s="289"/>
      <c r="F134" s="289">
        <v>250</v>
      </c>
      <c r="G134" s="300">
        <f t="shared" si="8"/>
        <v>250</v>
      </c>
    </row>
    <row r="135" spans="1:7" s="36" customFormat="1" ht="21" customHeight="1" x14ac:dyDescent="0.15">
      <c r="A135" s="290"/>
      <c r="B135" s="294"/>
      <c r="C135" s="104">
        <v>256</v>
      </c>
      <c r="D135" s="51" t="s">
        <v>540</v>
      </c>
      <c r="E135" s="289"/>
      <c r="F135" s="289">
        <v>18</v>
      </c>
      <c r="G135" s="300">
        <f t="shared" si="8"/>
        <v>18</v>
      </c>
    </row>
    <row r="136" spans="1:7" s="36" customFormat="1" ht="21" customHeight="1" x14ac:dyDescent="0.15">
      <c r="A136" s="290"/>
      <c r="B136" s="294"/>
      <c r="C136" s="104">
        <v>261</v>
      </c>
      <c r="D136" s="51" t="s">
        <v>194</v>
      </c>
      <c r="E136" s="289">
        <v>192</v>
      </c>
      <c r="F136" s="289">
        <v>176</v>
      </c>
      <c r="G136" s="300">
        <f t="shared" si="8"/>
        <v>368</v>
      </c>
    </row>
    <row r="137" spans="1:7" s="36" customFormat="1" ht="21" customHeight="1" x14ac:dyDescent="0.15">
      <c r="A137" s="290"/>
      <c r="B137" s="294"/>
      <c r="C137" s="104">
        <v>262</v>
      </c>
      <c r="D137" s="51" t="s">
        <v>215</v>
      </c>
      <c r="E137" s="289">
        <v>402</v>
      </c>
      <c r="F137" s="289">
        <v>1244</v>
      </c>
      <c r="G137" s="300">
        <f t="shared" si="8"/>
        <v>1646</v>
      </c>
    </row>
    <row r="138" spans="1:7" s="36" customFormat="1" ht="21" customHeight="1" x14ac:dyDescent="0.15">
      <c r="A138" s="290"/>
      <c r="B138" s="294"/>
      <c r="C138" s="104">
        <v>265</v>
      </c>
      <c r="D138" s="51" t="s">
        <v>58</v>
      </c>
      <c r="E138" s="289"/>
      <c r="F138" s="289">
        <v>198</v>
      </c>
      <c r="G138" s="300">
        <f t="shared" si="8"/>
        <v>198</v>
      </c>
    </row>
    <row r="139" spans="1:7" s="36" customFormat="1" ht="21" customHeight="1" x14ac:dyDescent="0.15">
      <c r="A139" s="290"/>
      <c r="B139" s="294"/>
      <c r="C139" s="104">
        <v>301</v>
      </c>
      <c r="D139" s="51" t="s">
        <v>206</v>
      </c>
      <c r="E139" s="289"/>
      <c r="F139" s="289">
        <v>18</v>
      </c>
      <c r="G139" s="300">
        <f t="shared" si="8"/>
        <v>18</v>
      </c>
    </row>
    <row r="140" spans="1:7" s="36" customFormat="1" ht="21" customHeight="1" x14ac:dyDescent="0.15">
      <c r="A140" s="290"/>
      <c r="B140" s="294"/>
      <c r="C140" s="104">
        <v>351</v>
      </c>
      <c r="D140" s="51" t="s">
        <v>227</v>
      </c>
      <c r="E140" s="289">
        <v>72</v>
      </c>
      <c r="F140" s="289">
        <v>138</v>
      </c>
      <c r="G140" s="300">
        <f t="shared" si="8"/>
        <v>210</v>
      </c>
    </row>
    <row r="141" spans="1:7" s="36" customFormat="1" ht="21" customHeight="1" x14ac:dyDescent="0.15">
      <c r="A141" s="290"/>
      <c r="B141" s="294"/>
      <c r="C141" s="104">
        <v>371</v>
      </c>
      <c r="D141" s="51" t="s">
        <v>193</v>
      </c>
      <c r="E141" s="289"/>
      <c r="F141" s="289">
        <v>72</v>
      </c>
      <c r="G141" s="300">
        <f t="shared" si="8"/>
        <v>72</v>
      </c>
    </row>
    <row r="142" spans="1:7" s="36" customFormat="1" ht="21" customHeight="1" x14ac:dyDescent="0.15">
      <c r="A142" s="290"/>
      <c r="B142" s="294"/>
      <c r="C142" s="104">
        <v>391</v>
      </c>
      <c r="D142" s="51" t="s">
        <v>251</v>
      </c>
      <c r="E142" s="289"/>
      <c r="F142" s="289">
        <v>18</v>
      </c>
      <c r="G142" s="300">
        <f t="shared" si="8"/>
        <v>18</v>
      </c>
    </row>
    <row r="143" spans="1:7" s="36" customFormat="1" ht="21" customHeight="1" x14ac:dyDescent="0.15">
      <c r="A143" s="290"/>
      <c r="B143" s="294"/>
      <c r="C143" s="104">
        <v>401</v>
      </c>
      <c r="D143" s="51" t="s">
        <v>285</v>
      </c>
      <c r="E143" s="289"/>
      <c r="F143" s="289">
        <v>960</v>
      </c>
      <c r="G143" s="300">
        <f t="shared" si="8"/>
        <v>960</v>
      </c>
    </row>
    <row r="144" spans="1:7" s="36" customFormat="1" ht="21" customHeight="1" x14ac:dyDescent="0.15">
      <c r="A144" s="290"/>
      <c r="B144" s="294"/>
      <c r="C144" s="104">
        <v>421</v>
      </c>
      <c r="D144" s="51" t="s">
        <v>223</v>
      </c>
      <c r="E144" s="289">
        <v>1154</v>
      </c>
      <c r="F144" s="289">
        <v>1386</v>
      </c>
      <c r="G144" s="300">
        <f t="shared" si="8"/>
        <v>2540</v>
      </c>
    </row>
    <row r="145" spans="1:7" s="36" customFormat="1" ht="21" customHeight="1" x14ac:dyDescent="0.15">
      <c r="A145" s="290"/>
      <c r="B145" s="294"/>
      <c r="C145" s="104">
        <v>441</v>
      </c>
      <c r="D145" s="51" t="s">
        <v>218</v>
      </c>
      <c r="E145" s="289"/>
      <c r="F145" s="289">
        <v>20</v>
      </c>
      <c r="G145" s="300">
        <f t="shared" si="8"/>
        <v>20</v>
      </c>
    </row>
    <row r="146" spans="1:7" s="36" customFormat="1" ht="21" customHeight="1" x14ac:dyDescent="0.15">
      <c r="A146" s="290"/>
      <c r="B146" s="294"/>
      <c r="C146" s="104">
        <v>442</v>
      </c>
      <c r="D146" s="51" t="s">
        <v>475</v>
      </c>
      <c r="E146" s="289"/>
      <c r="F146" s="289">
        <v>18</v>
      </c>
      <c r="G146" s="300">
        <f t="shared" si="8"/>
        <v>18</v>
      </c>
    </row>
    <row r="147" spans="1:7" s="36" customFormat="1" ht="21" customHeight="1" x14ac:dyDescent="0.15">
      <c r="A147" s="290"/>
      <c r="B147" s="294"/>
      <c r="C147" s="104">
        <v>444</v>
      </c>
      <c r="D147" s="51" t="s">
        <v>232</v>
      </c>
      <c r="E147" s="289">
        <v>31200</v>
      </c>
      <c r="F147" s="289">
        <v>80</v>
      </c>
      <c r="G147" s="300">
        <f t="shared" si="8"/>
        <v>31280</v>
      </c>
    </row>
    <row r="148" spans="1:7" s="36" customFormat="1" ht="21" customHeight="1" x14ac:dyDescent="0.15">
      <c r="A148" s="290"/>
      <c r="B148" s="294"/>
      <c r="C148" s="104">
        <v>461</v>
      </c>
      <c r="D148" s="51" t="s">
        <v>358</v>
      </c>
      <c r="E148" s="289"/>
      <c r="F148" s="289">
        <v>920</v>
      </c>
      <c r="G148" s="300">
        <f t="shared" si="8"/>
        <v>920</v>
      </c>
    </row>
    <row r="149" spans="1:7" s="36" customFormat="1" ht="21" customHeight="1" x14ac:dyDescent="0.15">
      <c r="A149" s="290"/>
      <c r="B149" s="294"/>
      <c r="C149" s="104">
        <v>471</v>
      </c>
      <c r="D149" s="51" t="s">
        <v>211</v>
      </c>
      <c r="E149" s="289">
        <v>1842</v>
      </c>
      <c r="F149" s="289">
        <v>82</v>
      </c>
      <c r="G149" s="300">
        <f t="shared" si="8"/>
        <v>1924</v>
      </c>
    </row>
    <row r="150" spans="1:7" s="36" customFormat="1" ht="21" customHeight="1" x14ac:dyDescent="0.15">
      <c r="A150" s="290"/>
      <c r="B150" s="294"/>
      <c r="C150" s="104">
        <v>491</v>
      </c>
      <c r="D150" s="51" t="s">
        <v>304</v>
      </c>
      <c r="E150" s="289">
        <v>320</v>
      </c>
      <c r="F150" s="289"/>
      <c r="G150" s="300">
        <f t="shared" si="8"/>
        <v>320</v>
      </c>
    </row>
    <row r="151" spans="1:7" s="36" customFormat="1" ht="21" customHeight="1" x14ac:dyDescent="0.15">
      <c r="A151" s="290"/>
      <c r="B151" s="294"/>
      <c r="C151" s="104">
        <v>521</v>
      </c>
      <c r="D151" s="51" t="s">
        <v>286</v>
      </c>
      <c r="E151" s="289">
        <v>18</v>
      </c>
      <c r="F151" s="289"/>
      <c r="G151" s="300">
        <f t="shared" si="8"/>
        <v>18</v>
      </c>
    </row>
    <row r="152" spans="1:7" s="36" customFormat="1" ht="21" customHeight="1" x14ac:dyDescent="0.15">
      <c r="A152" s="290"/>
      <c r="B152" s="429" t="s">
        <v>440</v>
      </c>
      <c r="C152" s="430">
        <v>23</v>
      </c>
      <c r="D152" s="488" t="s">
        <v>243</v>
      </c>
      <c r="E152" s="431"/>
      <c r="F152" s="431">
        <v>36</v>
      </c>
      <c r="G152" s="450">
        <f t="shared" si="8"/>
        <v>36</v>
      </c>
    </row>
    <row r="153" spans="1:7" s="36" customFormat="1" ht="21" customHeight="1" x14ac:dyDescent="0.15">
      <c r="A153" s="290"/>
      <c r="B153" s="463"/>
      <c r="C153" s="318">
        <v>211</v>
      </c>
      <c r="D153" s="51" t="s">
        <v>643</v>
      </c>
      <c r="E153" s="458"/>
      <c r="F153" s="458">
        <v>180</v>
      </c>
      <c r="G153" s="300">
        <f t="shared" si="8"/>
        <v>180</v>
      </c>
    </row>
    <row r="154" spans="1:7" s="36" customFormat="1" ht="21" customHeight="1" x14ac:dyDescent="0.15">
      <c r="A154" s="290"/>
      <c r="B154" s="294"/>
      <c r="C154" s="104">
        <v>262</v>
      </c>
      <c r="D154" s="51" t="s">
        <v>215</v>
      </c>
      <c r="E154" s="289">
        <v>242</v>
      </c>
      <c r="F154" s="289"/>
      <c r="G154" s="300">
        <f t="shared" si="8"/>
        <v>242</v>
      </c>
    </row>
    <row r="155" spans="1:7" s="36" customFormat="1" ht="21" customHeight="1" x14ac:dyDescent="0.15">
      <c r="A155" s="290"/>
      <c r="B155" s="294"/>
      <c r="C155" s="104">
        <v>371</v>
      </c>
      <c r="D155" s="51" t="s">
        <v>193</v>
      </c>
      <c r="E155" s="289"/>
      <c r="F155" s="289">
        <v>20</v>
      </c>
      <c r="G155" s="300">
        <f t="shared" si="8"/>
        <v>20</v>
      </c>
    </row>
    <row r="156" spans="1:7" s="36" customFormat="1" ht="21" customHeight="1" x14ac:dyDescent="0.15">
      <c r="A156" s="290"/>
      <c r="B156" s="294"/>
      <c r="C156" s="104">
        <v>441</v>
      </c>
      <c r="D156" s="51" t="s">
        <v>218</v>
      </c>
      <c r="E156" s="289"/>
      <c r="F156" s="289">
        <v>20</v>
      </c>
      <c r="G156" s="300">
        <f t="shared" si="8"/>
        <v>20</v>
      </c>
    </row>
    <row r="157" spans="1:7" s="36" customFormat="1" ht="21" customHeight="1" x14ac:dyDescent="0.15">
      <c r="A157" s="290"/>
      <c r="B157" s="294"/>
      <c r="C157" s="104">
        <v>442</v>
      </c>
      <c r="D157" s="51" t="s">
        <v>224</v>
      </c>
      <c r="E157" s="289"/>
      <c r="F157" s="289">
        <v>40</v>
      </c>
      <c r="G157" s="300">
        <f t="shared" si="8"/>
        <v>40</v>
      </c>
    </row>
    <row r="158" spans="1:7" s="36" customFormat="1" ht="21" customHeight="1" x14ac:dyDescent="0.15">
      <c r="A158" s="290"/>
      <c r="B158" s="294"/>
      <c r="C158" s="104">
        <v>443</v>
      </c>
      <c r="D158" s="51" t="s">
        <v>219</v>
      </c>
      <c r="E158" s="289"/>
      <c r="F158" s="289">
        <v>140</v>
      </c>
      <c r="G158" s="300">
        <f t="shared" si="8"/>
        <v>140</v>
      </c>
    </row>
    <row r="159" spans="1:7" s="36" customFormat="1" ht="21" customHeight="1" x14ac:dyDescent="0.15">
      <c r="A159" s="290"/>
      <c r="B159" s="294"/>
      <c r="C159" s="104">
        <v>444</v>
      </c>
      <c r="D159" s="51" t="s">
        <v>232</v>
      </c>
      <c r="E159" s="289"/>
      <c r="F159" s="289">
        <v>100</v>
      </c>
      <c r="G159" s="300">
        <f t="shared" si="8"/>
        <v>100</v>
      </c>
    </row>
    <row r="160" spans="1:7" s="36" customFormat="1" ht="21" customHeight="1" x14ac:dyDescent="0.15">
      <c r="A160" s="290"/>
      <c r="B160" s="294"/>
      <c r="C160" s="104">
        <v>491</v>
      </c>
      <c r="D160" s="51" t="s">
        <v>304</v>
      </c>
      <c r="E160" s="289">
        <v>40</v>
      </c>
      <c r="F160" s="289"/>
      <c r="G160" s="300">
        <f t="shared" si="8"/>
        <v>40</v>
      </c>
    </row>
    <row r="161" spans="1:7" s="36" customFormat="1" ht="21" customHeight="1" x14ac:dyDescent="0.15">
      <c r="A161" s="290"/>
      <c r="B161" s="291"/>
      <c r="C161" s="292">
        <v>521</v>
      </c>
      <c r="D161" s="53" t="s">
        <v>93</v>
      </c>
      <c r="E161" s="293">
        <v>38</v>
      </c>
      <c r="F161" s="293">
        <v>440</v>
      </c>
      <c r="G161" s="301">
        <f t="shared" si="8"/>
        <v>478</v>
      </c>
    </row>
    <row r="162" spans="1:7" s="36" customFormat="1" ht="21" customHeight="1" x14ac:dyDescent="0.15">
      <c r="A162" s="290"/>
      <c r="B162" s="294" t="s">
        <v>442</v>
      </c>
      <c r="C162" s="104">
        <v>23</v>
      </c>
      <c r="D162" s="51" t="s">
        <v>209</v>
      </c>
      <c r="E162" s="289"/>
      <c r="F162" s="289">
        <v>162</v>
      </c>
      <c r="G162" s="300">
        <f t="shared" si="8"/>
        <v>162</v>
      </c>
    </row>
    <row r="163" spans="1:7" s="36" customFormat="1" ht="21" customHeight="1" x14ac:dyDescent="0.15">
      <c r="A163" s="290"/>
      <c r="B163" s="291"/>
      <c r="C163" s="292">
        <v>81</v>
      </c>
      <c r="D163" s="53" t="s">
        <v>644</v>
      </c>
      <c r="E163" s="293"/>
      <c r="F163" s="293">
        <v>20</v>
      </c>
      <c r="G163" s="301">
        <f t="shared" si="8"/>
        <v>20</v>
      </c>
    </row>
    <row r="164" spans="1:7" s="36" customFormat="1" ht="21" customHeight="1" x14ac:dyDescent="0.15">
      <c r="A164" s="290"/>
      <c r="B164" s="85" t="s">
        <v>673</v>
      </c>
      <c r="C164" s="86">
        <v>444</v>
      </c>
      <c r="D164" s="88" t="s">
        <v>258</v>
      </c>
      <c r="E164" s="87">
        <v>3320</v>
      </c>
      <c r="F164" s="87"/>
      <c r="G164" s="308">
        <f t="shared" si="8"/>
        <v>3320</v>
      </c>
    </row>
    <row r="165" spans="1:7" s="36" customFormat="1" ht="21" customHeight="1" x14ac:dyDescent="0.15">
      <c r="A165" s="290"/>
      <c r="B165" s="294" t="s">
        <v>443</v>
      </c>
      <c r="C165" s="104">
        <v>162</v>
      </c>
      <c r="D165" s="51" t="s">
        <v>14</v>
      </c>
      <c r="E165" s="289"/>
      <c r="F165" s="289">
        <v>204</v>
      </c>
      <c r="G165" s="300">
        <f t="shared" si="8"/>
        <v>204</v>
      </c>
    </row>
    <row r="166" spans="1:7" s="36" customFormat="1" ht="21" customHeight="1" x14ac:dyDescent="0.15">
      <c r="A166" s="290"/>
      <c r="B166" s="294"/>
      <c r="C166" s="104">
        <v>241</v>
      </c>
      <c r="D166" s="51" t="s">
        <v>244</v>
      </c>
      <c r="E166" s="289"/>
      <c r="F166" s="289">
        <v>98</v>
      </c>
      <c r="G166" s="300">
        <f t="shared" si="8"/>
        <v>98</v>
      </c>
    </row>
    <row r="167" spans="1:7" s="36" customFormat="1" ht="21" customHeight="1" x14ac:dyDescent="0.15">
      <c r="A167" s="290"/>
      <c r="B167" s="294"/>
      <c r="C167" s="104">
        <v>255</v>
      </c>
      <c r="D167" s="51" t="s">
        <v>52</v>
      </c>
      <c r="E167" s="289"/>
      <c r="F167" s="289">
        <v>114</v>
      </c>
      <c r="G167" s="300">
        <f t="shared" si="8"/>
        <v>114</v>
      </c>
    </row>
    <row r="168" spans="1:7" s="36" customFormat="1" ht="21" customHeight="1" x14ac:dyDescent="0.15">
      <c r="A168" s="290"/>
      <c r="B168" s="291"/>
      <c r="C168" s="292">
        <v>491</v>
      </c>
      <c r="D168" s="53" t="s">
        <v>304</v>
      </c>
      <c r="E168" s="293">
        <v>320</v>
      </c>
      <c r="F168" s="293">
        <v>160</v>
      </c>
      <c r="G168" s="301">
        <f t="shared" si="8"/>
        <v>480</v>
      </c>
    </row>
    <row r="169" spans="1:7" s="36" customFormat="1" ht="21" customHeight="1" x14ac:dyDescent="0.15">
      <c r="A169" s="290"/>
      <c r="B169" s="294" t="s">
        <v>444</v>
      </c>
      <c r="C169" s="104">
        <v>211</v>
      </c>
      <c r="D169" s="51" t="s">
        <v>196</v>
      </c>
      <c r="E169" s="289"/>
      <c r="F169" s="289">
        <v>240</v>
      </c>
      <c r="G169" s="300">
        <f t="shared" si="8"/>
        <v>240</v>
      </c>
    </row>
    <row r="170" spans="1:7" s="36" customFormat="1" ht="21" customHeight="1" x14ac:dyDescent="0.15">
      <c r="A170" s="290"/>
      <c r="B170" s="294"/>
      <c r="C170" s="104">
        <v>221</v>
      </c>
      <c r="D170" s="51" t="s">
        <v>360</v>
      </c>
      <c r="E170" s="289"/>
      <c r="F170" s="289">
        <v>414</v>
      </c>
      <c r="G170" s="300">
        <f t="shared" si="8"/>
        <v>414</v>
      </c>
    </row>
    <row r="171" spans="1:7" s="36" customFormat="1" ht="21" customHeight="1" x14ac:dyDescent="0.15">
      <c r="A171" s="290"/>
      <c r="B171" s="294"/>
      <c r="C171" s="104">
        <v>241</v>
      </c>
      <c r="D171" s="51" t="s">
        <v>244</v>
      </c>
      <c r="E171" s="289">
        <v>220</v>
      </c>
      <c r="F171" s="289">
        <v>36</v>
      </c>
      <c r="G171" s="300">
        <f t="shared" si="8"/>
        <v>256</v>
      </c>
    </row>
    <row r="172" spans="1:7" s="36" customFormat="1" ht="21" customHeight="1" x14ac:dyDescent="0.15">
      <c r="A172" s="290"/>
      <c r="B172" s="294"/>
      <c r="C172" s="104">
        <v>261</v>
      </c>
      <c r="D172" s="51" t="s">
        <v>194</v>
      </c>
      <c r="E172" s="289">
        <v>140</v>
      </c>
      <c r="F172" s="289"/>
      <c r="G172" s="300">
        <f t="shared" si="8"/>
        <v>140</v>
      </c>
    </row>
    <row r="173" spans="1:7" s="36" customFormat="1" ht="21" customHeight="1" x14ac:dyDescent="0.15">
      <c r="A173" s="290"/>
      <c r="B173" s="294"/>
      <c r="C173" s="104">
        <v>262</v>
      </c>
      <c r="D173" s="51" t="s">
        <v>215</v>
      </c>
      <c r="E173" s="289">
        <v>186</v>
      </c>
      <c r="F173" s="289">
        <v>316</v>
      </c>
      <c r="G173" s="300">
        <f t="shared" si="8"/>
        <v>502</v>
      </c>
    </row>
    <row r="174" spans="1:7" s="36" customFormat="1" ht="21" customHeight="1" x14ac:dyDescent="0.15">
      <c r="A174" s="290"/>
      <c r="B174" s="294"/>
      <c r="C174" s="104">
        <v>265</v>
      </c>
      <c r="D174" s="51" t="s">
        <v>470</v>
      </c>
      <c r="E174" s="289"/>
      <c r="F174" s="289">
        <v>4</v>
      </c>
      <c r="G174" s="300">
        <f t="shared" si="8"/>
        <v>4</v>
      </c>
    </row>
    <row r="175" spans="1:7" s="36" customFormat="1" ht="21" customHeight="1" x14ac:dyDescent="0.15">
      <c r="A175" s="290"/>
      <c r="B175" s="294"/>
      <c r="C175" s="104">
        <v>351</v>
      </c>
      <c r="D175" s="51" t="s">
        <v>227</v>
      </c>
      <c r="E175" s="289"/>
      <c r="F175" s="289">
        <v>3816</v>
      </c>
      <c r="G175" s="300">
        <f t="shared" si="8"/>
        <v>3816</v>
      </c>
    </row>
    <row r="176" spans="1:7" s="36" customFormat="1" ht="21" customHeight="1" x14ac:dyDescent="0.15">
      <c r="A176" s="290"/>
      <c r="B176" s="294"/>
      <c r="C176" s="104">
        <v>371</v>
      </c>
      <c r="D176" s="51" t="s">
        <v>193</v>
      </c>
      <c r="E176" s="289"/>
      <c r="F176" s="289">
        <v>108</v>
      </c>
      <c r="G176" s="300">
        <f t="shared" si="8"/>
        <v>108</v>
      </c>
    </row>
    <row r="177" spans="1:7" s="36" customFormat="1" ht="21" customHeight="1" x14ac:dyDescent="0.15">
      <c r="A177" s="290"/>
      <c r="B177" s="294"/>
      <c r="C177" s="104">
        <v>421</v>
      </c>
      <c r="D177" s="51" t="s">
        <v>223</v>
      </c>
      <c r="E177" s="289"/>
      <c r="F177" s="289">
        <v>1080</v>
      </c>
      <c r="G177" s="300">
        <f t="shared" si="8"/>
        <v>1080</v>
      </c>
    </row>
    <row r="178" spans="1:7" s="36" customFormat="1" ht="21" customHeight="1" x14ac:dyDescent="0.15">
      <c r="A178" s="290"/>
      <c r="B178" s="294"/>
      <c r="C178" s="104">
        <v>441</v>
      </c>
      <c r="D178" s="51" t="s">
        <v>218</v>
      </c>
      <c r="E178" s="289"/>
      <c r="F178" s="289">
        <v>54</v>
      </c>
      <c r="G178" s="300">
        <f t="shared" si="8"/>
        <v>54</v>
      </c>
    </row>
    <row r="179" spans="1:7" s="36" customFormat="1" ht="21" customHeight="1" x14ac:dyDescent="0.15">
      <c r="A179" s="290"/>
      <c r="B179" s="294"/>
      <c r="C179" s="104">
        <v>444</v>
      </c>
      <c r="D179" s="51" t="s">
        <v>645</v>
      </c>
      <c r="E179" s="289">
        <v>11520</v>
      </c>
      <c r="F179" s="289">
        <v>78</v>
      </c>
      <c r="G179" s="300">
        <f t="shared" si="8"/>
        <v>11598</v>
      </c>
    </row>
    <row r="180" spans="1:7" s="36" customFormat="1" ht="21" customHeight="1" x14ac:dyDescent="0.15">
      <c r="A180" s="290"/>
      <c r="B180" s="294"/>
      <c r="C180" s="104">
        <v>451</v>
      </c>
      <c r="D180" s="51" t="s">
        <v>361</v>
      </c>
      <c r="E180" s="289">
        <v>60</v>
      </c>
      <c r="F180" s="289"/>
      <c r="G180" s="300">
        <f t="shared" si="8"/>
        <v>60</v>
      </c>
    </row>
    <row r="181" spans="1:7" s="36" customFormat="1" ht="21" customHeight="1" x14ac:dyDescent="0.15">
      <c r="A181" s="290"/>
      <c r="B181" s="294"/>
      <c r="C181" s="104">
        <v>471</v>
      </c>
      <c r="D181" s="51" t="s">
        <v>479</v>
      </c>
      <c r="E181" s="289"/>
      <c r="F181" s="289">
        <v>18</v>
      </c>
      <c r="G181" s="300">
        <f t="shared" si="8"/>
        <v>18</v>
      </c>
    </row>
    <row r="182" spans="1:7" s="36" customFormat="1" ht="21" customHeight="1" x14ac:dyDescent="0.15">
      <c r="A182" s="290"/>
      <c r="B182" s="294"/>
      <c r="C182" s="104">
        <v>491</v>
      </c>
      <c r="D182" s="51" t="s">
        <v>304</v>
      </c>
      <c r="E182" s="289">
        <v>260</v>
      </c>
      <c r="F182" s="289"/>
      <c r="G182" s="300">
        <f t="shared" si="8"/>
        <v>260</v>
      </c>
    </row>
    <row r="183" spans="1:7" s="36" customFormat="1" ht="21" customHeight="1" x14ac:dyDescent="0.15">
      <c r="A183" s="290"/>
      <c r="B183" s="291"/>
      <c r="C183" s="292">
        <v>521</v>
      </c>
      <c r="D183" s="53" t="s">
        <v>287</v>
      </c>
      <c r="E183" s="293">
        <v>18</v>
      </c>
      <c r="F183" s="293">
        <v>132</v>
      </c>
      <c r="G183" s="301">
        <f t="shared" si="8"/>
        <v>150</v>
      </c>
    </row>
    <row r="184" spans="1:7" s="36" customFormat="1" ht="21" customHeight="1" x14ac:dyDescent="0.15">
      <c r="A184" s="290"/>
      <c r="B184" s="79" t="s">
        <v>202</v>
      </c>
      <c r="C184" s="80">
        <v>23</v>
      </c>
      <c r="D184" s="81" t="s">
        <v>243</v>
      </c>
      <c r="E184" s="82">
        <v>54</v>
      </c>
      <c r="F184" s="82"/>
      <c r="G184" s="303">
        <f t="shared" si="8"/>
        <v>54</v>
      </c>
    </row>
    <row r="185" spans="1:7" s="36" customFormat="1" ht="21" customHeight="1" x14ac:dyDescent="0.15">
      <c r="A185" s="290"/>
      <c r="B185" s="291"/>
      <c r="C185" s="292">
        <v>421</v>
      </c>
      <c r="D185" s="53" t="s">
        <v>223</v>
      </c>
      <c r="E185" s="293"/>
      <c r="F185" s="293">
        <v>144</v>
      </c>
      <c r="G185" s="301">
        <f t="shared" si="8"/>
        <v>144</v>
      </c>
    </row>
    <row r="186" spans="1:7" s="36" customFormat="1" ht="21" customHeight="1" x14ac:dyDescent="0.15">
      <c r="A186" s="290"/>
      <c r="B186" s="294" t="s">
        <v>471</v>
      </c>
      <c r="C186" s="104">
        <v>444</v>
      </c>
      <c r="D186" s="51" t="s">
        <v>232</v>
      </c>
      <c r="E186" s="289">
        <v>1178</v>
      </c>
      <c r="F186" s="289"/>
      <c r="G186" s="300">
        <f t="shared" si="8"/>
        <v>1178</v>
      </c>
    </row>
    <row r="187" spans="1:7" s="36" customFormat="1" ht="21" customHeight="1" x14ac:dyDescent="0.15">
      <c r="A187" s="290"/>
      <c r="B187" s="294"/>
      <c r="C187" s="104">
        <v>471</v>
      </c>
      <c r="D187" s="51" t="s">
        <v>211</v>
      </c>
      <c r="E187" s="289">
        <v>76</v>
      </c>
      <c r="F187" s="289"/>
      <c r="G187" s="300">
        <f t="shared" si="8"/>
        <v>76</v>
      </c>
    </row>
    <row r="188" spans="1:7" s="36" customFormat="1" ht="21" customHeight="1" x14ac:dyDescent="0.15">
      <c r="A188" s="290"/>
      <c r="B188" s="79" t="s">
        <v>445</v>
      </c>
      <c r="C188" s="80">
        <v>351</v>
      </c>
      <c r="D188" s="81" t="s">
        <v>69</v>
      </c>
      <c r="E188" s="82">
        <v>18</v>
      </c>
      <c r="F188" s="82">
        <v>300</v>
      </c>
      <c r="G188" s="303">
        <f t="shared" ref="G188:G197" si="9">SUM(E188:F188)</f>
        <v>318</v>
      </c>
    </row>
    <row r="189" spans="1:7" s="36" customFormat="1" ht="21" customHeight="1" x14ac:dyDescent="0.15">
      <c r="A189" s="290"/>
      <c r="B189" s="79" t="s">
        <v>580</v>
      </c>
      <c r="C189" s="80">
        <v>481</v>
      </c>
      <c r="D189" s="81" t="s">
        <v>638</v>
      </c>
      <c r="E189" s="82">
        <v>3000</v>
      </c>
      <c r="F189" s="82"/>
      <c r="G189" s="303">
        <f t="shared" si="9"/>
        <v>3000</v>
      </c>
    </row>
    <row r="190" spans="1:7" s="36" customFormat="1" ht="21" customHeight="1" x14ac:dyDescent="0.15">
      <c r="A190" s="290"/>
      <c r="B190" s="79" t="s">
        <v>674</v>
      </c>
      <c r="C190" s="80">
        <v>491</v>
      </c>
      <c r="D190" s="81" t="s">
        <v>304</v>
      </c>
      <c r="E190" s="82">
        <v>20</v>
      </c>
      <c r="F190" s="82"/>
      <c r="G190" s="303">
        <f t="shared" si="9"/>
        <v>20</v>
      </c>
    </row>
    <row r="191" spans="1:7" s="36" customFormat="1" ht="21" customHeight="1" x14ac:dyDescent="0.15">
      <c r="A191" s="290"/>
      <c r="B191" s="79" t="s">
        <v>675</v>
      </c>
      <c r="C191" s="80">
        <v>211</v>
      </c>
      <c r="D191" s="81" t="s">
        <v>254</v>
      </c>
      <c r="E191" s="82"/>
      <c r="F191" s="82">
        <v>72</v>
      </c>
      <c r="G191" s="303">
        <f t="shared" si="9"/>
        <v>72</v>
      </c>
    </row>
    <row r="192" spans="1:7" s="36" customFormat="1" ht="21" customHeight="1" x14ac:dyDescent="0.15">
      <c r="A192" s="290"/>
      <c r="B192" s="85" t="s">
        <v>270</v>
      </c>
      <c r="C192" s="86">
        <v>444</v>
      </c>
      <c r="D192" s="88" t="s">
        <v>232</v>
      </c>
      <c r="E192" s="87">
        <v>1900</v>
      </c>
      <c r="F192" s="87"/>
      <c r="G192" s="308">
        <f t="shared" si="9"/>
        <v>1900</v>
      </c>
    </row>
    <row r="193" spans="1:9" s="36" customFormat="1" ht="21" customHeight="1" x14ac:dyDescent="0.15">
      <c r="A193" s="290"/>
      <c r="B193" s="291" t="s">
        <v>676</v>
      </c>
      <c r="C193" s="292">
        <v>421</v>
      </c>
      <c r="D193" s="53" t="s">
        <v>223</v>
      </c>
      <c r="E193" s="293"/>
      <c r="F193" s="293">
        <v>126</v>
      </c>
      <c r="G193" s="301">
        <f t="shared" si="9"/>
        <v>126</v>
      </c>
    </row>
    <row r="194" spans="1:9" s="36" customFormat="1" ht="21" customHeight="1" x14ac:dyDescent="0.15">
      <c r="A194" s="290"/>
      <c r="B194" s="291" t="s">
        <v>511</v>
      </c>
      <c r="C194" s="292">
        <v>201</v>
      </c>
      <c r="D194" s="53" t="s">
        <v>543</v>
      </c>
      <c r="E194" s="293"/>
      <c r="F194" s="293">
        <v>14058</v>
      </c>
      <c r="G194" s="301">
        <f t="shared" si="9"/>
        <v>14058</v>
      </c>
    </row>
    <row r="195" spans="1:9" s="36" customFormat="1" ht="21" customHeight="1" x14ac:dyDescent="0.15">
      <c r="A195" s="290"/>
      <c r="B195" s="85" t="s">
        <v>515</v>
      </c>
      <c r="C195" s="86">
        <v>211</v>
      </c>
      <c r="D195" s="88" t="s">
        <v>542</v>
      </c>
      <c r="E195" s="87"/>
      <c r="F195" s="87">
        <v>810</v>
      </c>
      <c r="G195" s="308">
        <f t="shared" si="9"/>
        <v>810</v>
      </c>
    </row>
    <row r="196" spans="1:9" s="36" customFormat="1" ht="21" customHeight="1" x14ac:dyDescent="0.15">
      <c r="A196" s="290"/>
      <c r="B196" s="294" t="s">
        <v>494</v>
      </c>
      <c r="C196" s="104">
        <v>421</v>
      </c>
      <c r="D196" s="51" t="s">
        <v>223</v>
      </c>
      <c r="E196" s="289"/>
      <c r="F196" s="289">
        <v>360</v>
      </c>
      <c r="G196" s="300">
        <f t="shared" si="9"/>
        <v>360</v>
      </c>
    </row>
    <row r="197" spans="1:9" s="36" customFormat="1" ht="21" customHeight="1" x14ac:dyDescent="0.15">
      <c r="A197" s="290"/>
      <c r="B197" s="294"/>
      <c r="C197" s="309">
        <v>491</v>
      </c>
      <c r="D197" s="51" t="s">
        <v>304</v>
      </c>
      <c r="E197" s="289">
        <v>40</v>
      </c>
      <c r="F197" s="289"/>
      <c r="G197" s="300">
        <f t="shared" si="9"/>
        <v>40</v>
      </c>
    </row>
    <row r="198" spans="1:9" s="36" customFormat="1" ht="21" customHeight="1" x14ac:dyDescent="0.15">
      <c r="A198" s="306"/>
      <c r="B198" s="670" t="s">
        <v>110</v>
      </c>
      <c r="C198" s="671"/>
      <c r="D198" s="297"/>
      <c r="E198" s="298">
        <f>SUM(E55:E197)</f>
        <v>98440</v>
      </c>
      <c r="F198" s="298">
        <f>SUM(F55:F197)</f>
        <v>55661</v>
      </c>
      <c r="G198" s="307">
        <f>SUM(G55:G197)</f>
        <v>154101</v>
      </c>
      <c r="I198" s="37"/>
    </row>
    <row r="199" spans="1:9" s="36" customFormat="1" ht="21" customHeight="1" x14ac:dyDescent="0.15">
      <c r="A199" s="290" t="s">
        <v>176</v>
      </c>
      <c r="B199" s="294" t="s">
        <v>182</v>
      </c>
      <c r="C199" s="310">
        <v>21</v>
      </c>
      <c r="D199" s="51" t="s">
        <v>363</v>
      </c>
      <c r="E199" s="289">
        <v>252</v>
      </c>
      <c r="F199" s="289"/>
      <c r="G199" s="300">
        <f>SUM(E199:F199)</f>
        <v>252</v>
      </c>
      <c r="I199" s="37"/>
    </row>
    <row r="200" spans="1:9" s="36" customFormat="1" ht="21" customHeight="1" x14ac:dyDescent="0.15">
      <c r="A200" s="290"/>
      <c r="B200" s="294"/>
      <c r="C200" s="104">
        <v>31</v>
      </c>
      <c r="D200" s="51" t="s">
        <v>480</v>
      </c>
      <c r="E200" s="289"/>
      <c r="F200" s="289">
        <v>20</v>
      </c>
      <c r="G200" s="300">
        <f>SUM(E200:F200)</f>
        <v>20</v>
      </c>
      <c r="I200" s="37"/>
    </row>
    <row r="201" spans="1:9" s="36" customFormat="1" ht="21" customHeight="1" x14ac:dyDescent="0.15">
      <c r="A201" s="290"/>
      <c r="B201" s="294"/>
      <c r="C201" s="104">
        <v>241</v>
      </c>
      <c r="D201" s="51" t="s">
        <v>244</v>
      </c>
      <c r="E201" s="289"/>
      <c r="F201" s="289">
        <v>9</v>
      </c>
      <c r="G201" s="300">
        <f t="shared" ref="G201" si="10">SUM(E201:F201)</f>
        <v>9</v>
      </c>
      <c r="I201" s="37"/>
    </row>
    <row r="202" spans="1:9" s="36" customFormat="1" ht="21" customHeight="1" x14ac:dyDescent="0.15">
      <c r="A202" s="290"/>
      <c r="B202" s="294"/>
      <c r="C202" s="104">
        <v>261</v>
      </c>
      <c r="D202" s="51" t="s">
        <v>194</v>
      </c>
      <c r="E202" s="289">
        <v>58</v>
      </c>
      <c r="F202" s="289"/>
      <c r="G202" s="300">
        <f t="shared" ref="G202:G208" si="11">SUM(E202:F202)</f>
        <v>58</v>
      </c>
    </row>
    <row r="203" spans="1:9" s="36" customFormat="1" ht="21" customHeight="1" x14ac:dyDescent="0.15">
      <c r="A203" s="290"/>
      <c r="B203" s="294"/>
      <c r="C203" s="104">
        <v>262</v>
      </c>
      <c r="D203" s="51" t="s">
        <v>215</v>
      </c>
      <c r="E203" s="289"/>
      <c r="F203" s="289">
        <v>9</v>
      </c>
      <c r="G203" s="300">
        <f t="shared" si="11"/>
        <v>9</v>
      </c>
    </row>
    <row r="204" spans="1:9" s="36" customFormat="1" ht="21" customHeight="1" x14ac:dyDescent="0.15">
      <c r="A204" s="290"/>
      <c r="B204" s="294"/>
      <c r="C204" s="104">
        <v>421</v>
      </c>
      <c r="D204" s="51" t="s">
        <v>223</v>
      </c>
      <c r="E204" s="289"/>
      <c r="F204" s="289">
        <v>126</v>
      </c>
      <c r="G204" s="300">
        <f t="shared" si="11"/>
        <v>126</v>
      </c>
    </row>
    <row r="205" spans="1:9" s="36" customFormat="1" ht="21" customHeight="1" x14ac:dyDescent="0.15">
      <c r="A205" s="290"/>
      <c r="B205" s="294"/>
      <c r="C205" s="104">
        <v>444</v>
      </c>
      <c r="D205" s="51" t="s">
        <v>258</v>
      </c>
      <c r="E205" s="289">
        <v>100</v>
      </c>
      <c r="F205" s="289"/>
      <c r="G205" s="300">
        <f t="shared" si="11"/>
        <v>100</v>
      </c>
    </row>
    <row r="206" spans="1:9" s="36" customFormat="1" ht="21" customHeight="1" x14ac:dyDescent="0.15">
      <c r="A206" s="290"/>
      <c r="B206" s="294"/>
      <c r="C206" s="104">
        <v>471</v>
      </c>
      <c r="D206" s="51" t="s">
        <v>211</v>
      </c>
      <c r="E206" s="289">
        <v>626</v>
      </c>
      <c r="F206" s="289">
        <v>18</v>
      </c>
      <c r="G206" s="300">
        <f t="shared" si="11"/>
        <v>644</v>
      </c>
    </row>
    <row r="207" spans="1:9" s="36" customFormat="1" ht="21" customHeight="1" x14ac:dyDescent="0.15">
      <c r="A207" s="290"/>
      <c r="B207" s="294"/>
      <c r="C207" s="104">
        <v>491</v>
      </c>
      <c r="D207" s="51" t="s">
        <v>304</v>
      </c>
      <c r="E207" s="289">
        <v>900</v>
      </c>
      <c r="F207" s="289"/>
      <c r="G207" s="300">
        <f t="shared" si="11"/>
        <v>900</v>
      </c>
    </row>
    <row r="208" spans="1:9" s="36" customFormat="1" ht="21" customHeight="1" x14ac:dyDescent="0.15">
      <c r="A208" s="290"/>
      <c r="B208" s="311"/>
      <c r="C208" s="309">
        <v>521</v>
      </c>
      <c r="D208" s="51" t="s">
        <v>286</v>
      </c>
      <c r="E208" s="289"/>
      <c r="F208" s="289">
        <v>20</v>
      </c>
      <c r="G208" s="300">
        <f t="shared" si="11"/>
        <v>20</v>
      </c>
    </row>
    <row r="209" spans="1:10" s="36" customFormat="1" ht="21" customHeight="1" x14ac:dyDescent="0.15">
      <c r="A209" s="306"/>
      <c r="B209" s="670" t="s">
        <v>110</v>
      </c>
      <c r="C209" s="671"/>
      <c r="D209" s="297"/>
      <c r="E209" s="298">
        <f>SUM(E199:E208)</f>
        <v>1936</v>
      </c>
      <c r="F209" s="298">
        <f t="shared" ref="F209:G209" si="12">SUM(F199:F208)</f>
        <v>202</v>
      </c>
      <c r="G209" s="307">
        <f t="shared" si="12"/>
        <v>2138</v>
      </c>
      <c r="H209" s="37"/>
      <c r="I209" s="37"/>
      <c r="J209" s="37"/>
    </row>
    <row r="210" spans="1:10" s="36" customFormat="1" ht="21" customHeight="1" x14ac:dyDescent="0.15">
      <c r="A210" s="290" t="s">
        <v>8</v>
      </c>
      <c r="B210" s="294" t="s">
        <v>235</v>
      </c>
      <c r="C210" s="104">
        <v>161</v>
      </c>
      <c r="D210" s="51" t="s">
        <v>357</v>
      </c>
      <c r="E210" s="289">
        <v>40</v>
      </c>
      <c r="F210" s="289"/>
      <c r="G210" s="300">
        <f>SUM(E210:F210)</f>
        <v>40</v>
      </c>
    </row>
    <row r="211" spans="1:10" s="36" customFormat="1" ht="21" customHeight="1" x14ac:dyDescent="0.15">
      <c r="A211" s="290"/>
      <c r="B211" s="294"/>
      <c r="C211" s="104">
        <v>211</v>
      </c>
      <c r="D211" s="51" t="s">
        <v>643</v>
      </c>
      <c r="E211" s="289"/>
      <c r="F211" s="289">
        <v>90</v>
      </c>
      <c r="G211" s="300">
        <f>SUM(E211:F211)</f>
        <v>90</v>
      </c>
    </row>
    <row r="212" spans="1:10" s="36" customFormat="1" ht="21" customHeight="1" x14ac:dyDescent="0.15">
      <c r="A212" s="290"/>
      <c r="B212" s="294"/>
      <c r="C212" s="104">
        <v>262</v>
      </c>
      <c r="D212" s="51" t="s">
        <v>215</v>
      </c>
      <c r="E212" s="289">
        <v>904</v>
      </c>
      <c r="F212" s="289">
        <v>36</v>
      </c>
      <c r="G212" s="300">
        <f>SUM(E212:F212)</f>
        <v>940</v>
      </c>
    </row>
    <row r="213" spans="1:10" s="36" customFormat="1" ht="21" customHeight="1" x14ac:dyDescent="0.15">
      <c r="A213" s="290"/>
      <c r="B213" s="294"/>
      <c r="C213" s="104">
        <v>351</v>
      </c>
      <c r="D213" s="51" t="s">
        <v>227</v>
      </c>
      <c r="E213" s="289"/>
      <c r="F213" s="289">
        <v>80</v>
      </c>
      <c r="G213" s="300">
        <f>SUM(E213:F213)</f>
        <v>80</v>
      </c>
    </row>
    <row r="214" spans="1:10" s="36" customFormat="1" ht="21" customHeight="1" x14ac:dyDescent="0.15">
      <c r="A214" s="290"/>
      <c r="B214" s="294"/>
      <c r="C214" s="104">
        <v>371</v>
      </c>
      <c r="D214" s="51" t="s">
        <v>193</v>
      </c>
      <c r="E214" s="289"/>
      <c r="F214" s="289">
        <v>108</v>
      </c>
      <c r="G214" s="300">
        <f t="shared" ref="G214:G217" si="13">SUM(E214:F214)</f>
        <v>108</v>
      </c>
    </row>
    <row r="215" spans="1:10" s="36" customFormat="1" ht="21" customHeight="1" x14ac:dyDescent="0.15">
      <c r="A215" s="290"/>
      <c r="B215" s="294"/>
      <c r="C215" s="104">
        <v>391</v>
      </c>
      <c r="D215" s="51" t="s">
        <v>251</v>
      </c>
      <c r="E215" s="289"/>
      <c r="F215" s="289">
        <v>160</v>
      </c>
      <c r="G215" s="300">
        <f>SUM(E215:F215)</f>
        <v>160</v>
      </c>
    </row>
    <row r="216" spans="1:10" s="36" customFormat="1" ht="21" customHeight="1" x14ac:dyDescent="0.15">
      <c r="A216" s="290"/>
      <c r="B216" s="294"/>
      <c r="C216" s="104">
        <v>421</v>
      </c>
      <c r="D216" s="51" t="s">
        <v>223</v>
      </c>
      <c r="E216" s="289"/>
      <c r="F216" s="289">
        <v>144</v>
      </c>
      <c r="G216" s="300">
        <f t="shared" si="13"/>
        <v>144</v>
      </c>
    </row>
    <row r="217" spans="1:10" s="36" customFormat="1" ht="21" customHeight="1" x14ac:dyDescent="0.15">
      <c r="A217" s="290"/>
      <c r="B217" s="294"/>
      <c r="C217" s="104">
        <v>471</v>
      </c>
      <c r="D217" s="51" t="s">
        <v>211</v>
      </c>
      <c r="E217" s="289">
        <v>58</v>
      </c>
      <c r="F217" s="289"/>
      <c r="G217" s="300">
        <f t="shared" si="13"/>
        <v>58</v>
      </c>
    </row>
    <row r="218" spans="1:10" s="36" customFormat="1" ht="21" customHeight="1" x14ac:dyDescent="0.15">
      <c r="A218" s="290"/>
      <c r="B218" s="291"/>
      <c r="C218" s="292">
        <v>521</v>
      </c>
      <c r="D218" s="53" t="s">
        <v>362</v>
      </c>
      <c r="E218" s="293">
        <v>38</v>
      </c>
      <c r="F218" s="293">
        <v>372</v>
      </c>
      <c r="G218" s="301">
        <f t="shared" ref="G218:G224" si="14">SUM(E218:F218)</f>
        <v>410</v>
      </c>
    </row>
    <row r="219" spans="1:10" s="36" customFormat="1" ht="21" customHeight="1" x14ac:dyDescent="0.15">
      <c r="A219" s="290"/>
      <c r="B219" s="291" t="s">
        <v>167</v>
      </c>
      <c r="C219" s="292">
        <v>421</v>
      </c>
      <c r="D219" s="53" t="s">
        <v>223</v>
      </c>
      <c r="E219" s="293"/>
      <c r="F219" s="293">
        <v>450</v>
      </c>
      <c r="G219" s="301">
        <f t="shared" si="14"/>
        <v>450</v>
      </c>
    </row>
    <row r="220" spans="1:10" s="36" customFormat="1" ht="21" customHeight="1" x14ac:dyDescent="0.15">
      <c r="A220" s="290"/>
      <c r="B220" s="291" t="s">
        <v>566</v>
      </c>
      <c r="C220" s="292">
        <v>131</v>
      </c>
      <c r="D220" s="53" t="s">
        <v>239</v>
      </c>
      <c r="E220" s="293"/>
      <c r="F220" s="293">
        <v>30660</v>
      </c>
      <c r="G220" s="301">
        <f t="shared" si="14"/>
        <v>30660</v>
      </c>
    </row>
    <row r="221" spans="1:10" s="36" customFormat="1" ht="21" customHeight="1" x14ac:dyDescent="0.15">
      <c r="A221" s="290"/>
      <c r="B221" s="291" t="s">
        <v>234</v>
      </c>
      <c r="C221" s="292">
        <v>461</v>
      </c>
      <c r="D221" s="53" t="s">
        <v>358</v>
      </c>
      <c r="E221" s="293"/>
      <c r="F221" s="293">
        <v>180</v>
      </c>
      <c r="G221" s="301">
        <f t="shared" si="14"/>
        <v>180</v>
      </c>
    </row>
    <row r="222" spans="1:10" s="36" customFormat="1" ht="21" customHeight="1" x14ac:dyDescent="0.15">
      <c r="A222" s="290"/>
      <c r="B222" s="79" t="s">
        <v>237</v>
      </c>
      <c r="C222" s="80">
        <v>351</v>
      </c>
      <c r="D222" s="81" t="s">
        <v>227</v>
      </c>
      <c r="E222" s="82"/>
      <c r="F222" s="82">
        <v>160</v>
      </c>
      <c r="G222" s="303">
        <f t="shared" si="14"/>
        <v>160</v>
      </c>
    </row>
    <row r="223" spans="1:10" s="36" customFormat="1" ht="21" customHeight="1" x14ac:dyDescent="0.15">
      <c r="A223" s="290"/>
      <c r="B223" s="291"/>
      <c r="C223" s="292">
        <v>361</v>
      </c>
      <c r="D223" s="53" t="s">
        <v>70</v>
      </c>
      <c r="E223" s="293"/>
      <c r="F223" s="293">
        <v>72</v>
      </c>
      <c r="G223" s="301">
        <f t="shared" si="14"/>
        <v>72</v>
      </c>
    </row>
    <row r="224" spans="1:10" s="36" customFormat="1" ht="21" customHeight="1" x14ac:dyDescent="0.15">
      <c r="A224" s="290"/>
      <c r="B224" s="294" t="s">
        <v>392</v>
      </c>
      <c r="C224" s="305">
        <v>351</v>
      </c>
      <c r="D224" s="51" t="s">
        <v>297</v>
      </c>
      <c r="E224" s="289"/>
      <c r="F224" s="289">
        <v>240</v>
      </c>
      <c r="G224" s="300">
        <f t="shared" si="14"/>
        <v>240</v>
      </c>
    </row>
    <row r="225" spans="1:7" s="36" customFormat="1" ht="21" customHeight="1" x14ac:dyDescent="0.15">
      <c r="A225" s="306"/>
      <c r="B225" s="670" t="s">
        <v>110</v>
      </c>
      <c r="C225" s="671"/>
      <c r="D225" s="297"/>
      <c r="E225" s="298">
        <f>SUM(E210:E224)</f>
        <v>1040</v>
      </c>
      <c r="F225" s="298">
        <f>SUM(F210:F224)</f>
        <v>32752</v>
      </c>
      <c r="G225" s="307">
        <f>SUM(G210:G224)</f>
        <v>33792</v>
      </c>
    </row>
    <row r="226" spans="1:7" s="36" customFormat="1" ht="21" customHeight="1" x14ac:dyDescent="0.15">
      <c r="A226" s="290" t="s">
        <v>145</v>
      </c>
      <c r="B226" s="294" t="s">
        <v>145</v>
      </c>
      <c r="C226" s="310">
        <v>351</v>
      </c>
      <c r="D226" s="51" t="s">
        <v>227</v>
      </c>
      <c r="E226" s="289"/>
      <c r="F226" s="289">
        <v>20</v>
      </c>
      <c r="G226" s="300">
        <f t="shared" ref="G226:G231" si="15">SUM(E226:F226)</f>
        <v>20</v>
      </c>
    </row>
    <row r="227" spans="1:7" s="36" customFormat="1" ht="21" customHeight="1" x14ac:dyDescent="0.15">
      <c r="A227" s="290"/>
      <c r="B227" s="294"/>
      <c r="C227" s="104">
        <v>371</v>
      </c>
      <c r="D227" s="51" t="s">
        <v>193</v>
      </c>
      <c r="E227" s="289">
        <v>100</v>
      </c>
      <c r="F227" s="289">
        <v>36</v>
      </c>
      <c r="G227" s="300">
        <f t="shared" si="15"/>
        <v>136</v>
      </c>
    </row>
    <row r="228" spans="1:7" s="36" customFormat="1" ht="21" customHeight="1" x14ac:dyDescent="0.15">
      <c r="A228" s="290"/>
      <c r="B228" s="294"/>
      <c r="C228" s="104">
        <v>421</v>
      </c>
      <c r="D228" s="51" t="s">
        <v>76</v>
      </c>
      <c r="E228" s="289"/>
      <c r="F228" s="289">
        <v>432</v>
      </c>
      <c r="G228" s="300">
        <f t="shared" si="15"/>
        <v>432</v>
      </c>
    </row>
    <row r="229" spans="1:7" s="36" customFormat="1" ht="21" customHeight="1" x14ac:dyDescent="0.15">
      <c r="A229" s="290"/>
      <c r="B229" s="294"/>
      <c r="C229" s="104">
        <v>444</v>
      </c>
      <c r="D229" s="51" t="s">
        <v>232</v>
      </c>
      <c r="E229" s="289">
        <v>378</v>
      </c>
      <c r="F229" s="289"/>
      <c r="G229" s="300">
        <f t="shared" si="15"/>
        <v>378</v>
      </c>
    </row>
    <row r="230" spans="1:7" s="36" customFormat="1" ht="21" customHeight="1" x14ac:dyDescent="0.15">
      <c r="A230" s="290"/>
      <c r="B230" s="294"/>
      <c r="C230" s="104">
        <v>471</v>
      </c>
      <c r="D230" s="51" t="s">
        <v>211</v>
      </c>
      <c r="E230" s="289">
        <v>280</v>
      </c>
      <c r="F230" s="289"/>
      <c r="G230" s="300">
        <f t="shared" si="15"/>
        <v>280</v>
      </c>
    </row>
    <row r="231" spans="1:7" s="36" customFormat="1" ht="21" customHeight="1" x14ac:dyDescent="0.15">
      <c r="A231" s="290"/>
      <c r="B231" s="294"/>
      <c r="C231" s="309">
        <v>521</v>
      </c>
      <c r="D231" s="51" t="s">
        <v>287</v>
      </c>
      <c r="E231" s="289"/>
      <c r="F231" s="289">
        <v>620</v>
      </c>
      <c r="G231" s="300">
        <f t="shared" si="15"/>
        <v>620</v>
      </c>
    </row>
    <row r="232" spans="1:7" s="36" customFormat="1" ht="21" customHeight="1" x14ac:dyDescent="0.15">
      <c r="A232" s="306"/>
      <c r="B232" s="670" t="s">
        <v>110</v>
      </c>
      <c r="C232" s="671"/>
      <c r="D232" s="297"/>
      <c r="E232" s="298">
        <f>SUM(E226:E231)</f>
        <v>758</v>
      </c>
      <c r="F232" s="298">
        <f>SUM(F226:F231)</f>
        <v>1108</v>
      </c>
      <c r="G232" s="307">
        <f>SUM(G226:G231)</f>
        <v>1866</v>
      </c>
    </row>
    <row r="233" spans="1:7" s="36" customFormat="1" ht="21" customHeight="1" x14ac:dyDescent="0.15">
      <c r="A233" s="290" t="s">
        <v>236</v>
      </c>
      <c r="B233" s="312" t="s">
        <v>216</v>
      </c>
      <c r="C233" s="313">
        <v>255</v>
      </c>
      <c r="D233" s="314" t="s">
        <v>213</v>
      </c>
      <c r="E233" s="315">
        <v>40</v>
      </c>
      <c r="F233" s="315">
        <v>1460</v>
      </c>
      <c r="G233" s="316">
        <f>SUM(E233:F233)</f>
        <v>1500</v>
      </c>
    </row>
    <row r="234" spans="1:7" s="36" customFormat="1" ht="21" customHeight="1" x14ac:dyDescent="0.15">
      <c r="A234" s="290"/>
      <c r="B234" s="317"/>
      <c r="C234" s="318">
        <v>371</v>
      </c>
      <c r="D234" s="51" t="s">
        <v>193</v>
      </c>
      <c r="E234" s="319"/>
      <c r="F234" s="319">
        <v>18</v>
      </c>
      <c r="G234" s="300">
        <f t="shared" ref="G234" si="16">SUM(E234:F234)</f>
        <v>18</v>
      </c>
    </row>
    <row r="235" spans="1:7" s="36" customFormat="1" ht="21" customHeight="1" x14ac:dyDescent="0.15">
      <c r="A235" s="290"/>
      <c r="B235" s="317"/>
      <c r="C235" s="318">
        <v>391</v>
      </c>
      <c r="D235" s="51" t="s">
        <v>251</v>
      </c>
      <c r="E235" s="319"/>
      <c r="F235" s="319">
        <v>40</v>
      </c>
      <c r="G235" s="300">
        <f t="shared" ref="G235:G247" si="17">SUM(E235:F235)</f>
        <v>40</v>
      </c>
    </row>
    <row r="236" spans="1:7" s="36" customFormat="1" ht="21" customHeight="1" x14ac:dyDescent="0.15">
      <c r="A236" s="290"/>
      <c r="B236" s="317"/>
      <c r="C236" s="318">
        <v>411</v>
      </c>
      <c r="D236" s="51" t="s">
        <v>364</v>
      </c>
      <c r="E236" s="319"/>
      <c r="F236" s="319">
        <v>234</v>
      </c>
      <c r="G236" s="300">
        <f t="shared" si="17"/>
        <v>234</v>
      </c>
    </row>
    <row r="237" spans="1:7" s="36" customFormat="1" ht="21" customHeight="1" x14ac:dyDescent="0.15">
      <c r="A237" s="290"/>
      <c r="B237" s="317"/>
      <c r="C237" s="318">
        <v>421</v>
      </c>
      <c r="D237" s="51" t="s">
        <v>223</v>
      </c>
      <c r="E237" s="319"/>
      <c r="F237" s="319">
        <v>954</v>
      </c>
      <c r="G237" s="300">
        <f t="shared" si="17"/>
        <v>954</v>
      </c>
    </row>
    <row r="238" spans="1:7" s="36" customFormat="1" ht="21" customHeight="1" x14ac:dyDescent="0.15">
      <c r="A238" s="290"/>
      <c r="B238" s="75"/>
      <c r="C238" s="76">
        <v>521</v>
      </c>
      <c r="D238" s="77" t="s">
        <v>286</v>
      </c>
      <c r="E238" s="78"/>
      <c r="F238" s="78">
        <v>20</v>
      </c>
      <c r="G238" s="320">
        <f t="shared" si="17"/>
        <v>20</v>
      </c>
    </row>
    <row r="239" spans="1:7" s="36" customFormat="1" ht="21" customHeight="1" x14ac:dyDescent="0.15">
      <c r="A239" s="290"/>
      <c r="B239" s="317" t="s">
        <v>198</v>
      </c>
      <c r="C239" s="318">
        <v>91</v>
      </c>
      <c r="D239" s="51" t="s">
        <v>455</v>
      </c>
      <c r="E239" s="319">
        <v>60</v>
      </c>
      <c r="F239" s="319"/>
      <c r="G239" s="300">
        <f t="shared" si="17"/>
        <v>60</v>
      </c>
    </row>
    <row r="240" spans="1:7" s="36" customFormat="1" ht="21" customHeight="1" x14ac:dyDescent="0.15">
      <c r="A240" s="290"/>
      <c r="B240" s="321"/>
      <c r="C240" s="318">
        <v>255</v>
      </c>
      <c r="D240" s="51" t="s">
        <v>213</v>
      </c>
      <c r="E240" s="319">
        <v>20</v>
      </c>
      <c r="F240" s="319">
        <v>3986</v>
      </c>
      <c r="G240" s="300">
        <f t="shared" si="17"/>
        <v>4006</v>
      </c>
    </row>
    <row r="241" spans="1:7" s="36" customFormat="1" ht="21" customHeight="1" x14ac:dyDescent="0.15">
      <c r="A241" s="290"/>
      <c r="B241" s="321"/>
      <c r="C241" s="318">
        <v>261</v>
      </c>
      <c r="D241" s="51" t="s">
        <v>194</v>
      </c>
      <c r="E241" s="319">
        <v>20</v>
      </c>
      <c r="F241" s="319"/>
      <c r="G241" s="300">
        <f t="shared" si="17"/>
        <v>20</v>
      </c>
    </row>
    <row r="242" spans="1:7" s="36" customFormat="1" ht="21" customHeight="1" x14ac:dyDescent="0.15">
      <c r="A242" s="290"/>
      <c r="B242" s="317"/>
      <c r="C242" s="318">
        <v>351</v>
      </c>
      <c r="D242" s="51" t="s">
        <v>462</v>
      </c>
      <c r="E242" s="319"/>
      <c r="F242" s="319">
        <v>36</v>
      </c>
      <c r="G242" s="300">
        <f t="shared" si="17"/>
        <v>36</v>
      </c>
    </row>
    <row r="243" spans="1:7" s="36" customFormat="1" ht="21" customHeight="1" x14ac:dyDescent="0.15">
      <c r="A243" s="290"/>
      <c r="B243" s="317"/>
      <c r="C243" s="318">
        <v>371</v>
      </c>
      <c r="D243" s="51" t="s">
        <v>193</v>
      </c>
      <c r="E243" s="319"/>
      <c r="F243" s="319">
        <v>290</v>
      </c>
      <c r="G243" s="300">
        <f t="shared" si="17"/>
        <v>290</v>
      </c>
    </row>
    <row r="244" spans="1:7" s="36" customFormat="1" ht="21" customHeight="1" x14ac:dyDescent="0.15">
      <c r="A244" s="290"/>
      <c r="B244" s="317"/>
      <c r="C244" s="318">
        <v>401</v>
      </c>
      <c r="D244" s="51" t="s">
        <v>285</v>
      </c>
      <c r="E244" s="319"/>
      <c r="F244" s="319">
        <v>358</v>
      </c>
      <c r="G244" s="300">
        <f t="shared" si="17"/>
        <v>358</v>
      </c>
    </row>
    <row r="245" spans="1:7" s="36" customFormat="1" ht="21" customHeight="1" x14ac:dyDescent="0.15">
      <c r="A245" s="290"/>
      <c r="B245" s="317"/>
      <c r="C245" s="318">
        <v>421</v>
      </c>
      <c r="D245" s="51" t="s">
        <v>223</v>
      </c>
      <c r="E245" s="319"/>
      <c r="F245" s="319">
        <v>1090</v>
      </c>
      <c r="G245" s="300">
        <f t="shared" si="17"/>
        <v>1090</v>
      </c>
    </row>
    <row r="246" spans="1:7" s="36" customFormat="1" ht="21" customHeight="1" x14ac:dyDescent="0.15">
      <c r="A246" s="290"/>
      <c r="B246" s="317"/>
      <c r="C246" s="318">
        <v>451</v>
      </c>
      <c r="D246" s="51" t="s">
        <v>366</v>
      </c>
      <c r="E246" s="319">
        <v>40</v>
      </c>
      <c r="F246" s="319"/>
      <c r="G246" s="300">
        <f t="shared" si="17"/>
        <v>40</v>
      </c>
    </row>
    <row r="247" spans="1:7" s="36" customFormat="1" ht="21" customHeight="1" x14ac:dyDescent="0.15">
      <c r="A247" s="290"/>
      <c r="B247" s="322"/>
      <c r="C247" s="323">
        <v>521</v>
      </c>
      <c r="D247" s="51" t="s">
        <v>425</v>
      </c>
      <c r="E247" s="319">
        <v>74</v>
      </c>
      <c r="F247" s="319"/>
      <c r="G247" s="300">
        <f t="shared" si="17"/>
        <v>74</v>
      </c>
    </row>
    <row r="248" spans="1:7" s="36" customFormat="1" ht="21" customHeight="1" x14ac:dyDescent="0.15">
      <c r="A248" s="306"/>
      <c r="B248" s="670" t="s">
        <v>110</v>
      </c>
      <c r="C248" s="671"/>
      <c r="D248" s="297"/>
      <c r="E248" s="298">
        <f>SUM(E233:E247)</f>
        <v>254</v>
      </c>
      <c r="F248" s="298">
        <f>SUM(F233:F247)</f>
        <v>8486</v>
      </c>
      <c r="G248" s="307">
        <f>SUM(G233:G247)</f>
        <v>8740</v>
      </c>
    </row>
    <row r="249" spans="1:7" s="36" customFormat="1" ht="21" customHeight="1" x14ac:dyDescent="0.15">
      <c r="A249" s="290" t="s">
        <v>147</v>
      </c>
      <c r="B249" s="324" t="s">
        <v>464</v>
      </c>
      <c r="C249" s="325">
        <v>255</v>
      </c>
      <c r="D249" s="326" t="s">
        <v>375</v>
      </c>
      <c r="E249" s="327">
        <v>60</v>
      </c>
      <c r="F249" s="327"/>
      <c r="G249" s="328">
        <f t="shared" ref="G249:G254" si="18">SUM(E249:F249)</f>
        <v>60</v>
      </c>
    </row>
    <row r="250" spans="1:7" s="36" customFormat="1" ht="21" customHeight="1" x14ac:dyDescent="0.15">
      <c r="A250" s="290"/>
      <c r="B250" s="329" t="s">
        <v>199</v>
      </c>
      <c r="C250" s="330">
        <v>255</v>
      </c>
      <c r="D250" s="331" t="s">
        <v>213</v>
      </c>
      <c r="E250" s="332">
        <v>200</v>
      </c>
      <c r="F250" s="332"/>
      <c r="G250" s="333">
        <f t="shared" si="18"/>
        <v>200</v>
      </c>
    </row>
    <row r="251" spans="1:7" s="36" customFormat="1" ht="21" customHeight="1" x14ac:dyDescent="0.15">
      <c r="A251" s="290"/>
      <c r="B251" s="334"/>
      <c r="C251" s="318">
        <v>262</v>
      </c>
      <c r="D251" s="51" t="s">
        <v>215</v>
      </c>
      <c r="E251" s="319"/>
      <c r="F251" s="319">
        <v>54</v>
      </c>
      <c r="G251" s="300"/>
    </row>
    <row r="252" spans="1:7" s="36" customFormat="1" ht="21" customHeight="1" x14ac:dyDescent="0.15">
      <c r="A252" s="290"/>
      <c r="B252" s="334"/>
      <c r="C252" s="318">
        <v>443</v>
      </c>
      <c r="D252" s="51" t="s">
        <v>219</v>
      </c>
      <c r="E252" s="319">
        <v>580</v>
      </c>
      <c r="F252" s="319"/>
      <c r="G252" s="300">
        <f t="shared" si="18"/>
        <v>580</v>
      </c>
    </row>
    <row r="253" spans="1:7" s="36" customFormat="1" ht="21" customHeight="1" x14ac:dyDescent="0.15">
      <c r="A253" s="290"/>
      <c r="B253" s="334"/>
      <c r="C253" s="318">
        <v>461</v>
      </c>
      <c r="D253" s="51" t="s">
        <v>358</v>
      </c>
      <c r="E253" s="319"/>
      <c r="F253" s="319">
        <v>9528</v>
      </c>
      <c r="G253" s="300">
        <f t="shared" si="18"/>
        <v>9528</v>
      </c>
    </row>
    <row r="254" spans="1:7" s="36" customFormat="1" ht="21" customHeight="1" x14ac:dyDescent="0.15">
      <c r="A254" s="290"/>
      <c r="B254" s="291"/>
      <c r="C254" s="292">
        <v>521</v>
      </c>
      <c r="D254" s="53" t="s">
        <v>362</v>
      </c>
      <c r="E254" s="293"/>
      <c r="F254" s="293">
        <v>326</v>
      </c>
      <c r="G254" s="301">
        <f t="shared" si="18"/>
        <v>326</v>
      </c>
    </row>
    <row r="255" spans="1:7" s="36" customFormat="1" ht="21" customHeight="1" x14ac:dyDescent="0.15">
      <c r="A255" s="290"/>
      <c r="B255" s="334" t="s">
        <v>574</v>
      </c>
      <c r="C255" s="318">
        <v>301</v>
      </c>
      <c r="D255" s="55" t="s">
        <v>206</v>
      </c>
      <c r="E255" s="319">
        <v>7912</v>
      </c>
      <c r="F255" s="319"/>
      <c r="G255" s="300">
        <f>SUM(E255:F255)</f>
        <v>7912</v>
      </c>
    </row>
    <row r="256" spans="1:7" s="36" customFormat="1" ht="21" customHeight="1" x14ac:dyDescent="0.15">
      <c r="A256" s="290"/>
      <c r="B256" s="335" t="s">
        <v>290</v>
      </c>
      <c r="C256" s="336">
        <v>421</v>
      </c>
      <c r="D256" s="337" t="s">
        <v>223</v>
      </c>
      <c r="E256" s="338"/>
      <c r="F256" s="338">
        <v>306</v>
      </c>
      <c r="G256" s="339">
        <f>SUM(E256:F256)</f>
        <v>306</v>
      </c>
    </row>
    <row r="257" spans="1:7" s="36" customFormat="1" ht="21" customHeight="1" x14ac:dyDescent="0.15">
      <c r="A257" s="306"/>
      <c r="B257" s="670" t="s">
        <v>110</v>
      </c>
      <c r="C257" s="671"/>
      <c r="D257" s="297"/>
      <c r="E257" s="298">
        <f>SUM(E249:E256)</f>
        <v>8752</v>
      </c>
      <c r="F257" s="298">
        <f t="shared" ref="F257:G257" si="19">SUM(F249:F256)</f>
        <v>10214</v>
      </c>
      <c r="G257" s="307">
        <f t="shared" si="19"/>
        <v>18912</v>
      </c>
    </row>
    <row r="258" spans="1:7" s="36" customFormat="1" ht="21" customHeight="1" x14ac:dyDescent="0.15">
      <c r="A258" s="290" t="s">
        <v>217</v>
      </c>
      <c r="B258" s="113" t="s">
        <v>577</v>
      </c>
      <c r="C258" s="340">
        <v>371</v>
      </c>
      <c r="D258" s="341" t="s">
        <v>193</v>
      </c>
      <c r="E258" s="342"/>
      <c r="F258" s="342">
        <v>1</v>
      </c>
      <c r="G258" s="343">
        <f t="shared" ref="G258:G268" si="20">SUM(E258:F258)</f>
        <v>1</v>
      </c>
    </row>
    <row r="259" spans="1:7" s="36" customFormat="1" ht="21" customHeight="1" x14ac:dyDescent="0.15">
      <c r="A259" s="290"/>
      <c r="B259" s="291"/>
      <c r="C259" s="292">
        <v>421</v>
      </c>
      <c r="D259" s="53" t="s">
        <v>223</v>
      </c>
      <c r="E259" s="293"/>
      <c r="F259" s="293">
        <v>126</v>
      </c>
      <c r="G259" s="301">
        <f t="shared" si="20"/>
        <v>126</v>
      </c>
    </row>
    <row r="260" spans="1:7" s="36" customFormat="1" ht="21" customHeight="1" x14ac:dyDescent="0.15">
      <c r="A260" s="290"/>
      <c r="B260" s="85" t="s">
        <v>365</v>
      </c>
      <c r="C260" s="86">
        <v>491</v>
      </c>
      <c r="D260" s="344" t="s">
        <v>304</v>
      </c>
      <c r="E260" s="87">
        <v>160</v>
      </c>
      <c r="F260" s="87"/>
      <c r="G260" s="345">
        <f t="shared" si="20"/>
        <v>160</v>
      </c>
    </row>
    <row r="261" spans="1:7" s="36" customFormat="1" ht="21" customHeight="1" x14ac:dyDescent="0.15">
      <c r="A261" s="290"/>
      <c r="B261" s="334" t="s">
        <v>160</v>
      </c>
      <c r="C261" s="318">
        <v>121</v>
      </c>
      <c r="D261" s="51" t="s">
        <v>468</v>
      </c>
      <c r="E261" s="319"/>
      <c r="F261" s="319">
        <v>540</v>
      </c>
      <c r="G261" s="300">
        <f t="shared" si="20"/>
        <v>540</v>
      </c>
    </row>
    <row r="262" spans="1:7" s="36" customFormat="1" ht="21" customHeight="1" x14ac:dyDescent="0.15">
      <c r="A262" s="290"/>
      <c r="B262" s="334"/>
      <c r="C262" s="318">
        <v>211</v>
      </c>
      <c r="D262" s="51" t="s">
        <v>643</v>
      </c>
      <c r="E262" s="319">
        <v>80</v>
      </c>
      <c r="F262" s="319"/>
      <c r="G262" s="300">
        <f t="shared" si="20"/>
        <v>80</v>
      </c>
    </row>
    <row r="263" spans="1:7" s="36" customFormat="1" ht="21" customHeight="1" x14ac:dyDescent="0.15">
      <c r="A263" s="290"/>
      <c r="B263" s="334"/>
      <c r="C263" s="318">
        <v>241</v>
      </c>
      <c r="D263" s="51" t="s">
        <v>424</v>
      </c>
      <c r="E263" s="319">
        <v>20</v>
      </c>
      <c r="F263" s="319"/>
      <c r="G263" s="300">
        <f t="shared" si="20"/>
        <v>20</v>
      </c>
    </row>
    <row r="264" spans="1:7" s="36" customFormat="1" ht="21" customHeight="1" x14ac:dyDescent="0.15">
      <c r="A264" s="290"/>
      <c r="B264" s="334"/>
      <c r="C264" s="318">
        <v>255</v>
      </c>
      <c r="D264" s="51" t="s">
        <v>213</v>
      </c>
      <c r="E264" s="319">
        <v>1420</v>
      </c>
      <c r="F264" s="319">
        <v>39</v>
      </c>
      <c r="G264" s="300">
        <f t="shared" si="20"/>
        <v>1459</v>
      </c>
    </row>
    <row r="265" spans="1:7" s="36" customFormat="1" ht="21" customHeight="1" x14ac:dyDescent="0.15">
      <c r="A265" s="290"/>
      <c r="B265" s="334"/>
      <c r="C265" s="318">
        <v>444</v>
      </c>
      <c r="D265" s="51" t="s">
        <v>232</v>
      </c>
      <c r="E265" s="319">
        <v>1958</v>
      </c>
      <c r="F265" s="346"/>
      <c r="G265" s="347">
        <f t="shared" si="20"/>
        <v>1958</v>
      </c>
    </row>
    <row r="266" spans="1:7" s="36" customFormat="1" ht="21" customHeight="1" x14ac:dyDescent="0.15">
      <c r="A266" s="290"/>
      <c r="B266" s="334"/>
      <c r="C266" s="318">
        <v>451</v>
      </c>
      <c r="D266" s="51" t="s">
        <v>366</v>
      </c>
      <c r="E266" s="319">
        <v>60</v>
      </c>
      <c r="F266" s="346"/>
      <c r="G266" s="347">
        <f t="shared" si="20"/>
        <v>60</v>
      </c>
    </row>
    <row r="267" spans="1:7" s="36" customFormat="1" ht="21" customHeight="1" x14ac:dyDescent="0.15">
      <c r="A267" s="290"/>
      <c r="B267" s="334"/>
      <c r="C267" s="318">
        <v>471</v>
      </c>
      <c r="D267" s="51" t="s">
        <v>211</v>
      </c>
      <c r="E267" s="319">
        <v>90</v>
      </c>
      <c r="F267" s="346"/>
      <c r="G267" s="347">
        <f t="shared" si="20"/>
        <v>90</v>
      </c>
    </row>
    <row r="268" spans="1:7" s="36" customFormat="1" ht="21" customHeight="1" x14ac:dyDescent="0.15">
      <c r="A268" s="290"/>
      <c r="B268" s="334"/>
      <c r="C268" s="318">
        <v>491</v>
      </c>
      <c r="D268" s="51" t="s">
        <v>304</v>
      </c>
      <c r="E268" s="319">
        <v>580</v>
      </c>
      <c r="F268" s="346"/>
      <c r="G268" s="347">
        <f t="shared" si="20"/>
        <v>580</v>
      </c>
    </row>
    <row r="269" spans="1:7" s="36" customFormat="1" ht="21" customHeight="1" x14ac:dyDescent="0.15">
      <c r="A269" s="306"/>
      <c r="B269" s="670" t="s">
        <v>110</v>
      </c>
      <c r="C269" s="671"/>
      <c r="D269" s="297"/>
      <c r="E269" s="298">
        <f>SUM(E258:E268)</f>
        <v>4368</v>
      </c>
      <c r="F269" s="298">
        <f>SUM(F258:F268)</f>
        <v>706</v>
      </c>
      <c r="G269" s="307">
        <f>SUM(G258:G268)</f>
        <v>5074</v>
      </c>
    </row>
    <row r="270" spans="1:7" s="36" customFormat="1" ht="21" customHeight="1" x14ac:dyDescent="0.15">
      <c r="A270" s="290" t="s">
        <v>149</v>
      </c>
      <c r="B270" s="113" t="s">
        <v>291</v>
      </c>
      <c r="C270" s="313">
        <v>111</v>
      </c>
      <c r="D270" s="314" t="s">
        <v>505</v>
      </c>
      <c r="E270" s="315"/>
      <c r="F270" s="348">
        <v>120</v>
      </c>
      <c r="G270" s="349">
        <f>SUM(E270:F270)</f>
        <v>120</v>
      </c>
    </row>
    <row r="271" spans="1:7" s="36" customFormat="1" ht="21" customHeight="1" x14ac:dyDescent="0.15">
      <c r="A271" s="290"/>
      <c r="B271" s="334"/>
      <c r="C271" s="318">
        <v>121</v>
      </c>
      <c r="D271" s="51" t="s">
        <v>467</v>
      </c>
      <c r="E271" s="319"/>
      <c r="F271" s="346">
        <v>78</v>
      </c>
      <c r="G271" s="347">
        <f>SUM(E271:F271)</f>
        <v>78</v>
      </c>
    </row>
    <row r="272" spans="1:7" s="36" customFormat="1" ht="21" customHeight="1" x14ac:dyDescent="0.15">
      <c r="A272" s="290"/>
      <c r="B272" s="334"/>
      <c r="C272" s="318">
        <v>441</v>
      </c>
      <c r="D272" s="51" t="s">
        <v>218</v>
      </c>
      <c r="E272" s="319"/>
      <c r="F272" s="346">
        <v>20</v>
      </c>
      <c r="G272" s="347">
        <f t="shared" ref="G272" si="21">SUM(E272:F272)</f>
        <v>20</v>
      </c>
    </row>
    <row r="273" spans="1:7" s="36" customFormat="1" ht="21" customHeight="1" x14ac:dyDescent="0.15">
      <c r="A273" s="290"/>
      <c r="B273" s="291"/>
      <c r="C273" s="292">
        <v>491</v>
      </c>
      <c r="D273" s="53" t="s">
        <v>304</v>
      </c>
      <c r="E273" s="293">
        <v>20</v>
      </c>
      <c r="F273" s="203"/>
      <c r="G273" s="350">
        <f t="shared" ref="G273:G278" si="22">SUM(E273:F273)</f>
        <v>20</v>
      </c>
    </row>
    <row r="274" spans="1:7" s="36" customFormat="1" ht="21" customHeight="1" x14ac:dyDescent="0.15">
      <c r="A274" s="290"/>
      <c r="B274" s="334" t="s">
        <v>627</v>
      </c>
      <c r="C274" s="318">
        <v>91</v>
      </c>
      <c r="D274" s="51" t="s">
        <v>455</v>
      </c>
      <c r="E274" s="319">
        <v>80</v>
      </c>
      <c r="F274" s="346"/>
      <c r="G274" s="347"/>
    </row>
    <row r="275" spans="1:7" s="36" customFormat="1" ht="21" customHeight="1" x14ac:dyDescent="0.15">
      <c r="A275" s="290"/>
      <c r="B275" s="334"/>
      <c r="C275" s="318">
        <v>121</v>
      </c>
      <c r="D275" s="51" t="s">
        <v>252</v>
      </c>
      <c r="E275" s="319"/>
      <c r="F275" s="346">
        <v>38</v>
      </c>
      <c r="G275" s="347"/>
    </row>
    <row r="276" spans="1:7" s="36" customFormat="1" ht="21" customHeight="1" x14ac:dyDescent="0.15">
      <c r="A276" s="290"/>
      <c r="B276" s="334"/>
      <c r="C276" s="318">
        <v>241</v>
      </c>
      <c r="D276" s="51" t="s">
        <v>244</v>
      </c>
      <c r="E276" s="319"/>
      <c r="F276" s="319">
        <v>64</v>
      </c>
      <c r="G276" s="300">
        <f t="shared" si="22"/>
        <v>64</v>
      </c>
    </row>
    <row r="277" spans="1:7" s="36" customFormat="1" ht="21" customHeight="1" x14ac:dyDescent="0.15">
      <c r="A277" s="290"/>
      <c r="B277" s="334"/>
      <c r="C277" s="318">
        <v>262</v>
      </c>
      <c r="D277" s="51" t="s">
        <v>215</v>
      </c>
      <c r="E277" s="319">
        <v>78</v>
      </c>
      <c r="F277" s="319"/>
      <c r="G277" s="300">
        <f t="shared" si="22"/>
        <v>78</v>
      </c>
    </row>
    <row r="278" spans="1:7" s="36" customFormat="1" ht="21" customHeight="1" x14ac:dyDescent="0.15">
      <c r="A278" s="290"/>
      <c r="B278" s="334"/>
      <c r="C278" s="318">
        <v>391</v>
      </c>
      <c r="D278" s="51" t="s">
        <v>251</v>
      </c>
      <c r="E278" s="319"/>
      <c r="F278" s="319">
        <v>1596</v>
      </c>
      <c r="G278" s="300">
        <f t="shared" si="22"/>
        <v>1596</v>
      </c>
    </row>
    <row r="279" spans="1:7" s="36" customFormat="1" ht="21" customHeight="1" x14ac:dyDescent="0.15">
      <c r="A279" s="290"/>
      <c r="B279" s="334"/>
      <c r="C279" s="318">
        <v>401</v>
      </c>
      <c r="D279" s="51" t="s">
        <v>285</v>
      </c>
      <c r="E279" s="319"/>
      <c r="F279" s="319">
        <v>80</v>
      </c>
      <c r="G279" s="300">
        <f t="shared" ref="G279:G280" si="23">SUM(E279:F279)</f>
        <v>80</v>
      </c>
    </row>
    <row r="280" spans="1:7" s="36" customFormat="1" ht="21" customHeight="1" x14ac:dyDescent="0.15">
      <c r="A280" s="290"/>
      <c r="B280" s="334"/>
      <c r="C280" s="318">
        <v>411</v>
      </c>
      <c r="D280" s="51" t="s">
        <v>75</v>
      </c>
      <c r="E280" s="319"/>
      <c r="F280" s="319">
        <v>162</v>
      </c>
      <c r="G280" s="300">
        <f t="shared" si="23"/>
        <v>162</v>
      </c>
    </row>
    <row r="281" spans="1:7" s="36" customFormat="1" ht="21" customHeight="1" x14ac:dyDescent="0.15">
      <c r="A281" s="290"/>
      <c r="B281" s="334"/>
      <c r="C281" s="318">
        <v>501</v>
      </c>
      <c r="D281" s="51" t="s">
        <v>212</v>
      </c>
      <c r="E281" s="319"/>
      <c r="F281" s="319">
        <v>140</v>
      </c>
      <c r="G281" s="300">
        <f>SUM(E281:F281)</f>
        <v>140</v>
      </c>
    </row>
    <row r="282" spans="1:7" s="36" customFormat="1" ht="21" customHeight="1" x14ac:dyDescent="0.15">
      <c r="A282" s="290"/>
      <c r="B282" s="291"/>
      <c r="C282" s="292">
        <v>521</v>
      </c>
      <c r="D282" s="53" t="s">
        <v>362</v>
      </c>
      <c r="E282" s="293"/>
      <c r="F282" s="293">
        <v>58</v>
      </c>
      <c r="G282" s="301">
        <f>SUM(E282:F282)</f>
        <v>58</v>
      </c>
    </row>
    <row r="283" spans="1:7" s="36" customFormat="1" ht="21" customHeight="1" x14ac:dyDescent="0.15">
      <c r="A283" s="290"/>
      <c r="B283" s="334" t="s">
        <v>465</v>
      </c>
      <c r="C283" s="292">
        <v>481</v>
      </c>
      <c r="D283" s="51" t="s">
        <v>466</v>
      </c>
      <c r="E283" s="319">
        <v>4868</v>
      </c>
      <c r="F283" s="319"/>
      <c r="G283" s="300">
        <f>SUM(E283:F283)</f>
        <v>4868</v>
      </c>
    </row>
    <row r="284" spans="1:7" s="36" customFormat="1" ht="21" customHeight="1" x14ac:dyDescent="0.15">
      <c r="A284" s="290"/>
      <c r="B284" s="351" t="s">
        <v>525</v>
      </c>
      <c r="C284" s="292">
        <v>481</v>
      </c>
      <c r="D284" s="352" t="s">
        <v>191</v>
      </c>
      <c r="E284" s="353">
        <v>10000</v>
      </c>
      <c r="F284" s="353"/>
      <c r="G284" s="354">
        <f>SUM(E284:F284)</f>
        <v>10000</v>
      </c>
    </row>
    <row r="285" spans="1:7" s="36" customFormat="1" ht="21" customHeight="1" x14ac:dyDescent="0.15">
      <c r="A285" s="306"/>
      <c r="B285" s="670" t="s">
        <v>110</v>
      </c>
      <c r="C285" s="671"/>
      <c r="D285" s="297"/>
      <c r="E285" s="298">
        <f>SUM(E270:E284)</f>
        <v>15046</v>
      </c>
      <c r="F285" s="298">
        <f>SUM(F270:F284)</f>
        <v>2356</v>
      </c>
      <c r="G285" s="307">
        <f>SUM(G270:G284)</f>
        <v>17284</v>
      </c>
    </row>
    <row r="286" spans="1:7" s="36" customFormat="1" ht="21" customHeight="1" x14ac:dyDescent="0.15">
      <c r="A286" s="290" t="s">
        <v>545</v>
      </c>
      <c r="B286" s="79" t="s">
        <v>367</v>
      </c>
      <c r="C286" s="80">
        <v>211</v>
      </c>
      <c r="D286" s="81" t="s">
        <v>196</v>
      </c>
      <c r="E286" s="82"/>
      <c r="F286" s="82">
        <v>450</v>
      </c>
      <c r="G286" s="303">
        <f t="shared" ref="G286:G293" si="24">SUM(E286:F286)</f>
        <v>450</v>
      </c>
    </row>
    <row r="287" spans="1:7" s="36" customFormat="1" ht="21" customHeight="1" x14ac:dyDescent="0.15">
      <c r="A287" s="290"/>
      <c r="B287" s="334"/>
      <c r="C287" s="318">
        <v>371</v>
      </c>
      <c r="D287" s="51" t="s">
        <v>193</v>
      </c>
      <c r="E287" s="319"/>
      <c r="F287" s="319">
        <v>198</v>
      </c>
      <c r="G287" s="300">
        <f t="shared" si="24"/>
        <v>198</v>
      </c>
    </row>
    <row r="288" spans="1:7" s="36" customFormat="1" ht="21" customHeight="1" x14ac:dyDescent="0.15">
      <c r="A288" s="290"/>
      <c r="B288" s="291"/>
      <c r="C288" s="292">
        <v>421</v>
      </c>
      <c r="D288" s="53" t="s">
        <v>223</v>
      </c>
      <c r="E288" s="293"/>
      <c r="F288" s="293">
        <v>18</v>
      </c>
      <c r="G288" s="301">
        <f t="shared" si="24"/>
        <v>18</v>
      </c>
    </row>
    <row r="289" spans="1:7" s="36" customFormat="1" ht="21" customHeight="1" x14ac:dyDescent="0.15">
      <c r="A289" s="290"/>
      <c r="B289" s="79" t="s">
        <v>247</v>
      </c>
      <c r="C289" s="80">
        <v>371</v>
      </c>
      <c r="D289" s="81" t="s">
        <v>11</v>
      </c>
      <c r="E289" s="82"/>
      <c r="F289" s="82">
        <v>18</v>
      </c>
      <c r="G289" s="303">
        <f t="shared" si="24"/>
        <v>18</v>
      </c>
    </row>
    <row r="290" spans="1:7" s="36" customFormat="1" ht="21" customHeight="1" x14ac:dyDescent="0.15">
      <c r="A290" s="290"/>
      <c r="B290" s="334"/>
      <c r="C290" s="318">
        <v>391</v>
      </c>
      <c r="D290" s="51" t="s">
        <v>73</v>
      </c>
      <c r="E290" s="319"/>
      <c r="F290" s="319">
        <v>38</v>
      </c>
      <c r="G290" s="300">
        <f t="shared" si="24"/>
        <v>38</v>
      </c>
    </row>
    <row r="291" spans="1:7" s="36" customFormat="1" ht="21" customHeight="1" x14ac:dyDescent="0.15">
      <c r="A291" s="290"/>
      <c r="B291" s="291"/>
      <c r="C291" s="292">
        <v>471</v>
      </c>
      <c r="D291" s="355" t="s">
        <v>88</v>
      </c>
      <c r="E291" s="293"/>
      <c r="F291" s="293">
        <v>132</v>
      </c>
      <c r="G291" s="301">
        <f t="shared" si="24"/>
        <v>132</v>
      </c>
    </row>
    <row r="292" spans="1:7" s="36" customFormat="1" ht="21" customHeight="1" x14ac:dyDescent="0.15">
      <c r="A292" s="290"/>
      <c r="B292" s="291" t="s">
        <v>186</v>
      </c>
      <c r="C292" s="292">
        <v>471</v>
      </c>
      <c r="D292" s="53" t="s">
        <v>211</v>
      </c>
      <c r="E292" s="293"/>
      <c r="F292" s="293">
        <v>203</v>
      </c>
      <c r="G292" s="301">
        <f t="shared" si="24"/>
        <v>203</v>
      </c>
    </row>
    <row r="293" spans="1:7" s="36" customFormat="1" ht="21" customHeight="1" x14ac:dyDescent="0.15">
      <c r="A293" s="290"/>
      <c r="B293" s="334" t="s">
        <v>342</v>
      </c>
      <c r="C293" s="318">
        <v>221</v>
      </c>
      <c r="D293" s="51" t="s">
        <v>254</v>
      </c>
      <c r="E293" s="319"/>
      <c r="F293" s="319">
        <v>18</v>
      </c>
      <c r="G293" s="300">
        <f t="shared" si="24"/>
        <v>18</v>
      </c>
    </row>
    <row r="294" spans="1:7" s="36" customFormat="1" ht="21" customHeight="1" x14ac:dyDescent="0.15">
      <c r="A294" s="306"/>
      <c r="B294" s="670" t="s">
        <v>110</v>
      </c>
      <c r="C294" s="671"/>
      <c r="D294" s="297"/>
      <c r="E294" s="298">
        <f>SUM(E286:E293)</f>
        <v>0</v>
      </c>
      <c r="F294" s="298">
        <f>SUM(F286:F293)</f>
        <v>1075</v>
      </c>
      <c r="G294" s="307">
        <f>SUM(G286:G293)</f>
        <v>1075</v>
      </c>
    </row>
    <row r="295" spans="1:7" s="36" customFormat="1" ht="21" customHeight="1" x14ac:dyDescent="0.15">
      <c r="A295" s="290" t="s">
        <v>459</v>
      </c>
      <c r="B295" s="334" t="s">
        <v>522</v>
      </c>
      <c r="C295" s="356">
        <v>371</v>
      </c>
      <c r="D295" s="55" t="s">
        <v>193</v>
      </c>
      <c r="E295" s="319"/>
      <c r="F295" s="319">
        <v>18</v>
      </c>
      <c r="G295" s="300">
        <f>SUM(E295:F295)</f>
        <v>18</v>
      </c>
    </row>
    <row r="296" spans="1:7" s="36" customFormat="1" ht="21" customHeight="1" x14ac:dyDescent="0.15">
      <c r="A296" s="357"/>
      <c r="B296" s="670" t="s">
        <v>110</v>
      </c>
      <c r="C296" s="671"/>
      <c r="D296" s="297"/>
      <c r="E296" s="298">
        <f>SUM(E295:E295)</f>
        <v>0</v>
      </c>
      <c r="F296" s="298">
        <f>SUM(F295:F295)</f>
        <v>18</v>
      </c>
      <c r="G296" s="307">
        <f>SUM(G295:G295)</f>
        <v>18</v>
      </c>
    </row>
    <row r="297" spans="1:7" s="36" customFormat="1" ht="21" customHeight="1" x14ac:dyDescent="0.15">
      <c r="A297" s="290" t="s">
        <v>220</v>
      </c>
      <c r="B297" s="113" t="s">
        <v>221</v>
      </c>
      <c r="C297" s="358">
        <v>51</v>
      </c>
      <c r="D297" s="359" t="s">
        <v>423</v>
      </c>
      <c r="E297" s="315"/>
      <c r="F297" s="315">
        <v>18</v>
      </c>
      <c r="G297" s="316">
        <f>SUM(E297:F297)</f>
        <v>18</v>
      </c>
    </row>
    <row r="298" spans="1:7" s="36" customFormat="1" ht="21" customHeight="1" x14ac:dyDescent="0.15">
      <c r="A298" s="290"/>
      <c r="B298" s="360"/>
      <c r="C298" s="48">
        <v>391</v>
      </c>
      <c r="D298" s="83" t="s">
        <v>251</v>
      </c>
      <c r="E298" s="319"/>
      <c r="F298" s="319">
        <v>18</v>
      </c>
      <c r="G298" s="300">
        <f>SUM(E298:F298)</f>
        <v>18</v>
      </c>
    </row>
    <row r="299" spans="1:7" s="36" customFormat="1" ht="21" customHeight="1" x14ac:dyDescent="0.15">
      <c r="A299" s="306"/>
      <c r="B299" s="670" t="s">
        <v>110</v>
      </c>
      <c r="C299" s="671"/>
      <c r="D299" s="297"/>
      <c r="E299" s="298">
        <f>SUM(E297:E298)</f>
        <v>0</v>
      </c>
      <c r="F299" s="298">
        <f>SUM(F297:F298)</f>
        <v>36</v>
      </c>
      <c r="G299" s="307">
        <f>SUM(G297:G298)</f>
        <v>36</v>
      </c>
    </row>
    <row r="300" spans="1:7" s="36" customFormat="1" ht="21" customHeight="1" x14ac:dyDescent="0.15">
      <c r="A300" s="290" t="s">
        <v>222</v>
      </c>
      <c r="B300" s="334" t="s">
        <v>426</v>
      </c>
      <c r="C300" s="361">
        <v>255</v>
      </c>
      <c r="D300" s="55" t="s">
        <v>213</v>
      </c>
      <c r="E300" s="319">
        <v>360</v>
      </c>
      <c r="F300" s="319"/>
      <c r="G300" s="300">
        <f>SUM(E300:F300)</f>
        <v>360</v>
      </c>
    </row>
    <row r="301" spans="1:7" s="36" customFormat="1" ht="21" customHeight="1" x14ac:dyDescent="0.15">
      <c r="A301" s="290"/>
      <c r="B301" s="79" t="s">
        <v>259</v>
      </c>
      <c r="C301" s="80">
        <v>255</v>
      </c>
      <c r="D301" s="81" t="s">
        <v>213</v>
      </c>
      <c r="E301" s="82">
        <v>240</v>
      </c>
      <c r="F301" s="82"/>
      <c r="G301" s="303">
        <f>SUM(E301:F301)</f>
        <v>240</v>
      </c>
    </row>
    <row r="302" spans="1:7" s="36" customFormat="1" ht="21" customHeight="1" x14ac:dyDescent="0.15">
      <c r="A302" s="290"/>
      <c r="B302" s="362"/>
      <c r="C302" s="363">
        <v>451</v>
      </c>
      <c r="D302" s="364" t="s">
        <v>86</v>
      </c>
      <c r="E302" s="365">
        <v>240</v>
      </c>
      <c r="F302" s="365"/>
      <c r="G302" s="366">
        <f>SUM(E302:F302)</f>
        <v>240</v>
      </c>
    </row>
    <row r="303" spans="1:7" s="36" customFormat="1" ht="21" customHeight="1" x14ac:dyDescent="0.15">
      <c r="A303" s="306"/>
      <c r="B303" s="670" t="s">
        <v>110</v>
      </c>
      <c r="C303" s="671"/>
      <c r="D303" s="297"/>
      <c r="E303" s="365">
        <f>SUM(E300:E302)</f>
        <v>840</v>
      </c>
      <c r="F303" s="365">
        <f>SUM(F300:F302)</f>
        <v>0</v>
      </c>
      <c r="G303" s="366">
        <f>SUM(E303:F303)</f>
        <v>840</v>
      </c>
    </row>
    <row r="304" spans="1:7" s="36" customFormat="1" ht="21" customHeight="1" x14ac:dyDescent="0.15">
      <c r="A304" s="290" t="s">
        <v>384</v>
      </c>
      <c r="B304" s="367" t="s">
        <v>568</v>
      </c>
      <c r="C304" s="368">
        <v>161</v>
      </c>
      <c r="D304" s="369" t="s">
        <v>197</v>
      </c>
      <c r="E304" s="370"/>
      <c r="F304" s="371">
        <v>18</v>
      </c>
      <c r="G304" s="372">
        <f t="shared" ref="G304:G312" si="25">SUM(E304:F304)</f>
        <v>18</v>
      </c>
    </row>
    <row r="305" spans="1:7" s="36" customFormat="1" ht="21" customHeight="1" x14ac:dyDescent="0.15">
      <c r="A305" s="290"/>
      <c r="B305" s="334" t="s">
        <v>495</v>
      </c>
      <c r="C305" s="373">
        <v>31</v>
      </c>
      <c r="D305" s="374" t="s">
        <v>22</v>
      </c>
      <c r="E305" s="319"/>
      <c r="F305" s="52">
        <v>40</v>
      </c>
      <c r="G305" s="300">
        <f t="shared" ref="G305:G306" si="26">SUM(E305:F305)</f>
        <v>40</v>
      </c>
    </row>
    <row r="306" spans="1:7" s="36" customFormat="1" ht="21" customHeight="1" x14ac:dyDescent="0.15">
      <c r="A306" s="290"/>
      <c r="B306" s="360"/>
      <c r="C306" s="73">
        <v>421</v>
      </c>
      <c r="D306" s="84" t="s">
        <v>223</v>
      </c>
      <c r="E306" s="375"/>
      <c r="F306" s="52">
        <v>20</v>
      </c>
      <c r="G306" s="300">
        <f t="shared" si="26"/>
        <v>20</v>
      </c>
    </row>
    <row r="307" spans="1:7" s="36" customFormat="1" ht="21" customHeight="1" x14ac:dyDescent="0.15">
      <c r="A307" s="376"/>
      <c r="B307" s="670" t="s">
        <v>110</v>
      </c>
      <c r="C307" s="671"/>
      <c r="D307" s="297"/>
      <c r="E307" s="377">
        <f>SUM(E304:E306)</f>
        <v>0</v>
      </c>
      <c r="F307" s="377">
        <f>SUM(F304:F306)</f>
        <v>78</v>
      </c>
      <c r="G307" s="378">
        <f>SUM(G304:G306)</f>
        <v>78</v>
      </c>
    </row>
    <row r="308" spans="1:7" s="36" customFormat="1" ht="21" customHeight="1" x14ac:dyDescent="0.15">
      <c r="A308" s="290" t="s">
        <v>3</v>
      </c>
      <c r="B308" s="62" t="s">
        <v>506</v>
      </c>
      <c r="C308" s="65">
        <v>111</v>
      </c>
      <c r="D308" s="63" t="s">
        <v>505</v>
      </c>
      <c r="E308" s="64"/>
      <c r="F308" s="64">
        <v>37183</v>
      </c>
      <c r="G308" s="379">
        <f t="shared" si="25"/>
        <v>37183</v>
      </c>
    </row>
    <row r="309" spans="1:7" s="36" customFormat="1" ht="21" customHeight="1" x14ac:dyDescent="0.15">
      <c r="A309" s="290"/>
      <c r="B309" s="85" t="s">
        <v>569</v>
      </c>
      <c r="C309" s="86">
        <v>201</v>
      </c>
      <c r="D309" s="380" t="s">
        <v>646</v>
      </c>
      <c r="E309" s="87"/>
      <c r="F309" s="87">
        <v>10002</v>
      </c>
      <c r="G309" s="345">
        <f t="shared" si="25"/>
        <v>10002</v>
      </c>
    </row>
    <row r="310" spans="1:7" s="36" customFormat="1" ht="21" customHeight="1" x14ac:dyDescent="0.15">
      <c r="A310" s="290"/>
      <c r="B310" s="291" t="s">
        <v>391</v>
      </c>
      <c r="C310" s="292">
        <v>421</v>
      </c>
      <c r="D310" s="53" t="s">
        <v>223</v>
      </c>
      <c r="E310" s="203"/>
      <c r="F310" s="203">
        <v>320</v>
      </c>
      <c r="G310" s="350">
        <f t="shared" si="25"/>
        <v>320</v>
      </c>
    </row>
    <row r="311" spans="1:7" s="36" customFormat="1" ht="21" customHeight="1" x14ac:dyDescent="0.15">
      <c r="A311" s="290"/>
      <c r="B311" s="291" t="s">
        <v>292</v>
      </c>
      <c r="C311" s="292">
        <v>131</v>
      </c>
      <c r="D311" s="53" t="s">
        <v>288</v>
      </c>
      <c r="E311" s="203"/>
      <c r="F311" s="203">
        <v>1191026</v>
      </c>
      <c r="G311" s="350">
        <f t="shared" si="25"/>
        <v>1191026</v>
      </c>
    </row>
    <row r="312" spans="1:7" s="36" customFormat="1" ht="21" customHeight="1" x14ac:dyDescent="0.15">
      <c r="A312" s="290"/>
      <c r="B312" s="381" t="s">
        <v>508</v>
      </c>
      <c r="C312" s="382">
        <v>131</v>
      </c>
      <c r="D312" s="383" t="s">
        <v>239</v>
      </c>
      <c r="E312" s="384"/>
      <c r="F312" s="384">
        <v>83020</v>
      </c>
      <c r="G312" s="385">
        <f t="shared" si="25"/>
        <v>83020</v>
      </c>
    </row>
    <row r="313" spans="1:7" s="36" customFormat="1" ht="21" customHeight="1" x14ac:dyDescent="0.15">
      <c r="A313" s="386"/>
      <c r="B313" s="670" t="s">
        <v>110</v>
      </c>
      <c r="C313" s="671"/>
      <c r="D313" s="297"/>
      <c r="E313" s="387">
        <f>SUM(E308:E312)</f>
        <v>0</v>
      </c>
      <c r="F313" s="387">
        <f>SUM(F308:F312)</f>
        <v>1321551</v>
      </c>
      <c r="G313" s="388">
        <f>SUM(G308:G312)</f>
        <v>1321551</v>
      </c>
    </row>
    <row r="314" spans="1:7" s="36" customFormat="1" ht="21" customHeight="1" x14ac:dyDescent="0.15">
      <c r="A314" s="290" t="s">
        <v>552</v>
      </c>
      <c r="B314" s="389" t="s">
        <v>559</v>
      </c>
      <c r="C314" s="390">
        <v>51</v>
      </c>
      <c r="D314" s="55" t="s">
        <v>647</v>
      </c>
      <c r="E314" s="319"/>
      <c r="F314" s="319">
        <v>18</v>
      </c>
      <c r="G314" s="300">
        <f>SUM(E314:F314)</f>
        <v>18</v>
      </c>
    </row>
    <row r="315" spans="1:7" s="36" customFormat="1" ht="21" customHeight="1" x14ac:dyDescent="0.15">
      <c r="A315" s="376"/>
      <c r="B315" s="670" t="s">
        <v>110</v>
      </c>
      <c r="C315" s="671"/>
      <c r="D315" s="297"/>
      <c r="E315" s="377">
        <f>SUM(E314:E314)</f>
        <v>0</v>
      </c>
      <c r="F315" s="377">
        <f>SUM(F314:F314)</f>
        <v>18</v>
      </c>
      <c r="G315" s="378">
        <f>SUM(G314:G314)</f>
        <v>18</v>
      </c>
    </row>
    <row r="316" spans="1:7" s="36" customFormat="1" ht="21" customHeight="1" x14ac:dyDescent="0.15">
      <c r="A316" s="290" t="s">
        <v>192</v>
      </c>
      <c r="B316" s="367" t="s">
        <v>260</v>
      </c>
      <c r="C316" s="391">
        <v>501</v>
      </c>
      <c r="D316" s="392" t="s">
        <v>289</v>
      </c>
      <c r="E316" s="370"/>
      <c r="F316" s="370">
        <v>720</v>
      </c>
      <c r="G316" s="393">
        <f>SUM(E316:F316)</f>
        <v>720</v>
      </c>
    </row>
    <row r="317" spans="1:7" s="36" customFormat="1" ht="21" customHeight="1" x14ac:dyDescent="0.15">
      <c r="A317" s="290"/>
      <c r="B317" s="79" t="s">
        <v>628</v>
      </c>
      <c r="C317" s="80">
        <v>262</v>
      </c>
      <c r="D317" s="81" t="s">
        <v>215</v>
      </c>
      <c r="E317" s="82"/>
      <c r="F317" s="82">
        <v>18</v>
      </c>
      <c r="G317" s="303">
        <f>SUM(E317:F317)</f>
        <v>18</v>
      </c>
    </row>
    <row r="318" spans="1:7" s="36" customFormat="1" ht="21" customHeight="1" x14ac:dyDescent="0.15">
      <c r="A318" s="290"/>
      <c r="B318" s="394"/>
      <c r="C318" s="395">
        <v>521</v>
      </c>
      <c r="D318" s="74" t="s">
        <v>461</v>
      </c>
      <c r="E318" s="396"/>
      <c r="F318" s="396">
        <v>18</v>
      </c>
      <c r="G318" s="397">
        <f>SUM(E318:F318)</f>
        <v>18</v>
      </c>
    </row>
    <row r="319" spans="1:7" s="36" customFormat="1" ht="21" customHeight="1" x14ac:dyDescent="0.15">
      <c r="A319" s="386"/>
      <c r="B319" s="670" t="s">
        <v>110</v>
      </c>
      <c r="C319" s="671"/>
      <c r="D319" s="297"/>
      <c r="E319" s="298">
        <f>SUM(E316:E318)</f>
        <v>0</v>
      </c>
      <c r="F319" s="298">
        <f>SUM(F316:F318)</f>
        <v>756</v>
      </c>
      <c r="G319" s="307">
        <f>SUM(G316:G318)</f>
        <v>756</v>
      </c>
    </row>
    <row r="320" spans="1:7" s="36" customFormat="1" ht="21" customHeight="1" x14ac:dyDescent="0.15">
      <c r="A320" s="290" t="s">
        <v>238</v>
      </c>
      <c r="B320" s="367" t="s">
        <v>572</v>
      </c>
      <c r="C320" s="391">
        <v>261</v>
      </c>
      <c r="D320" s="392" t="s">
        <v>648</v>
      </c>
      <c r="E320" s="370"/>
      <c r="F320" s="370">
        <v>18</v>
      </c>
      <c r="G320" s="393">
        <f>SUM(E320:F320)</f>
        <v>18</v>
      </c>
    </row>
    <row r="321" spans="1:7" s="36" customFormat="1" ht="21" customHeight="1" x14ac:dyDescent="0.15">
      <c r="A321" s="398"/>
      <c r="B321" s="670" t="s">
        <v>110</v>
      </c>
      <c r="C321" s="671"/>
      <c r="D321" s="297"/>
      <c r="E321" s="298">
        <f>SUM(E320:E320)</f>
        <v>0</v>
      </c>
      <c r="F321" s="298">
        <f>SUM(F320:F320)</f>
        <v>18</v>
      </c>
      <c r="G321" s="307">
        <f>SUM(G320:G320)</f>
        <v>18</v>
      </c>
    </row>
    <row r="322" spans="1:7" s="36" customFormat="1" ht="21" customHeight="1" x14ac:dyDescent="0.15">
      <c r="A322" s="290" t="s">
        <v>630</v>
      </c>
      <c r="B322" s="334" t="s">
        <v>629</v>
      </c>
      <c r="C322" s="318">
        <v>351</v>
      </c>
      <c r="D322" s="51" t="s">
        <v>210</v>
      </c>
      <c r="E322" s="319"/>
      <c r="F322" s="319">
        <v>18</v>
      </c>
      <c r="G322" s="300">
        <f>SUM(E322:F322)</f>
        <v>18</v>
      </c>
    </row>
    <row r="323" spans="1:7" s="36" customFormat="1" ht="21" customHeight="1" x14ac:dyDescent="0.15">
      <c r="A323" s="290"/>
      <c r="B323" s="334"/>
      <c r="C323" s="318">
        <v>471</v>
      </c>
      <c r="D323" s="51" t="s">
        <v>211</v>
      </c>
      <c r="E323" s="319"/>
      <c r="F323" s="319">
        <v>2</v>
      </c>
      <c r="G323" s="300"/>
    </row>
    <row r="324" spans="1:7" s="36" customFormat="1" ht="21" customHeight="1" x14ac:dyDescent="0.15">
      <c r="A324" s="290"/>
      <c r="B324" s="334"/>
      <c r="C324" s="395">
        <v>501</v>
      </c>
      <c r="D324" s="51" t="s">
        <v>212</v>
      </c>
      <c r="E324" s="319"/>
      <c r="F324" s="319">
        <v>1188</v>
      </c>
      <c r="G324" s="300">
        <f>SUM(E324:F324)</f>
        <v>1188</v>
      </c>
    </row>
    <row r="325" spans="1:7" s="36" customFormat="1" ht="21" customHeight="1" x14ac:dyDescent="0.15">
      <c r="A325" s="398"/>
      <c r="B325" s="670" t="s">
        <v>110</v>
      </c>
      <c r="C325" s="671"/>
      <c r="D325" s="297"/>
      <c r="E325" s="298">
        <f>SUM(E322:E324)</f>
        <v>0</v>
      </c>
      <c r="F325" s="298">
        <f>SUM(F322:F324)</f>
        <v>1208</v>
      </c>
      <c r="G325" s="307">
        <f>SUM(G322:G324)</f>
        <v>1206</v>
      </c>
    </row>
    <row r="326" spans="1:7" s="36" customFormat="1" ht="21" customHeight="1" x14ac:dyDescent="0.15">
      <c r="A326" s="290" t="s">
        <v>225</v>
      </c>
      <c r="B326" s="291" t="s">
        <v>250</v>
      </c>
      <c r="C326" s="292">
        <v>501</v>
      </c>
      <c r="D326" s="53" t="s">
        <v>368</v>
      </c>
      <c r="E326" s="293"/>
      <c r="F326" s="293">
        <v>72</v>
      </c>
      <c r="G326" s="301">
        <f t="shared" ref="G326:G327" si="27">SUM(E326:F326)</f>
        <v>72</v>
      </c>
    </row>
    <row r="327" spans="1:7" s="36" customFormat="1" ht="21" customHeight="1" x14ac:dyDescent="0.15">
      <c r="A327" s="290"/>
      <c r="B327" s="334" t="s">
        <v>226</v>
      </c>
      <c r="C327" s="318">
        <v>231</v>
      </c>
      <c r="D327" s="51" t="s">
        <v>46</v>
      </c>
      <c r="E327" s="319"/>
      <c r="F327" s="319">
        <v>74</v>
      </c>
      <c r="G327" s="300">
        <f t="shared" si="27"/>
        <v>74</v>
      </c>
    </row>
    <row r="328" spans="1:7" s="36" customFormat="1" ht="21" customHeight="1" x14ac:dyDescent="0.15">
      <c r="A328" s="290"/>
      <c r="B328" s="334"/>
      <c r="C328" s="318">
        <v>501</v>
      </c>
      <c r="D328" s="51" t="s">
        <v>90</v>
      </c>
      <c r="E328" s="319"/>
      <c r="F328" s="319">
        <v>108</v>
      </c>
      <c r="G328" s="300">
        <f t="shared" ref="G328" si="28">SUM(E328:F328)</f>
        <v>108</v>
      </c>
    </row>
    <row r="329" spans="1:7" s="36" customFormat="1" ht="21" customHeight="1" x14ac:dyDescent="0.15">
      <c r="A329" s="398"/>
      <c r="B329" s="670" t="s">
        <v>110</v>
      </c>
      <c r="C329" s="671"/>
      <c r="D329" s="297"/>
      <c r="E329" s="298">
        <f>SUM(E326:E328)</f>
        <v>0</v>
      </c>
      <c r="F329" s="298">
        <f>SUM(F326:F328)</f>
        <v>254</v>
      </c>
      <c r="G329" s="399">
        <f>SUM(G326:G328)</f>
        <v>254</v>
      </c>
    </row>
    <row r="330" spans="1:7" s="36" customFormat="1" ht="21" customHeight="1" x14ac:dyDescent="0.15">
      <c r="A330" s="400" t="s">
        <v>457</v>
      </c>
      <c r="B330" s="334" t="s">
        <v>458</v>
      </c>
      <c r="C330" s="390">
        <v>262</v>
      </c>
      <c r="D330" s="55" t="s">
        <v>215</v>
      </c>
      <c r="E330" s="319">
        <v>90</v>
      </c>
      <c r="F330" s="319"/>
      <c r="G330" s="401">
        <f>SUM(E330:F330)</f>
        <v>90</v>
      </c>
    </row>
    <row r="331" spans="1:7" s="36" customFormat="1" ht="21" customHeight="1" x14ac:dyDescent="0.15">
      <c r="A331" s="290"/>
      <c r="B331" s="670" t="s">
        <v>110</v>
      </c>
      <c r="C331" s="671"/>
      <c r="D331" s="297"/>
      <c r="E331" s="377">
        <f>SUM(E330)</f>
        <v>90</v>
      </c>
      <c r="F331" s="377">
        <f>SUM(F330)</f>
        <v>0</v>
      </c>
      <c r="G331" s="378">
        <f>SUM(G330)</f>
        <v>90</v>
      </c>
    </row>
    <row r="332" spans="1:7" s="36" customFormat="1" ht="21" customHeight="1" x14ac:dyDescent="0.15">
      <c r="A332" s="402" t="s">
        <v>228</v>
      </c>
      <c r="B332" s="373" t="s">
        <v>229</v>
      </c>
      <c r="C332" s="403">
        <v>255</v>
      </c>
      <c r="D332" s="51" t="s">
        <v>640</v>
      </c>
      <c r="E332" s="319"/>
      <c r="F332" s="319">
        <v>6</v>
      </c>
      <c r="G332" s="300">
        <f>SUM(E332:F332)</f>
        <v>6</v>
      </c>
    </row>
    <row r="333" spans="1:7" s="36" customFormat="1" ht="21" customHeight="1" x14ac:dyDescent="0.15">
      <c r="A333" s="290"/>
      <c r="B333" s="373"/>
      <c r="C333" s="404">
        <v>261</v>
      </c>
      <c r="D333" s="51" t="s">
        <v>54</v>
      </c>
      <c r="E333" s="319"/>
      <c r="F333" s="319">
        <v>7</v>
      </c>
      <c r="G333" s="300">
        <f>SUM(E333:F333)</f>
        <v>7</v>
      </c>
    </row>
    <row r="334" spans="1:7" s="36" customFormat="1" ht="21" customHeight="1" x14ac:dyDescent="0.15">
      <c r="A334" s="398"/>
      <c r="B334" s="670" t="s">
        <v>110</v>
      </c>
      <c r="C334" s="671"/>
      <c r="D334" s="297"/>
      <c r="E334" s="298">
        <f>SUM(E332:E333)</f>
        <v>0</v>
      </c>
      <c r="F334" s="298">
        <f>SUM(F332:F333)</f>
        <v>13</v>
      </c>
      <c r="G334" s="307">
        <f>SUM(G332:G333)</f>
        <v>13</v>
      </c>
    </row>
    <row r="335" spans="1:7" s="36" customFormat="1" ht="21" customHeight="1" x14ac:dyDescent="0.15">
      <c r="A335" s="290" t="s">
        <v>152</v>
      </c>
      <c r="B335" s="367" t="s">
        <v>158</v>
      </c>
      <c r="C335" s="391">
        <v>211</v>
      </c>
      <c r="D335" s="405" t="s">
        <v>42</v>
      </c>
      <c r="E335" s="370"/>
      <c r="F335" s="370">
        <v>240</v>
      </c>
      <c r="G335" s="393">
        <f>SUM(E335:F335)</f>
        <v>240</v>
      </c>
    </row>
    <row r="336" spans="1:7" s="36" customFormat="1" ht="21" customHeight="1" x14ac:dyDescent="0.15">
      <c r="A336" s="398"/>
      <c r="B336" s="670" t="s">
        <v>110</v>
      </c>
      <c r="C336" s="671"/>
      <c r="D336" s="297"/>
      <c r="E336" s="298">
        <f>SUM(E335:E335)</f>
        <v>0</v>
      </c>
      <c r="F336" s="298">
        <f>SUM(F335:F335)</f>
        <v>240</v>
      </c>
      <c r="G336" s="299">
        <f>SUM(G335:G335)</f>
        <v>240</v>
      </c>
    </row>
    <row r="337" spans="1:7" s="36" customFormat="1" ht="21" customHeight="1" x14ac:dyDescent="0.15">
      <c r="A337" s="290" t="s">
        <v>493</v>
      </c>
      <c r="B337" s="406" t="s">
        <v>509</v>
      </c>
      <c r="C337" s="407">
        <v>351</v>
      </c>
      <c r="D337" s="408" t="s">
        <v>210</v>
      </c>
      <c r="E337" s="409"/>
      <c r="F337" s="409">
        <v>80</v>
      </c>
      <c r="G337" s="410">
        <f>SUM(E337:F337)</f>
        <v>80</v>
      </c>
    </row>
    <row r="338" spans="1:7" s="36" customFormat="1" ht="21" customHeight="1" x14ac:dyDescent="0.15">
      <c r="A338" s="411"/>
      <c r="B338" s="670" t="s">
        <v>110</v>
      </c>
      <c r="C338" s="671"/>
      <c r="D338" s="297"/>
      <c r="E338" s="298">
        <f>SUM(E337:E337)</f>
        <v>0</v>
      </c>
      <c r="F338" s="298">
        <f>SUM(F337:F337)</f>
        <v>80</v>
      </c>
      <c r="G338" s="299">
        <f>SUM(G337:G337)</f>
        <v>80</v>
      </c>
    </row>
    <row r="339" spans="1:7" s="36" customFormat="1" ht="21" customHeight="1" x14ac:dyDescent="0.15">
      <c r="A339" s="290" t="s">
        <v>162</v>
      </c>
      <c r="B339" s="389" t="s">
        <v>163</v>
      </c>
      <c r="C339" s="412">
        <v>255</v>
      </c>
      <c r="D339" s="413" t="s">
        <v>52</v>
      </c>
      <c r="E339" s="414"/>
      <c r="F339" s="414">
        <v>20</v>
      </c>
      <c r="G339" s="415">
        <f>SUM(E339:F339)</f>
        <v>20</v>
      </c>
    </row>
    <row r="340" spans="1:7" s="36" customFormat="1" ht="21" customHeight="1" x14ac:dyDescent="0.15">
      <c r="A340" s="398"/>
      <c r="B340" s="672" t="s">
        <v>110</v>
      </c>
      <c r="C340" s="673"/>
      <c r="D340" s="416"/>
      <c r="E340" s="417">
        <f>SUM(E339:E339)</f>
        <v>0</v>
      </c>
      <c r="F340" s="417">
        <f>SUM(F339:F339)</f>
        <v>20</v>
      </c>
      <c r="G340" s="418">
        <f>SUM(G339:G339)</f>
        <v>20</v>
      </c>
    </row>
    <row r="341" spans="1:7" s="36" customFormat="1" ht="21" customHeight="1" x14ac:dyDescent="0.15">
      <c r="A341" s="290" t="s">
        <v>1</v>
      </c>
      <c r="B341" s="419" t="s">
        <v>253</v>
      </c>
      <c r="C341" s="420">
        <v>221</v>
      </c>
      <c r="D341" s="421" t="s">
        <v>43</v>
      </c>
      <c r="E341" s="422"/>
      <c r="F341" s="422">
        <v>8622</v>
      </c>
      <c r="G341" s="423">
        <f t="shared" ref="G341:G352" si="29">SUM(E341:F341)</f>
        <v>8622</v>
      </c>
    </row>
    <row r="342" spans="1:7" s="36" customFormat="1" ht="21" customHeight="1" x14ac:dyDescent="0.15">
      <c r="A342" s="290"/>
      <c r="B342" s="424" t="s">
        <v>261</v>
      </c>
      <c r="C342" s="425">
        <v>444</v>
      </c>
      <c r="D342" s="426" t="s">
        <v>258</v>
      </c>
      <c r="E342" s="427">
        <v>20</v>
      </c>
      <c r="F342" s="427"/>
      <c r="G342" s="428">
        <f t="shared" si="29"/>
        <v>20</v>
      </c>
    </row>
    <row r="343" spans="1:7" s="36" customFormat="1" ht="21" customHeight="1" x14ac:dyDescent="0.15">
      <c r="A343" s="290"/>
      <c r="B343" s="334" t="s">
        <v>565</v>
      </c>
      <c r="C343" s="318">
        <v>111</v>
      </c>
      <c r="D343" s="51" t="s">
        <v>505</v>
      </c>
      <c r="E343" s="319"/>
      <c r="F343" s="319">
        <v>10871</v>
      </c>
      <c r="G343" s="300"/>
    </row>
    <row r="344" spans="1:7" s="36" customFormat="1" ht="21" customHeight="1" x14ac:dyDescent="0.15">
      <c r="A344" s="290"/>
      <c r="B344" s="429" t="s">
        <v>116</v>
      </c>
      <c r="C344" s="430">
        <v>92</v>
      </c>
      <c r="D344" s="81" t="s">
        <v>13</v>
      </c>
      <c r="E344" s="431"/>
      <c r="F344" s="431">
        <v>1240</v>
      </c>
      <c r="G344" s="432">
        <f t="shared" si="29"/>
        <v>1240</v>
      </c>
    </row>
    <row r="345" spans="1:7" s="36" customFormat="1" ht="21" customHeight="1" x14ac:dyDescent="0.15">
      <c r="A345" s="290"/>
      <c r="B345" s="334"/>
      <c r="C345" s="318">
        <v>255</v>
      </c>
      <c r="D345" s="51" t="s">
        <v>52</v>
      </c>
      <c r="E345" s="319">
        <v>574</v>
      </c>
      <c r="F345" s="319"/>
      <c r="G345" s="300">
        <f t="shared" si="29"/>
        <v>574</v>
      </c>
    </row>
    <row r="346" spans="1:7" s="36" customFormat="1" ht="21" customHeight="1" x14ac:dyDescent="0.15">
      <c r="A346" s="290"/>
      <c r="B346" s="334"/>
      <c r="C346" s="318">
        <v>444</v>
      </c>
      <c r="D346" s="51" t="s">
        <v>85</v>
      </c>
      <c r="E346" s="319">
        <v>820</v>
      </c>
      <c r="F346" s="319"/>
      <c r="G346" s="300">
        <f t="shared" ref="G346:G347" si="30">SUM(E346:F346)</f>
        <v>820</v>
      </c>
    </row>
    <row r="347" spans="1:7" s="36" customFormat="1" ht="21" customHeight="1" x14ac:dyDescent="0.15">
      <c r="A347" s="290"/>
      <c r="B347" s="334"/>
      <c r="C347" s="318">
        <v>451</v>
      </c>
      <c r="D347" s="51" t="s">
        <v>86</v>
      </c>
      <c r="E347" s="319">
        <v>440</v>
      </c>
      <c r="F347" s="319"/>
      <c r="G347" s="300">
        <f t="shared" si="30"/>
        <v>440</v>
      </c>
    </row>
    <row r="348" spans="1:7" s="36" customFormat="1" ht="21" customHeight="1" x14ac:dyDescent="0.15">
      <c r="A348" s="290"/>
      <c r="B348" s="114"/>
      <c r="C348" s="115">
        <v>491</v>
      </c>
      <c r="D348" s="116" t="s">
        <v>635</v>
      </c>
      <c r="E348" s="117">
        <v>20</v>
      </c>
      <c r="F348" s="117"/>
      <c r="G348" s="433">
        <f t="shared" si="29"/>
        <v>20</v>
      </c>
    </row>
    <row r="349" spans="1:7" s="36" customFormat="1" ht="21" customHeight="1" x14ac:dyDescent="0.15">
      <c r="A349" s="290"/>
      <c r="B349" s="334" t="s">
        <v>293</v>
      </c>
      <c r="C349" s="318">
        <v>92</v>
      </c>
      <c r="D349" s="51" t="s">
        <v>359</v>
      </c>
      <c r="E349" s="319"/>
      <c r="F349" s="319">
        <v>860</v>
      </c>
      <c r="G349" s="300">
        <f t="shared" si="29"/>
        <v>860</v>
      </c>
    </row>
    <row r="350" spans="1:7" s="36" customFormat="1" ht="21" customHeight="1" x14ac:dyDescent="0.15">
      <c r="A350" s="290"/>
      <c r="B350" s="334"/>
      <c r="C350" s="318">
        <v>131</v>
      </c>
      <c r="D350" s="51" t="s">
        <v>239</v>
      </c>
      <c r="E350" s="319"/>
      <c r="F350" s="319">
        <v>247775</v>
      </c>
      <c r="G350" s="300">
        <f t="shared" si="29"/>
        <v>247775</v>
      </c>
    </row>
    <row r="351" spans="1:7" s="36" customFormat="1" ht="21" customHeight="1" x14ac:dyDescent="0.15">
      <c r="A351" s="290"/>
      <c r="B351" s="334"/>
      <c r="C351" s="318">
        <v>255</v>
      </c>
      <c r="D351" s="51" t="s">
        <v>52</v>
      </c>
      <c r="E351" s="319">
        <v>20</v>
      </c>
      <c r="F351" s="319"/>
      <c r="G351" s="300">
        <f t="shared" si="29"/>
        <v>20</v>
      </c>
    </row>
    <row r="352" spans="1:7" s="36" customFormat="1" ht="21" customHeight="1" x14ac:dyDescent="0.15">
      <c r="A352" s="290"/>
      <c r="B352" s="334"/>
      <c r="C352" s="434">
        <v>451</v>
      </c>
      <c r="D352" s="51" t="s">
        <v>86</v>
      </c>
      <c r="E352" s="319">
        <v>36</v>
      </c>
      <c r="F352" s="319"/>
      <c r="G352" s="300">
        <f t="shared" si="29"/>
        <v>36</v>
      </c>
    </row>
    <row r="353" spans="1:7" s="36" customFormat="1" ht="21" customHeight="1" x14ac:dyDescent="0.15">
      <c r="A353" s="398"/>
      <c r="B353" s="674" t="s">
        <v>110</v>
      </c>
      <c r="C353" s="675"/>
      <c r="D353" s="435"/>
      <c r="E353" s="436">
        <f>SUM(E341:E352)</f>
        <v>1930</v>
      </c>
      <c r="F353" s="436">
        <f>SUM(F341:F352)</f>
        <v>269368</v>
      </c>
      <c r="G353" s="399">
        <f>SUM(G341:G352)</f>
        <v>260427</v>
      </c>
    </row>
    <row r="354" spans="1:7" s="36" customFormat="1" ht="21" customHeight="1" x14ac:dyDescent="0.15">
      <c r="A354" s="290" t="s">
        <v>262</v>
      </c>
      <c r="B354" s="334" t="s">
        <v>579</v>
      </c>
      <c r="C354" s="292">
        <v>451</v>
      </c>
      <c r="D354" s="53" t="s">
        <v>249</v>
      </c>
      <c r="E354" s="293">
        <v>40</v>
      </c>
      <c r="F354" s="293"/>
      <c r="G354" s="301">
        <f>SUM(E354:F354)</f>
        <v>40</v>
      </c>
    </row>
    <row r="355" spans="1:7" s="36" customFormat="1" ht="21" customHeight="1" x14ac:dyDescent="0.15">
      <c r="A355" s="398"/>
      <c r="B355" s="674" t="s">
        <v>110</v>
      </c>
      <c r="C355" s="675"/>
      <c r="D355" s="435"/>
      <c r="E355" s="436">
        <f>SUM(E354:E354)</f>
        <v>40</v>
      </c>
      <c r="F355" s="436">
        <f>SUM(F354:F354)</f>
        <v>0</v>
      </c>
      <c r="G355" s="437">
        <f>SUM(G354:G354)</f>
        <v>40</v>
      </c>
    </row>
    <row r="356" spans="1:7" s="36" customFormat="1" ht="21" customHeight="1" x14ac:dyDescent="0.15">
      <c r="A356" s="290" t="s">
        <v>7</v>
      </c>
      <c r="B356" s="113" t="s">
        <v>523</v>
      </c>
      <c r="C356" s="313">
        <v>371</v>
      </c>
      <c r="D356" s="438" t="s">
        <v>193</v>
      </c>
      <c r="E356" s="315"/>
      <c r="F356" s="315">
        <v>36</v>
      </c>
      <c r="G356" s="316">
        <f t="shared" ref="G356:G374" si="31">SUM(E356:F356)</f>
        <v>36</v>
      </c>
    </row>
    <row r="357" spans="1:7" s="36" customFormat="1" ht="21" customHeight="1" x14ac:dyDescent="0.15">
      <c r="A357" s="290"/>
      <c r="B357" s="439" t="s">
        <v>558</v>
      </c>
      <c r="C357" s="440">
        <v>23</v>
      </c>
      <c r="D357" s="441" t="s">
        <v>243</v>
      </c>
      <c r="E357" s="442"/>
      <c r="F357" s="442">
        <v>120</v>
      </c>
      <c r="G357" s="443">
        <f t="shared" si="31"/>
        <v>120</v>
      </c>
    </row>
    <row r="358" spans="1:7" s="36" customFormat="1" ht="21" customHeight="1" x14ac:dyDescent="0.15">
      <c r="A358" s="290"/>
      <c r="B358" s="291" t="s">
        <v>369</v>
      </c>
      <c r="C358" s="292">
        <v>23</v>
      </c>
      <c r="D358" s="53" t="s">
        <v>243</v>
      </c>
      <c r="E358" s="293"/>
      <c r="F358" s="293">
        <v>440</v>
      </c>
      <c r="G358" s="301">
        <f t="shared" si="31"/>
        <v>440</v>
      </c>
    </row>
    <row r="359" spans="1:7" s="36" customFormat="1" ht="21" customHeight="1" x14ac:dyDescent="0.15">
      <c r="A359" s="290"/>
      <c r="B359" s="79" t="s">
        <v>165</v>
      </c>
      <c r="C359" s="80">
        <v>23</v>
      </c>
      <c r="D359" s="81" t="s">
        <v>20</v>
      </c>
      <c r="E359" s="82"/>
      <c r="F359" s="82">
        <v>2640</v>
      </c>
      <c r="G359" s="432">
        <f t="shared" si="31"/>
        <v>2640</v>
      </c>
    </row>
    <row r="360" spans="1:7" s="36" customFormat="1" ht="21" customHeight="1" x14ac:dyDescent="0.15">
      <c r="A360" s="290"/>
      <c r="B360" s="291"/>
      <c r="C360" s="292">
        <v>411</v>
      </c>
      <c r="D360" s="53" t="s">
        <v>460</v>
      </c>
      <c r="E360" s="293"/>
      <c r="F360" s="293">
        <v>234</v>
      </c>
      <c r="G360" s="301">
        <f t="shared" si="31"/>
        <v>234</v>
      </c>
    </row>
    <row r="361" spans="1:7" s="36" customFormat="1" ht="21" customHeight="1" x14ac:dyDescent="0.15">
      <c r="A361" s="290"/>
      <c r="B361" s="334" t="s">
        <v>573</v>
      </c>
      <c r="C361" s="318">
        <v>262</v>
      </c>
      <c r="D361" s="51" t="s">
        <v>215</v>
      </c>
      <c r="E361" s="319"/>
      <c r="F361" s="319">
        <v>20</v>
      </c>
      <c r="G361" s="300">
        <f t="shared" si="31"/>
        <v>20</v>
      </c>
    </row>
    <row r="362" spans="1:7" s="36" customFormat="1" ht="21" customHeight="1" x14ac:dyDescent="0.15">
      <c r="A362" s="290"/>
      <c r="B362" s="334"/>
      <c r="C362" s="318">
        <v>361</v>
      </c>
      <c r="D362" s="51" t="s">
        <v>636</v>
      </c>
      <c r="E362" s="319"/>
      <c r="F362" s="319">
        <v>18</v>
      </c>
      <c r="G362" s="300">
        <f t="shared" si="31"/>
        <v>18</v>
      </c>
    </row>
    <row r="363" spans="1:7" s="36" customFormat="1" ht="21" customHeight="1" x14ac:dyDescent="0.15">
      <c r="A363" s="290"/>
      <c r="B363" s="291"/>
      <c r="C363" s="292">
        <v>521</v>
      </c>
      <c r="D363" s="53" t="s">
        <v>286</v>
      </c>
      <c r="E363" s="293"/>
      <c r="F363" s="293">
        <v>20</v>
      </c>
      <c r="G363" s="301">
        <f t="shared" si="31"/>
        <v>20</v>
      </c>
    </row>
    <row r="364" spans="1:7" s="36" customFormat="1" ht="21" customHeight="1" x14ac:dyDescent="0.15">
      <c r="A364" s="290"/>
      <c r="B364" s="439" t="s">
        <v>631</v>
      </c>
      <c r="C364" s="440">
        <v>381</v>
      </c>
      <c r="D364" s="444" t="s">
        <v>208</v>
      </c>
      <c r="E364" s="442"/>
      <c r="F364" s="442">
        <v>7060</v>
      </c>
      <c r="G364" s="443">
        <f t="shared" si="31"/>
        <v>7060</v>
      </c>
    </row>
    <row r="365" spans="1:7" s="36" customFormat="1" ht="21" customHeight="1" x14ac:dyDescent="0.15">
      <c r="A365" s="290"/>
      <c r="B365" s="291" t="s">
        <v>233</v>
      </c>
      <c r="C365" s="292">
        <v>501</v>
      </c>
      <c r="D365" s="53" t="s">
        <v>289</v>
      </c>
      <c r="E365" s="293"/>
      <c r="F365" s="293">
        <v>20</v>
      </c>
      <c r="G365" s="301">
        <f t="shared" si="31"/>
        <v>20</v>
      </c>
    </row>
    <row r="366" spans="1:7" s="36" customFormat="1" ht="21" customHeight="1" x14ac:dyDescent="0.15">
      <c r="A366" s="290"/>
      <c r="B366" s="79" t="s">
        <v>159</v>
      </c>
      <c r="C366" s="80">
        <v>23</v>
      </c>
      <c r="D366" s="81" t="s">
        <v>209</v>
      </c>
      <c r="E366" s="82"/>
      <c r="F366" s="82">
        <v>600</v>
      </c>
      <c r="G366" s="432">
        <f t="shared" si="31"/>
        <v>600</v>
      </c>
    </row>
    <row r="367" spans="1:7" s="36" customFormat="1" ht="21" customHeight="1" x14ac:dyDescent="0.15">
      <c r="A367" s="290"/>
      <c r="B367" s="445"/>
      <c r="C367" s="318">
        <v>211</v>
      </c>
      <c r="D367" s="51" t="s">
        <v>42</v>
      </c>
      <c r="E367" s="319"/>
      <c r="F367" s="319">
        <v>1278</v>
      </c>
      <c r="G367" s="300">
        <f t="shared" si="31"/>
        <v>1278</v>
      </c>
    </row>
    <row r="368" spans="1:7" s="36" customFormat="1" ht="21" customHeight="1" x14ac:dyDescent="0.15">
      <c r="A368" s="290"/>
      <c r="B368" s="446" t="s">
        <v>294</v>
      </c>
      <c r="C368" s="447">
        <v>51</v>
      </c>
      <c r="D368" s="448" t="s">
        <v>544</v>
      </c>
      <c r="E368" s="449"/>
      <c r="F368" s="449">
        <v>126</v>
      </c>
      <c r="G368" s="450">
        <f t="shared" si="31"/>
        <v>126</v>
      </c>
    </row>
    <row r="369" spans="1:7" s="36" customFormat="1" ht="21" customHeight="1" x14ac:dyDescent="0.15">
      <c r="A369" s="290"/>
      <c r="B369" s="291"/>
      <c r="C369" s="292">
        <v>411</v>
      </c>
      <c r="D369" s="53" t="s">
        <v>460</v>
      </c>
      <c r="E369" s="293"/>
      <c r="F369" s="293">
        <v>126</v>
      </c>
      <c r="G369" s="301">
        <f t="shared" si="31"/>
        <v>126</v>
      </c>
    </row>
    <row r="370" spans="1:7" s="36" customFormat="1" ht="21" customHeight="1" x14ac:dyDescent="0.15">
      <c r="A370" s="290"/>
      <c r="B370" s="79" t="s">
        <v>510</v>
      </c>
      <c r="C370" s="80">
        <v>131</v>
      </c>
      <c r="D370" s="81" t="s">
        <v>15</v>
      </c>
      <c r="E370" s="82"/>
      <c r="F370" s="82">
        <v>40</v>
      </c>
      <c r="G370" s="432">
        <f t="shared" si="31"/>
        <v>40</v>
      </c>
    </row>
    <row r="371" spans="1:7" s="36" customFormat="1" ht="21" customHeight="1" x14ac:dyDescent="0.15">
      <c r="A371" s="290"/>
      <c r="B371" s="291"/>
      <c r="C371" s="292">
        <v>411</v>
      </c>
      <c r="D371" s="53" t="s">
        <v>460</v>
      </c>
      <c r="E371" s="293"/>
      <c r="F371" s="293">
        <v>54</v>
      </c>
      <c r="G371" s="301">
        <f t="shared" si="31"/>
        <v>54</v>
      </c>
    </row>
    <row r="372" spans="1:7" s="36" customFormat="1" ht="21" customHeight="1" x14ac:dyDescent="0.15">
      <c r="A372" s="290"/>
      <c r="B372" s="291" t="s">
        <v>578</v>
      </c>
      <c r="C372" s="292">
        <v>444</v>
      </c>
      <c r="D372" s="53" t="s">
        <v>232</v>
      </c>
      <c r="E372" s="293">
        <v>180</v>
      </c>
      <c r="F372" s="293"/>
      <c r="G372" s="301">
        <f t="shared" si="31"/>
        <v>180</v>
      </c>
    </row>
    <row r="373" spans="1:7" s="36" customFormat="1" ht="21" customHeight="1" x14ac:dyDescent="0.15">
      <c r="A373" s="290"/>
      <c r="B373" s="79" t="s">
        <v>190</v>
      </c>
      <c r="C373" s="80">
        <v>371</v>
      </c>
      <c r="D373" s="81" t="s">
        <v>11</v>
      </c>
      <c r="E373" s="82">
        <v>80</v>
      </c>
      <c r="F373" s="82"/>
      <c r="G373" s="432">
        <f t="shared" ref="G373" si="32">SUM(E373:F373)</f>
        <v>80</v>
      </c>
    </row>
    <row r="374" spans="1:7" s="36" customFormat="1" ht="21" customHeight="1" x14ac:dyDescent="0.15">
      <c r="A374" s="290"/>
      <c r="B374" s="451"/>
      <c r="C374" s="452">
        <v>471</v>
      </c>
      <c r="D374" s="453" t="s">
        <v>637</v>
      </c>
      <c r="E374" s="454">
        <v>20</v>
      </c>
      <c r="F374" s="454"/>
      <c r="G374" s="410">
        <f t="shared" si="31"/>
        <v>20</v>
      </c>
    </row>
    <row r="375" spans="1:7" s="36" customFormat="1" ht="21" customHeight="1" x14ac:dyDescent="0.15">
      <c r="A375" s="455"/>
      <c r="B375" s="674" t="s">
        <v>110</v>
      </c>
      <c r="C375" s="675"/>
      <c r="D375" s="435"/>
      <c r="E375" s="436">
        <f>SUM(E356:E374)</f>
        <v>280</v>
      </c>
      <c r="F375" s="436">
        <f>SUM(F356:F374)</f>
        <v>12832</v>
      </c>
      <c r="G375" s="399">
        <f>SUM(G356:G374)</f>
        <v>13112</v>
      </c>
    </row>
    <row r="376" spans="1:7" s="36" customFormat="1" ht="21" customHeight="1" x14ac:dyDescent="0.15">
      <c r="A376" s="290" t="s">
        <v>427</v>
      </c>
      <c r="B376" s="456" t="s">
        <v>564</v>
      </c>
      <c r="C376" s="403">
        <v>111</v>
      </c>
      <c r="D376" s="314" t="s">
        <v>505</v>
      </c>
      <c r="E376" s="315"/>
      <c r="F376" s="315">
        <v>20120</v>
      </c>
      <c r="G376" s="316">
        <f>SUM(E376:F376)</f>
        <v>20120</v>
      </c>
    </row>
    <row r="377" spans="1:7" s="36" customFormat="1" ht="21" customHeight="1" x14ac:dyDescent="0.15">
      <c r="A377" s="290"/>
      <c r="B377" s="373"/>
      <c r="C377" s="457">
        <v>131</v>
      </c>
      <c r="D377" s="51" t="s">
        <v>239</v>
      </c>
      <c r="E377" s="458"/>
      <c r="F377" s="458">
        <v>78920</v>
      </c>
      <c r="G377" s="300">
        <f t="shared" ref="G377:G379" si="33">SUM(E377:F377)</f>
        <v>78920</v>
      </c>
    </row>
    <row r="378" spans="1:7" s="36" customFormat="1" ht="21" customHeight="1" x14ac:dyDescent="0.15">
      <c r="A378" s="290"/>
      <c r="B378" s="459" t="s">
        <v>381</v>
      </c>
      <c r="C378" s="460">
        <v>111</v>
      </c>
      <c r="D378" s="81" t="s">
        <v>505</v>
      </c>
      <c r="E378" s="82"/>
      <c r="F378" s="82">
        <v>44000</v>
      </c>
      <c r="G378" s="450">
        <f t="shared" si="33"/>
        <v>44000</v>
      </c>
    </row>
    <row r="379" spans="1:7" s="36" customFormat="1" ht="21" customHeight="1" x14ac:dyDescent="0.15">
      <c r="A379" s="290"/>
      <c r="B379" s="89"/>
      <c r="C379" s="90">
        <v>501</v>
      </c>
      <c r="D379" s="53" t="s">
        <v>212</v>
      </c>
      <c r="E379" s="54"/>
      <c r="F379" s="54">
        <v>240</v>
      </c>
      <c r="G379" s="301">
        <f t="shared" si="33"/>
        <v>240</v>
      </c>
    </row>
    <row r="380" spans="1:7" s="36" customFormat="1" ht="21" customHeight="1" x14ac:dyDescent="0.15">
      <c r="A380" s="290"/>
      <c r="B380" s="461" t="s">
        <v>567</v>
      </c>
      <c r="C380" s="462">
        <v>131</v>
      </c>
      <c r="D380" s="51" t="s">
        <v>239</v>
      </c>
      <c r="E380" s="458"/>
      <c r="F380" s="458">
        <v>148922</v>
      </c>
      <c r="G380" s="300"/>
    </row>
    <row r="381" spans="1:7" s="36" customFormat="1" ht="21" customHeight="1" x14ac:dyDescent="0.15">
      <c r="A381" s="455"/>
      <c r="B381" s="674" t="s">
        <v>110</v>
      </c>
      <c r="C381" s="675"/>
      <c r="D381" s="435"/>
      <c r="E381" s="436">
        <f>SUM(E376:E380)</f>
        <v>0</v>
      </c>
      <c r="F381" s="436">
        <f t="shared" ref="F381:G381" si="34">SUM(F376:F380)</f>
        <v>292202</v>
      </c>
      <c r="G381" s="437">
        <f t="shared" si="34"/>
        <v>143280</v>
      </c>
    </row>
    <row r="382" spans="1:7" s="36" customFormat="1" ht="21" customHeight="1" x14ac:dyDescent="0.15">
      <c r="A382" s="290" t="s">
        <v>388</v>
      </c>
      <c r="B382" s="367" t="s">
        <v>519</v>
      </c>
      <c r="C382" s="391">
        <v>255</v>
      </c>
      <c r="D382" s="392" t="s">
        <v>463</v>
      </c>
      <c r="E382" s="370">
        <v>40</v>
      </c>
      <c r="F382" s="370"/>
      <c r="G382" s="393">
        <f>SUM(E382:F382)</f>
        <v>40</v>
      </c>
    </row>
    <row r="383" spans="1:7" s="36" customFormat="1" ht="21" customHeight="1" x14ac:dyDescent="0.15">
      <c r="A383" s="455"/>
      <c r="B383" s="674" t="s">
        <v>110</v>
      </c>
      <c r="C383" s="675"/>
      <c r="D383" s="435"/>
      <c r="E383" s="436">
        <f>SUM(E382:E382)</f>
        <v>40</v>
      </c>
      <c r="F383" s="436">
        <f>SUM(F382:F382)</f>
        <v>0</v>
      </c>
      <c r="G383" s="437">
        <f>SUM(G382:G382)</f>
        <v>40</v>
      </c>
    </row>
    <row r="384" spans="1:7" s="36" customFormat="1" ht="21" customHeight="1" x14ac:dyDescent="0.15">
      <c r="A384" s="290" t="s">
        <v>345</v>
      </c>
      <c r="B384" s="463" t="s">
        <v>370</v>
      </c>
      <c r="C384" s="391">
        <v>471</v>
      </c>
      <c r="D384" s="55" t="s">
        <v>211</v>
      </c>
      <c r="E384" s="458"/>
      <c r="F384" s="458">
        <v>240</v>
      </c>
      <c r="G384" s="300">
        <f>SUM(E384:F384)</f>
        <v>240</v>
      </c>
    </row>
    <row r="385" spans="1:7" s="36" customFormat="1" ht="21" customHeight="1" x14ac:dyDescent="0.15">
      <c r="A385" s="455"/>
      <c r="B385" s="674" t="s">
        <v>110</v>
      </c>
      <c r="C385" s="675"/>
      <c r="D385" s="435"/>
      <c r="E385" s="436">
        <f>SUM(E384:E384)</f>
        <v>0</v>
      </c>
      <c r="F385" s="436">
        <f>SUM(F384:F384)</f>
        <v>240</v>
      </c>
      <c r="G385" s="437">
        <f>SUM(G384:G384)</f>
        <v>240</v>
      </c>
    </row>
    <row r="386" spans="1:7" s="36" customFormat="1" ht="21" customHeight="1" x14ac:dyDescent="0.15">
      <c r="A386" s="464" t="s">
        <v>174</v>
      </c>
      <c r="B386" s="187" t="s">
        <v>343</v>
      </c>
      <c r="C386" s="92">
        <v>351</v>
      </c>
      <c r="D386" s="55" t="s">
        <v>227</v>
      </c>
      <c r="E386" s="458"/>
      <c r="F386" s="458">
        <v>18</v>
      </c>
      <c r="G386" s="300">
        <f>SUM(E386:F386)</f>
        <v>18</v>
      </c>
    </row>
    <row r="387" spans="1:7" s="36" customFormat="1" ht="21" customHeight="1" x14ac:dyDescent="0.15">
      <c r="A387" s="290"/>
      <c r="B387" s="465" t="s">
        <v>181</v>
      </c>
      <c r="C387" s="466">
        <v>23</v>
      </c>
      <c r="D387" s="91" t="s">
        <v>209</v>
      </c>
      <c r="E387" s="449"/>
      <c r="F387" s="449">
        <v>240</v>
      </c>
      <c r="G387" s="450"/>
    </row>
    <row r="388" spans="1:7" s="36" customFormat="1" ht="21" customHeight="1" x14ac:dyDescent="0.15">
      <c r="A388" s="290"/>
      <c r="B388" s="467"/>
      <c r="C388" s="93">
        <v>221</v>
      </c>
      <c r="D388" s="55" t="s">
        <v>254</v>
      </c>
      <c r="E388" s="458"/>
      <c r="F388" s="458">
        <v>180</v>
      </c>
      <c r="G388" s="300">
        <f>SUM(E388:F388)</f>
        <v>180</v>
      </c>
    </row>
    <row r="389" spans="1:7" s="36" customFormat="1" ht="21" customHeight="1" x14ac:dyDescent="0.15">
      <c r="A389" s="290"/>
      <c r="B389" s="89"/>
      <c r="C389" s="94">
        <v>471</v>
      </c>
      <c r="D389" s="53" t="s">
        <v>211</v>
      </c>
      <c r="E389" s="54"/>
      <c r="F389" s="54">
        <v>60</v>
      </c>
      <c r="G389" s="301">
        <f>SUM(E389:F389)</f>
        <v>60</v>
      </c>
    </row>
    <row r="390" spans="1:7" s="36" customFormat="1" ht="21" customHeight="1" x14ac:dyDescent="0.15">
      <c r="A390" s="290"/>
      <c r="B390" s="461" t="s">
        <v>570</v>
      </c>
      <c r="C390" s="95">
        <v>221</v>
      </c>
      <c r="D390" s="51" t="s">
        <v>254</v>
      </c>
      <c r="E390" s="468"/>
      <c r="F390" s="468">
        <v>180</v>
      </c>
      <c r="G390" s="469"/>
    </row>
    <row r="391" spans="1:7" s="36" customFormat="1" ht="21" customHeight="1" x14ac:dyDescent="0.15">
      <c r="A391" s="470"/>
      <c r="B391" s="674" t="s">
        <v>110</v>
      </c>
      <c r="C391" s="675"/>
      <c r="D391" s="435"/>
      <c r="E391" s="471">
        <f>SUM(E386:E390)</f>
        <v>0</v>
      </c>
      <c r="F391" s="471">
        <f t="shared" ref="F391:G391" si="35">SUM(F386:F390)</f>
        <v>678</v>
      </c>
      <c r="G391" s="472">
        <f t="shared" si="35"/>
        <v>258</v>
      </c>
    </row>
    <row r="392" spans="1:7" s="36" customFormat="1" ht="21" customHeight="1" x14ac:dyDescent="0.15">
      <c r="A392" s="402" t="s">
        <v>553</v>
      </c>
      <c r="B392" s="473" t="s">
        <v>576</v>
      </c>
      <c r="C392" s="474">
        <v>371</v>
      </c>
      <c r="D392" s="475" t="s">
        <v>193</v>
      </c>
      <c r="E392" s="476"/>
      <c r="F392" s="476">
        <v>18</v>
      </c>
      <c r="G392" s="477">
        <f>SUM(E392:F392)</f>
        <v>18</v>
      </c>
    </row>
    <row r="393" spans="1:7" s="36" customFormat="1" ht="21" customHeight="1" x14ac:dyDescent="0.15">
      <c r="A393" s="478"/>
      <c r="B393" s="679" t="s">
        <v>110</v>
      </c>
      <c r="C393" s="680"/>
      <c r="D393" s="479"/>
      <c r="E393" s="480">
        <f>SUM(E392:E392)</f>
        <v>0</v>
      </c>
      <c r="F393" s="480">
        <f>SUM(F392:F392)</f>
        <v>18</v>
      </c>
      <c r="G393" s="481">
        <f>SUM(G392:G392)</f>
        <v>18</v>
      </c>
    </row>
    <row r="394" spans="1:7" s="36" customFormat="1" ht="21" customHeight="1" thickBot="1" x14ac:dyDescent="0.2">
      <c r="A394" s="676" t="s">
        <v>549</v>
      </c>
      <c r="B394" s="677"/>
      <c r="C394" s="677"/>
      <c r="D394" s="678"/>
      <c r="E394" s="482">
        <f>E39+E54+E198+E209+E225+E232+E248+E257+E269+E285+E294+E296+E299+E303+E307+E313+E315+E319+E321+E325+E329+E331+E334+E336+E338+E340+E353+E355+E375+E381+E383+E385+E393+E391</f>
        <v>241168</v>
      </c>
      <c r="F394" s="482">
        <f>F39+F54+F198+F209+F225+F232+F248+F257+F269+F285+F294+F296+F299+F303+F307+F313+F315+F319+F321+F325+F329+F331+F334+F336+F338+F340+F353+F355+F375+F381+F383+F385+F393+F391</f>
        <v>2021391</v>
      </c>
      <c r="G394" s="483">
        <f>G39+G54+G198+G209+G225+G232+G248+G257+G269+G285+G294+G296+G299+G303+G307+G313+G315+G319+G321+G325+G329+G331+G334+G336+G338+G340+G353+G355+G375+G381+G383+G385+G393+G391</f>
        <v>2102115</v>
      </c>
    </row>
    <row r="395" spans="1:7" s="36" customFormat="1" ht="21" customHeight="1" x14ac:dyDescent="0.15"/>
    <row r="396" spans="1:7" s="36" customFormat="1" x14ac:dyDescent="0.15"/>
    <row r="397" spans="1:7" s="36" customFormat="1" x14ac:dyDescent="0.15">
      <c r="E397" s="39"/>
    </row>
    <row r="398" spans="1:7" x14ac:dyDescent="0.15">
      <c r="E398" s="19"/>
    </row>
    <row r="399" spans="1:7" x14ac:dyDescent="0.15">
      <c r="E399" s="19"/>
    </row>
  </sheetData>
  <mergeCells count="43">
    <mergeCell ref="B391:C391"/>
    <mergeCell ref="A394:D394"/>
    <mergeCell ref="B375:C375"/>
    <mergeCell ref="B381:C381"/>
    <mergeCell ref="B383:C383"/>
    <mergeCell ref="B385:C385"/>
    <mergeCell ref="B393:C393"/>
    <mergeCell ref="B338:C338"/>
    <mergeCell ref="B340:C340"/>
    <mergeCell ref="B353:C353"/>
    <mergeCell ref="B355:C355"/>
    <mergeCell ref="B325:C325"/>
    <mergeCell ref="B329:C329"/>
    <mergeCell ref="B331:C331"/>
    <mergeCell ref="B334:C334"/>
    <mergeCell ref="B336:C336"/>
    <mergeCell ref="B313:C313"/>
    <mergeCell ref="B315:C315"/>
    <mergeCell ref="B319:C319"/>
    <mergeCell ref="B321:C321"/>
    <mergeCell ref="B294:C294"/>
    <mergeCell ref="B296:C296"/>
    <mergeCell ref="B299:C299"/>
    <mergeCell ref="B303:C303"/>
    <mergeCell ref="B307:C307"/>
    <mergeCell ref="B232:C232"/>
    <mergeCell ref="B248:C248"/>
    <mergeCell ref="B257:C257"/>
    <mergeCell ref="B269:C269"/>
    <mergeCell ref="B285:C285"/>
    <mergeCell ref="B39:C39"/>
    <mergeCell ref="B54:C54"/>
    <mergeCell ref="B198:C198"/>
    <mergeCell ref="B209:C209"/>
    <mergeCell ref="B225:C225"/>
    <mergeCell ref="M1:N4"/>
    <mergeCell ref="E3:F3"/>
    <mergeCell ref="G3:G4"/>
    <mergeCell ref="H1:K4"/>
    <mergeCell ref="A3:A4"/>
    <mergeCell ref="B3:B4"/>
    <mergeCell ref="C3:D4"/>
    <mergeCell ref="A2:B2"/>
  </mergeCells>
  <phoneticPr fontId="2"/>
  <printOptions horizontalCentered="1"/>
  <pageMargins left="0.78740157480314965" right="0.19685039370078741" top="0.51181102362204722" bottom="0.11811023622047245" header="0.51181102362204722" footer="0.51181102362204722"/>
  <pageSetup paperSize="9" scale="80" orientation="portrait" r:id="rId1"/>
  <headerFooter alignWithMargins="0"/>
  <rowBreaks count="8" manualBreakCount="8">
    <brk id="48" max="6" man="1"/>
    <brk id="94" max="6" man="1"/>
    <brk id="140" max="6" man="1"/>
    <brk id="186" max="6" man="1"/>
    <brk id="232" max="6" man="1"/>
    <brk id="278" max="6" man="1"/>
    <brk id="325" max="6" man="1"/>
    <brk id="371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50"/>
  <sheetViews>
    <sheetView view="pageBreakPreview" zoomScale="70" zoomScaleNormal="100" zoomScaleSheetLayoutView="70" workbookViewId="0">
      <pane xSplit="2" ySplit="4" topLeftCell="C5" activePane="bottomRight" state="frozen"/>
      <selection activeCell="I43" sqref="I43"/>
      <selection pane="topRight" activeCell="I43" sqref="I43"/>
      <selection pane="bottomLeft" activeCell="I43" sqref="I43"/>
      <selection pane="bottomRight" activeCell="D9" sqref="D9"/>
    </sheetView>
  </sheetViews>
  <sheetFormatPr defaultRowHeight="13.5" x14ac:dyDescent="0.15"/>
  <cols>
    <col min="1" max="1" width="18.875" style="13" customWidth="1"/>
    <col min="2" max="2" width="27.625" style="21" customWidth="1"/>
    <col min="3" max="3" width="5.5" style="21" customWidth="1"/>
    <col min="4" max="4" width="35" style="21" customWidth="1"/>
    <col min="5" max="7" width="10.125" style="21" customWidth="1"/>
    <col min="8" max="11" width="9" style="21"/>
    <col min="12" max="12" width="2.625" style="21" customWidth="1"/>
    <col min="13" max="16384" width="9" style="21"/>
  </cols>
  <sheetData>
    <row r="1" spans="1:14" ht="21" customHeight="1" x14ac:dyDescent="0.15">
      <c r="B1" s="13"/>
      <c r="C1" s="13"/>
      <c r="D1" s="13"/>
      <c r="E1" s="13"/>
      <c r="F1" s="591"/>
      <c r="G1" s="591"/>
      <c r="H1" s="602"/>
      <c r="I1" s="602"/>
      <c r="J1" s="602"/>
      <c r="K1" s="602"/>
      <c r="M1" s="658"/>
      <c r="N1" s="658"/>
    </row>
    <row r="2" spans="1:14" ht="21" customHeight="1" thickBot="1" x14ac:dyDescent="0.2">
      <c r="A2" s="682" t="s">
        <v>126</v>
      </c>
      <c r="B2" s="682"/>
      <c r="C2" s="682"/>
      <c r="D2" s="682"/>
      <c r="E2" s="13"/>
      <c r="F2" s="13"/>
      <c r="G2" s="13"/>
      <c r="H2" s="602"/>
      <c r="I2" s="602"/>
      <c r="J2" s="602"/>
      <c r="K2" s="602"/>
      <c r="M2" s="658"/>
      <c r="N2" s="658"/>
    </row>
    <row r="3" spans="1:14" s="39" customFormat="1" ht="21" customHeight="1" x14ac:dyDescent="0.15">
      <c r="A3" s="598" t="s">
        <v>123</v>
      </c>
      <c r="B3" s="596" t="s">
        <v>356</v>
      </c>
      <c r="C3" s="596" t="s">
        <v>118</v>
      </c>
      <c r="D3" s="596"/>
      <c r="E3" s="613" t="s">
        <v>125</v>
      </c>
      <c r="F3" s="596"/>
      <c r="G3" s="597" t="s">
        <v>6</v>
      </c>
      <c r="H3" s="602"/>
      <c r="I3" s="602"/>
      <c r="J3" s="602"/>
      <c r="K3" s="602"/>
      <c r="M3" s="658"/>
      <c r="N3" s="658"/>
    </row>
    <row r="4" spans="1:14" s="39" customFormat="1" ht="21" customHeight="1" x14ac:dyDescent="0.15">
      <c r="A4" s="595"/>
      <c r="B4" s="681"/>
      <c r="C4" s="681"/>
      <c r="D4" s="681"/>
      <c r="E4" s="489" t="s">
        <v>354</v>
      </c>
      <c r="F4" s="489" t="s">
        <v>355</v>
      </c>
      <c r="G4" s="683"/>
      <c r="H4" s="602"/>
      <c r="I4" s="602"/>
      <c r="J4" s="602"/>
      <c r="K4" s="602"/>
      <c r="M4" s="658"/>
      <c r="N4" s="658"/>
    </row>
    <row r="5" spans="1:14" s="39" customFormat="1" ht="21" customHeight="1" x14ac:dyDescent="0.15">
      <c r="A5" s="490" t="s">
        <v>5</v>
      </c>
      <c r="B5" s="491" t="s">
        <v>134</v>
      </c>
      <c r="C5" s="492">
        <v>161</v>
      </c>
      <c r="D5" s="45" t="s">
        <v>197</v>
      </c>
      <c r="E5" s="491">
        <v>713</v>
      </c>
      <c r="F5" s="491"/>
      <c r="G5" s="347">
        <f t="shared" ref="G5:G17" si="0">SUM(E5:F5)</f>
        <v>713</v>
      </c>
      <c r="H5" s="47"/>
      <c r="I5" s="41"/>
      <c r="J5" s="36"/>
      <c r="K5" s="36"/>
    </row>
    <row r="6" spans="1:14" s="39" customFormat="1" ht="21" customHeight="1" x14ac:dyDescent="0.15">
      <c r="A6" s="490"/>
      <c r="B6" s="491"/>
      <c r="C6" s="493">
        <v>211</v>
      </c>
      <c r="D6" s="45" t="s">
        <v>42</v>
      </c>
      <c r="E6" s="491">
        <v>20641</v>
      </c>
      <c r="F6" s="491"/>
      <c r="G6" s="347">
        <f t="shared" si="0"/>
        <v>20641</v>
      </c>
      <c r="H6" s="47"/>
      <c r="I6" s="56"/>
      <c r="J6" s="36"/>
      <c r="K6" s="36"/>
    </row>
    <row r="7" spans="1:14" s="39" customFormat="1" ht="21" customHeight="1" x14ac:dyDescent="0.15">
      <c r="A7" s="490"/>
      <c r="B7" s="491"/>
      <c r="C7" s="493">
        <v>281</v>
      </c>
      <c r="D7" s="45" t="s">
        <v>12</v>
      </c>
      <c r="E7" s="491"/>
      <c r="F7" s="491">
        <v>2406</v>
      </c>
      <c r="G7" s="347">
        <f t="shared" si="0"/>
        <v>2406</v>
      </c>
      <c r="H7" s="47"/>
      <c r="I7" s="56"/>
      <c r="J7" s="36"/>
      <c r="K7" s="36"/>
    </row>
    <row r="8" spans="1:14" s="39" customFormat="1" ht="21" customHeight="1" x14ac:dyDescent="0.15">
      <c r="A8" s="490"/>
      <c r="B8" s="203"/>
      <c r="C8" s="200">
        <v>321</v>
      </c>
      <c r="D8" s="57" t="s">
        <v>447</v>
      </c>
      <c r="E8" s="203"/>
      <c r="F8" s="203">
        <v>5676</v>
      </c>
      <c r="G8" s="350">
        <f t="shared" si="0"/>
        <v>5676</v>
      </c>
    </row>
    <row r="9" spans="1:14" s="39" customFormat="1" ht="21" customHeight="1" x14ac:dyDescent="0.15">
      <c r="A9" s="490"/>
      <c r="B9" s="491" t="s">
        <v>295</v>
      </c>
      <c r="C9" s="493">
        <v>121</v>
      </c>
      <c r="D9" s="45" t="s">
        <v>252</v>
      </c>
      <c r="E9" s="491"/>
      <c r="F9" s="491">
        <v>5200</v>
      </c>
      <c r="G9" s="347">
        <f t="shared" si="0"/>
        <v>5200</v>
      </c>
    </row>
    <row r="10" spans="1:14" s="39" customFormat="1" ht="21" customHeight="1" x14ac:dyDescent="0.15">
      <c r="A10" s="490"/>
      <c r="B10" s="491"/>
      <c r="C10" s="493">
        <v>131</v>
      </c>
      <c r="D10" s="45" t="s">
        <v>15</v>
      </c>
      <c r="E10" s="491"/>
      <c r="F10" s="491">
        <v>3350</v>
      </c>
      <c r="G10" s="347">
        <f t="shared" ref="G10" si="1">SUM(E10:F10)</f>
        <v>3350</v>
      </c>
    </row>
    <row r="11" spans="1:14" s="39" customFormat="1" ht="21" customHeight="1" x14ac:dyDescent="0.15">
      <c r="A11" s="490"/>
      <c r="B11" s="491"/>
      <c r="C11" s="493">
        <v>211</v>
      </c>
      <c r="D11" s="45" t="s">
        <v>42</v>
      </c>
      <c r="E11" s="491">
        <v>1691</v>
      </c>
      <c r="F11" s="491"/>
      <c r="G11" s="347">
        <f t="shared" si="0"/>
        <v>1691</v>
      </c>
    </row>
    <row r="12" spans="1:14" s="39" customFormat="1" ht="21" customHeight="1" x14ac:dyDescent="0.15">
      <c r="A12" s="490"/>
      <c r="B12" s="491"/>
      <c r="C12" s="493">
        <v>311</v>
      </c>
      <c r="D12" s="45" t="s">
        <v>63</v>
      </c>
      <c r="E12" s="491"/>
      <c r="F12" s="491">
        <v>10550</v>
      </c>
      <c r="G12" s="347">
        <f t="shared" si="0"/>
        <v>10550</v>
      </c>
    </row>
    <row r="13" spans="1:14" s="39" customFormat="1" ht="21" customHeight="1" x14ac:dyDescent="0.15">
      <c r="A13" s="490"/>
      <c r="B13" s="491"/>
      <c r="C13" s="493">
        <v>320</v>
      </c>
      <c r="D13" s="45" t="s">
        <v>450</v>
      </c>
      <c r="E13" s="491"/>
      <c r="F13" s="491">
        <v>47733</v>
      </c>
      <c r="G13" s="347">
        <f t="shared" si="0"/>
        <v>47733</v>
      </c>
    </row>
    <row r="14" spans="1:14" s="39" customFormat="1" ht="21" customHeight="1" x14ac:dyDescent="0.15">
      <c r="A14" s="490"/>
      <c r="B14" s="203"/>
      <c r="C14" s="200">
        <v>321</v>
      </c>
      <c r="D14" s="57" t="s">
        <v>449</v>
      </c>
      <c r="E14" s="203"/>
      <c r="F14" s="203">
        <v>52518</v>
      </c>
      <c r="G14" s="350">
        <f t="shared" si="0"/>
        <v>52518</v>
      </c>
    </row>
    <row r="15" spans="1:14" s="39" customFormat="1" ht="21" customHeight="1" x14ac:dyDescent="0.15">
      <c r="A15" s="490"/>
      <c r="B15" s="196" t="s">
        <v>608</v>
      </c>
      <c r="C15" s="494">
        <v>161</v>
      </c>
      <c r="D15" s="495" t="s">
        <v>197</v>
      </c>
      <c r="E15" s="196"/>
      <c r="F15" s="196">
        <v>5430</v>
      </c>
      <c r="G15" s="496">
        <f t="shared" si="0"/>
        <v>5430</v>
      </c>
    </row>
    <row r="16" spans="1:14" s="39" customFormat="1" ht="21" customHeight="1" x14ac:dyDescent="0.15">
      <c r="A16" s="490"/>
      <c r="B16" s="491" t="s">
        <v>296</v>
      </c>
      <c r="C16" s="493">
        <v>211</v>
      </c>
      <c r="D16" s="45" t="s">
        <v>42</v>
      </c>
      <c r="E16" s="491">
        <v>6674</v>
      </c>
      <c r="F16" s="491"/>
      <c r="G16" s="347">
        <f t="shared" si="0"/>
        <v>6674</v>
      </c>
    </row>
    <row r="17" spans="1:7" s="39" customFormat="1" ht="21" customHeight="1" x14ac:dyDescent="0.15">
      <c r="A17" s="490"/>
      <c r="B17" s="491"/>
      <c r="C17" s="493">
        <v>301</v>
      </c>
      <c r="D17" s="45" t="s">
        <v>206</v>
      </c>
      <c r="E17" s="491">
        <v>52524</v>
      </c>
      <c r="F17" s="491"/>
      <c r="G17" s="347">
        <f t="shared" si="0"/>
        <v>52524</v>
      </c>
    </row>
    <row r="18" spans="1:7" s="39" customFormat="1" ht="21" customHeight="1" x14ac:dyDescent="0.15">
      <c r="A18" s="497"/>
      <c r="B18" s="684" t="s">
        <v>110</v>
      </c>
      <c r="C18" s="685"/>
      <c r="D18" s="498"/>
      <c r="E18" s="499">
        <f>SUM(E5:E17)</f>
        <v>82243</v>
      </c>
      <c r="F18" s="499">
        <f>SUM(F5:F17)</f>
        <v>132863</v>
      </c>
      <c r="G18" s="500">
        <f>SUM(G5:G17)</f>
        <v>215106</v>
      </c>
    </row>
    <row r="19" spans="1:7" s="39" customFormat="1" ht="21" customHeight="1" x14ac:dyDescent="0.15">
      <c r="A19" s="490" t="s">
        <v>404</v>
      </c>
      <c r="B19" s="40" t="s">
        <v>607</v>
      </c>
      <c r="C19" s="66">
        <v>121</v>
      </c>
      <c r="D19" s="97" t="s">
        <v>252</v>
      </c>
      <c r="E19" s="58"/>
      <c r="F19" s="58">
        <v>607</v>
      </c>
      <c r="G19" s="274">
        <f t="shared" ref="G19:G26" si="2">SUM(E19:F19)</f>
        <v>607</v>
      </c>
    </row>
    <row r="20" spans="1:7" s="39" customFormat="1" ht="21" customHeight="1" x14ac:dyDescent="0.15">
      <c r="A20" s="490"/>
      <c r="B20" s="501" t="s">
        <v>263</v>
      </c>
      <c r="C20" s="493">
        <v>191</v>
      </c>
      <c r="D20" s="45" t="s">
        <v>299</v>
      </c>
      <c r="E20" s="491"/>
      <c r="F20" s="491">
        <v>11900</v>
      </c>
      <c r="G20" s="347">
        <f t="shared" si="2"/>
        <v>11900</v>
      </c>
    </row>
    <row r="21" spans="1:7" s="39" customFormat="1" ht="21" customHeight="1" x14ac:dyDescent="0.15">
      <c r="A21" s="490"/>
      <c r="B21" s="501"/>
      <c r="C21" s="493">
        <v>281</v>
      </c>
      <c r="D21" s="45" t="s">
        <v>12</v>
      </c>
      <c r="E21" s="491"/>
      <c r="F21" s="491">
        <v>9893</v>
      </c>
      <c r="G21" s="347">
        <f t="shared" si="2"/>
        <v>9893</v>
      </c>
    </row>
    <row r="22" spans="1:7" s="39" customFormat="1" ht="21" customHeight="1" x14ac:dyDescent="0.15">
      <c r="A22" s="490"/>
      <c r="B22" s="501"/>
      <c r="C22" s="493">
        <v>301</v>
      </c>
      <c r="D22" s="45" t="s">
        <v>62</v>
      </c>
      <c r="E22" s="491">
        <v>8600</v>
      </c>
      <c r="F22" s="491"/>
      <c r="G22" s="347">
        <f t="shared" si="2"/>
        <v>8600</v>
      </c>
    </row>
    <row r="23" spans="1:7" s="39" customFormat="1" ht="21" customHeight="1" x14ac:dyDescent="0.15">
      <c r="A23" s="490"/>
      <c r="B23" s="501"/>
      <c r="C23" s="493">
        <v>351</v>
      </c>
      <c r="D23" s="45" t="s">
        <v>69</v>
      </c>
      <c r="E23" s="491">
        <v>1978</v>
      </c>
      <c r="F23" s="491"/>
      <c r="G23" s="347">
        <f t="shared" si="2"/>
        <v>1978</v>
      </c>
    </row>
    <row r="24" spans="1:7" s="39" customFormat="1" ht="21" customHeight="1" x14ac:dyDescent="0.15">
      <c r="A24" s="490"/>
      <c r="B24" s="199"/>
      <c r="C24" s="200">
        <v>512</v>
      </c>
      <c r="D24" s="57" t="s">
        <v>230</v>
      </c>
      <c r="E24" s="203">
        <v>11515</v>
      </c>
      <c r="F24" s="203"/>
      <c r="G24" s="350">
        <f t="shared" si="2"/>
        <v>11515</v>
      </c>
    </row>
    <row r="25" spans="1:7" s="39" customFormat="1" ht="21" customHeight="1" x14ac:dyDescent="0.15">
      <c r="A25" s="490"/>
      <c r="B25" s="491" t="s">
        <v>189</v>
      </c>
      <c r="C25" s="493">
        <v>161</v>
      </c>
      <c r="D25" s="45" t="s">
        <v>197</v>
      </c>
      <c r="E25" s="491"/>
      <c r="F25" s="491">
        <v>10200</v>
      </c>
      <c r="G25" s="347">
        <f t="shared" si="2"/>
        <v>10200</v>
      </c>
    </row>
    <row r="26" spans="1:7" s="39" customFormat="1" ht="21" customHeight="1" x14ac:dyDescent="0.15">
      <c r="A26" s="490"/>
      <c r="B26" s="491"/>
      <c r="C26" s="493">
        <v>191</v>
      </c>
      <c r="D26" s="45" t="s">
        <v>40</v>
      </c>
      <c r="E26" s="491"/>
      <c r="F26" s="491">
        <v>10300</v>
      </c>
      <c r="G26" s="347">
        <f t="shared" si="2"/>
        <v>10300</v>
      </c>
    </row>
    <row r="27" spans="1:7" s="39" customFormat="1" ht="21" customHeight="1" x14ac:dyDescent="0.15">
      <c r="A27" s="502"/>
      <c r="B27" s="684" t="s">
        <v>110</v>
      </c>
      <c r="C27" s="685"/>
      <c r="D27" s="498"/>
      <c r="E27" s="499">
        <f>SUM(E19:E26)</f>
        <v>22093</v>
      </c>
      <c r="F27" s="499">
        <f>SUM(F19:F26)</f>
        <v>42900</v>
      </c>
      <c r="G27" s="500">
        <f>SUM(G19:G26)</f>
        <v>64993</v>
      </c>
    </row>
    <row r="28" spans="1:7" s="39" customFormat="1" ht="21" customHeight="1" x14ac:dyDescent="0.15">
      <c r="A28" s="503" t="s">
        <v>273</v>
      </c>
      <c r="B28" s="348" t="s">
        <v>170</v>
      </c>
      <c r="C28" s="98">
        <v>311</v>
      </c>
      <c r="D28" s="99" t="s">
        <v>63</v>
      </c>
      <c r="E28" s="348"/>
      <c r="F28" s="348">
        <v>1028</v>
      </c>
      <c r="G28" s="349">
        <f>SUM(E28:F28)</f>
        <v>1028</v>
      </c>
    </row>
    <row r="29" spans="1:7" s="39" customFormat="1" ht="21" customHeight="1" x14ac:dyDescent="0.15">
      <c r="A29" s="490"/>
      <c r="B29" s="491"/>
      <c r="C29" s="493">
        <v>320</v>
      </c>
      <c r="D29" s="45" t="s">
        <v>446</v>
      </c>
      <c r="E29" s="491"/>
      <c r="F29" s="491">
        <v>2813</v>
      </c>
      <c r="G29" s="347">
        <f>SUM(E29:F29)</f>
        <v>2813</v>
      </c>
    </row>
    <row r="30" spans="1:7" s="39" customFormat="1" ht="21" customHeight="1" x14ac:dyDescent="0.15">
      <c r="A30" s="490"/>
      <c r="B30" s="491"/>
      <c r="C30" s="493">
        <v>321</v>
      </c>
      <c r="D30" s="45" t="s">
        <v>447</v>
      </c>
      <c r="E30" s="491"/>
      <c r="F30" s="491">
        <v>2190</v>
      </c>
      <c r="G30" s="347">
        <f>SUM(E30:F30)</f>
        <v>2190</v>
      </c>
    </row>
    <row r="31" spans="1:7" s="39" customFormat="1" ht="21" customHeight="1" x14ac:dyDescent="0.15">
      <c r="A31" s="502"/>
      <c r="B31" s="684" t="s">
        <v>110</v>
      </c>
      <c r="C31" s="685"/>
      <c r="D31" s="498"/>
      <c r="E31" s="504">
        <f>SUM(E28:E30)</f>
        <v>0</v>
      </c>
      <c r="F31" s="504">
        <f>SUM(F28:F30)</f>
        <v>6031</v>
      </c>
      <c r="G31" s="505">
        <f>SUM(G28:G30)</f>
        <v>6031</v>
      </c>
    </row>
    <row r="32" spans="1:7" s="39" customFormat="1" ht="21" customHeight="1" x14ac:dyDescent="0.15">
      <c r="A32" s="490" t="s">
        <v>276</v>
      </c>
      <c r="B32" s="203" t="s">
        <v>231</v>
      </c>
      <c r="C32" s="200">
        <v>351</v>
      </c>
      <c r="D32" s="57" t="s">
        <v>69</v>
      </c>
      <c r="E32" s="203">
        <v>5410</v>
      </c>
      <c r="F32" s="203"/>
      <c r="G32" s="350">
        <f>SUM(E32:F32)</f>
        <v>5410</v>
      </c>
    </row>
    <row r="33" spans="1:7" s="39" customFormat="1" ht="21" customHeight="1" x14ac:dyDescent="0.15">
      <c r="A33" s="490"/>
      <c r="B33" s="203" t="s">
        <v>619</v>
      </c>
      <c r="C33" s="200">
        <v>301</v>
      </c>
      <c r="D33" s="57" t="s">
        <v>206</v>
      </c>
      <c r="E33" s="203"/>
      <c r="F33" s="203">
        <v>1661</v>
      </c>
      <c r="G33" s="350">
        <f>SUM(E33:F33)</f>
        <v>1661</v>
      </c>
    </row>
    <row r="34" spans="1:7" s="39" customFormat="1" ht="21" customHeight="1" x14ac:dyDescent="0.15">
      <c r="A34" s="502"/>
      <c r="B34" s="684" t="s">
        <v>110</v>
      </c>
      <c r="C34" s="686"/>
      <c r="D34" s="506"/>
      <c r="E34" s="507">
        <f>SUM(E32:E33)</f>
        <v>5410</v>
      </c>
      <c r="F34" s="507">
        <f>SUM(F32:F33)</f>
        <v>1661</v>
      </c>
      <c r="G34" s="508">
        <f>SUM(G32:G33)</f>
        <v>7071</v>
      </c>
    </row>
    <row r="35" spans="1:7" s="39" customFormat="1" ht="21" customHeight="1" x14ac:dyDescent="0.15">
      <c r="A35" s="490" t="s">
        <v>143</v>
      </c>
      <c r="B35" s="491" t="s">
        <v>115</v>
      </c>
      <c r="C35" s="493">
        <v>21</v>
      </c>
      <c r="D35" s="45" t="s">
        <v>18</v>
      </c>
      <c r="E35" s="491">
        <v>4</v>
      </c>
      <c r="F35" s="491"/>
      <c r="G35" s="347">
        <f t="shared" ref="G35:G68" si="3">SUM(E35:F35)</f>
        <v>4</v>
      </c>
    </row>
    <row r="36" spans="1:7" s="39" customFormat="1" ht="21" customHeight="1" x14ac:dyDescent="0.15">
      <c r="A36" s="490"/>
      <c r="B36" s="491"/>
      <c r="C36" s="493">
        <v>31</v>
      </c>
      <c r="D36" s="45" t="s">
        <v>22</v>
      </c>
      <c r="E36" s="491">
        <v>1</v>
      </c>
      <c r="F36" s="491">
        <v>3</v>
      </c>
      <c r="G36" s="347">
        <f t="shared" si="3"/>
        <v>4</v>
      </c>
    </row>
    <row r="37" spans="1:7" s="39" customFormat="1" ht="21" customHeight="1" x14ac:dyDescent="0.15">
      <c r="A37" s="490"/>
      <c r="B37" s="491"/>
      <c r="C37" s="493">
        <v>51</v>
      </c>
      <c r="D37" s="45" t="s">
        <v>24</v>
      </c>
      <c r="E37" s="491">
        <v>2</v>
      </c>
      <c r="F37" s="491"/>
      <c r="G37" s="347">
        <f t="shared" si="3"/>
        <v>2</v>
      </c>
    </row>
    <row r="38" spans="1:7" s="39" customFormat="1" ht="21" customHeight="1" x14ac:dyDescent="0.15">
      <c r="A38" s="490"/>
      <c r="B38" s="491"/>
      <c r="C38" s="493">
        <v>81</v>
      </c>
      <c r="D38" s="45" t="s">
        <v>27</v>
      </c>
      <c r="E38" s="491">
        <v>13</v>
      </c>
      <c r="F38" s="491">
        <v>249</v>
      </c>
      <c r="G38" s="347">
        <f t="shared" si="3"/>
        <v>262</v>
      </c>
    </row>
    <row r="39" spans="1:7" s="39" customFormat="1" ht="21" customHeight="1" x14ac:dyDescent="0.15">
      <c r="A39" s="490"/>
      <c r="B39" s="491"/>
      <c r="C39" s="493">
        <v>92</v>
      </c>
      <c r="D39" s="45" t="s">
        <v>606</v>
      </c>
      <c r="E39" s="491">
        <v>3</v>
      </c>
      <c r="F39" s="491"/>
      <c r="G39" s="347">
        <f t="shared" si="3"/>
        <v>3</v>
      </c>
    </row>
    <row r="40" spans="1:7" s="39" customFormat="1" ht="21" customHeight="1" x14ac:dyDescent="0.15">
      <c r="A40" s="490"/>
      <c r="B40" s="491"/>
      <c r="C40" s="493">
        <v>222</v>
      </c>
      <c r="D40" s="45" t="s">
        <v>456</v>
      </c>
      <c r="E40" s="491">
        <v>2</v>
      </c>
      <c r="F40" s="491"/>
      <c r="G40" s="347">
        <f t="shared" si="3"/>
        <v>2</v>
      </c>
    </row>
    <row r="41" spans="1:7" s="39" customFormat="1" ht="21" customHeight="1" x14ac:dyDescent="0.15">
      <c r="A41" s="490"/>
      <c r="B41" s="491"/>
      <c r="C41" s="493">
        <v>231</v>
      </c>
      <c r="D41" s="45" t="s">
        <v>649</v>
      </c>
      <c r="E41" s="491">
        <v>3</v>
      </c>
      <c r="F41" s="491"/>
      <c r="G41" s="347">
        <f t="shared" si="3"/>
        <v>3</v>
      </c>
    </row>
    <row r="42" spans="1:7" s="39" customFormat="1" ht="21" customHeight="1" x14ac:dyDescent="0.15">
      <c r="A42" s="490"/>
      <c r="B42" s="491"/>
      <c r="C42" s="493">
        <v>241</v>
      </c>
      <c r="D42" s="45" t="s">
        <v>47</v>
      </c>
      <c r="E42" s="491">
        <v>129</v>
      </c>
      <c r="F42" s="491">
        <v>66</v>
      </c>
      <c r="G42" s="347">
        <f t="shared" si="3"/>
        <v>195</v>
      </c>
    </row>
    <row r="43" spans="1:7" s="39" customFormat="1" ht="21" customHeight="1" x14ac:dyDescent="0.15">
      <c r="A43" s="490"/>
      <c r="B43" s="491"/>
      <c r="C43" s="493">
        <v>252</v>
      </c>
      <c r="D43" s="45" t="s">
        <v>49</v>
      </c>
      <c r="E43" s="491">
        <v>209</v>
      </c>
      <c r="F43" s="491">
        <v>104</v>
      </c>
      <c r="G43" s="347">
        <f t="shared" si="3"/>
        <v>313</v>
      </c>
    </row>
    <row r="44" spans="1:7" s="39" customFormat="1" ht="21" customHeight="1" x14ac:dyDescent="0.15">
      <c r="A44" s="490"/>
      <c r="B44" s="491"/>
      <c r="C44" s="493">
        <v>254</v>
      </c>
      <c r="D44" s="45" t="s">
        <v>51</v>
      </c>
      <c r="E44" s="491">
        <v>8</v>
      </c>
      <c r="F44" s="491">
        <v>2</v>
      </c>
      <c r="G44" s="347">
        <f t="shared" si="3"/>
        <v>10</v>
      </c>
    </row>
    <row r="45" spans="1:7" s="39" customFormat="1" ht="21" customHeight="1" x14ac:dyDescent="0.15">
      <c r="A45" s="490"/>
      <c r="B45" s="491"/>
      <c r="C45" s="493">
        <v>256</v>
      </c>
      <c r="D45" s="45" t="s">
        <v>53</v>
      </c>
      <c r="E45" s="491">
        <v>21</v>
      </c>
      <c r="F45" s="491">
        <v>3</v>
      </c>
      <c r="G45" s="347">
        <f t="shared" si="3"/>
        <v>24</v>
      </c>
    </row>
    <row r="46" spans="1:7" s="39" customFormat="1" ht="21" customHeight="1" x14ac:dyDescent="0.15">
      <c r="A46" s="490"/>
      <c r="B46" s="491"/>
      <c r="C46" s="493">
        <v>261</v>
      </c>
      <c r="D46" s="45" t="s">
        <v>54</v>
      </c>
      <c r="E46" s="491">
        <v>10</v>
      </c>
      <c r="F46" s="491">
        <v>8</v>
      </c>
      <c r="G46" s="347">
        <f t="shared" si="3"/>
        <v>18</v>
      </c>
    </row>
    <row r="47" spans="1:7" s="39" customFormat="1" ht="21" customHeight="1" x14ac:dyDescent="0.15">
      <c r="A47" s="490"/>
      <c r="B47" s="491"/>
      <c r="C47" s="493">
        <v>262</v>
      </c>
      <c r="D47" s="45" t="s">
        <v>55</v>
      </c>
      <c r="E47" s="491">
        <v>7</v>
      </c>
      <c r="F47" s="491"/>
      <c r="G47" s="347">
        <f t="shared" si="3"/>
        <v>7</v>
      </c>
    </row>
    <row r="48" spans="1:7" s="39" customFormat="1" ht="21" customHeight="1" x14ac:dyDescent="0.15">
      <c r="A48" s="490"/>
      <c r="B48" s="491"/>
      <c r="C48" s="493">
        <v>263</v>
      </c>
      <c r="D48" s="45" t="s">
        <v>56</v>
      </c>
      <c r="E48" s="491">
        <v>5</v>
      </c>
      <c r="F48" s="491"/>
      <c r="G48" s="347">
        <f t="shared" si="3"/>
        <v>5</v>
      </c>
    </row>
    <row r="49" spans="1:7" s="39" customFormat="1" ht="21" customHeight="1" x14ac:dyDescent="0.15">
      <c r="A49" s="490"/>
      <c r="B49" s="491"/>
      <c r="C49" s="493">
        <v>264</v>
      </c>
      <c r="D49" s="45" t="s">
        <v>650</v>
      </c>
      <c r="E49" s="491">
        <v>1</v>
      </c>
      <c r="F49" s="491">
        <v>1</v>
      </c>
      <c r="G49" s="347">
        <f t="shared" si="3"/>
        <v>2</v>
      </c>
    </row>
    <row r="50" spans="1:7" s="39" customFormat="1" ht="21" customHeight="1" x14ac:dyDescent="0.15">
      <c r="A50" s="490"/>
      <c r="B50" s="491"/>
      <c r="C50" s="493">
        <v>281</v>
      </c>
      <c r="D50" s="45" t="s">
        <v>547</v>
      </c>
      <c r="E50" s="491">
        <v>10</v>
      </c>
      <c r="F50" s="491"/>
      <c r="G50" s="347">
        <f t="shared" si="3"/>
        <v>10</v>
      </c>
    </row>
    <row r="51" spans="1:7" s="39" customFormat="1" ht="21" customHeight="1" x14ac:dyDescent="0.15">
      <c r="A51" s="490"/>
      <c r="B51" s="491"/>
      <c r="C51" s="493">
        <v>301</v>
      </c>
      <c r="D51" s="45" t="s">
        <v>62</v>
      </c>
      <c r="E51" s="491">
        <v>10</v>
      </c>
      <c r="F51" s="491">
        <v>1</v>
      </c>
      <c r="G51" s="347">
        <f t="shared" si="3"/>
        <v>11</v>
      </c>
    </row>
    <row r="52" spans="1:7" s="39" customFormat="1" ht="21" customHeight="1" x14ac:dyDescent="0.15">
      <c r="A52" s="490"/>
      <c r="B52" s="491"/>
      <c r="C52" s="493">
        <v>320</v>
      </c>
      <c r="D52" s="45" t="s">
        <v>450</v>
      </c>
      <c r="E52" s="491">
        <v>26</v>
      </c>
      <c r="F52" s="491"/>
      <c r="G52" s="347">
        <f t="shared" si="3"/>
        <v>26</v>
      </c>
    </row>
    <row r="53" spans="1:7" s="39" customFormat="1" ht="21" customHeight="1" x14ac:dyDescent="0.15">
      <c r="A53" s="490"/>
      <c r="B53" s="491"/>
      <c r="C53" s="493">
        <v>321</v>
      </c>
      <c r="D53" s="45" t="s">
        <v>449</v>
      </c>
      <c r="E53" s="491">
        <v>73</v>
      </c>
      <c r="F53" s="491">
        <v>1</v>
      </c>
      <c r="G53" s="347">
        <f t="shared" si="3"/>
        <v>74</v>
      </c>
    </row>
    <row r="54" spans="1:7" s="39" customFormat="1" ht="21" customHeight="1" x14ac:dyDescent="0.15">
      <c r="A54" s="490"/>
      <c r="B54" s="491"/>
      <c r="C54" s="493">
        <v>323</v>
      </c>
      <c r="D54" s="45" t="s">
        <v>65</v>
      </c>
      <c r="E54" s="491">
        <v>25</v>
      </c>
      <c r="F54" s="491"/>
      <c r="G54" s="347">
        <f t="shared" si="3"/>
        <v>25</v>
      </c>
    </row>
    <row r="55" spans="1:7" s="39" customFormat="1" ht="21" customHeight="1" x14ac:dyDescent="0.15">
      <c r="A55" s="490"/>
      <c r="B55" s="491"/>
      <c r="C55" s="493">
        <v>324</v>
      </c>
      <c r="D55" s="45" t="s">
        <v>428</v>
      </c>
      <c r="E55" s="491">
        <v>2</v>
      </c>
      <c r="F55" s="491"/>
      <c r="G55" s="347">
        <f t="shared" si="3"/>
        <v>2</v>
      </c>
    </row>
    <row r="56" spans="1:7" s="39" customFormat="1" ht="21" customHeight="1" x14ac:dyDescent="0.15">
      <c r="A56" s="490"/>
      <c r="B56" s="491"/>
      <c r="C56" s="493">
        <v>351</v>
      </c>
      <c r="D56" s="45" t="s">
        <v>69</v>
      </c>
      <c r="E56" s="491">
        <v>8</v>
      </c>
      <c r="F56" s="491"/>
      <c r="G56" s="347">
        <f t="shared" si="3"/>
        <v>8</v>
      </c>
    </row>
    <row r="57" spans="1:7" s="39" customFormat="1" ht="21" customHeight="1" x14ac:dyDescent="0.15">
      <c r="A57" s="490"/>
      <c r="B57" s="491"/>
      <c r="C57" s="493">
        <v>361</v>
      </c>
      <c r="D57" s="45" t="s">
        <v>70</v>
      </c>
      <c r="E57" s="491">
        <v>4</v>
      </c>
      <c r="F57" s="491"/>
      <c r="G57" s="347">
        <f t="shared" si="3"/>
        <v>4</v>
      </c>
    </row>
    <row r="58" spans="1:7" s="39" customFormat="1" ht="21" customHeight="1" x14ac:dyDescent="0.15">
      <c r="A58" s="490"/>
      <c r="B58" s="491"/>
      <c r="C58" s="493">
        <v>371</v>
      </c>
      <c r="D58" s="45" t="s">
        <v>11</v>
      </c>
      <c r="E58" s="491">
        <v>6</v>
      </c>
      <c r="F58" s="491"/>
      <c r="G58" s="347">
        <f t="shared" si="3"/>
        <v>6</v>
      </c>
    </row>
    <row r="59" spans="1:7" s="39" customFormat="1" ht="21" customHeight="1" x14ac:dyDescent="0.15">
      <c r="A59" s="490"/>
      <c r="B59" s="491"/>
      <c r="C59" s="493">
        <v>421</v>
      </c>
      <c r="D59" s="45" t="s">
        <v>76</v>
      </c>
      <c r="E59" s="491">
        <v>227</v>
      </c>
      <c r="F59" s="491">
        <v>70</v>
      </c>
      <c r="G59" s="347">
        <f t="shared" si="3"/>
        <v>297</v>
      </c>
    </row>
    <row r="60" spans="1:7" s="39" customFormat="1" ht="21" customHeight="1" x14ac:dyDescent="0.15">
      <c r="A60" s="490"/>
      <c r="B60" s="491"/>
      <c r="C60" s="493">
        <v>422</v>
      </c>
      <c r="D60" s="45" t="s">
        <v>77</v>
      </c>
      <c r="E60" s="491">
        <v>34</v>
      </c>
      <c r="F60" s="491"/>
      <c r="G60" s="347">
        <f t="shared" si="3"/>
        <v>34</v>
      </c>
    </row>
    <row r="61" spans="1:7" s="39" customFormat="1" ht="21" customHeight="1" x14ac:dyDescent="0.15">
      <c r="A61" s="490"/>
      <c r="B61" s="491"/>
      <c r="C61" s="493">
        <v>423</v>
      </c>
      <c r="D61" s="45" t="s">
        <v>651</v>
      </c>
      <c r="E61" s="491">
        <v>12</v>
      </c>
      <c r="F61" s="491"/>
      <c r="G61" s="347">
        <f t="shared" si="3"/>
        <v>12</v>
      </c>
    </row>
    <row r="62" spans="1:7" s="39" customFormat="1" ht="21" customHeight="1" x14ac:dyDescent="0.15">
      <c r="A62" s="490"/>
      <c r="B62" s="491"/>
      <c r="C62" s="493">
        <v>441</v>
      </c>
      <c r="D62" s="45" t="s">
        <v>82</v>
      </c>
      <c r="E62" s="491">
        <v>13</v>
      </c>
      <c r="F62" s="491">
        <v>12</v>
      </c>
      <c r="G62" s="347">
        <f t="shared" si="3"/>
        <v>25</v>
      </c>
    </row>
    <row r="63" spans="1:7" s="39" customFormat="1" ht="21" customHeight="1" x14ac:dyDescent="0.15">
      <c r="A63" s="490"/>
      <c r="B63" s="491"/>
      <c r="C63" s="493">
        <v>443</v>
      </c>
      <c r="D63" s="45" t="s">
        <v>84</v>
      </c>
      <c r="E63" s="491">
        <v>1</v>
      </c>
      <c r="F63" s="491"/>
      <c r="G63" s="347">
        <f t="shared" si="3"/>
        <v>1</v>
      </c>
    </row>
    <row r="64" spans="1:7" s="39" customFormat="1" ht="21" customHeight="1" x14ac:dyDescent="0.15">
      <c r="A64" s="490"/>
      <c r="B64" s="491"/>
      <c r="C64" s="493">
        <v>511</v>
      </c>
      <c r="D64" s="45" t="s">
        <v>241</v>
      </c>
      <c r="E64" s="491"/>
      <c r="F64" s="491">
        <v>10</v>
      </c>
      <c r="G64" s="347">
        <f t="shared" si="3"/>
        <v>10</v>
      </c>
    </row>
    <row r="65" spans="1:7" s="39" customFormat="1" ht="21" customHeight="1" x14ac:dyDescent="0.15">
      <c r="A65" s="490"/>
      <c r="B65" s="491"/>
      <c r="C65" s="493">
        <v>521</v>
      </c>
      <c r="D65" s="45" t="s">
        <v>93</v>
      </c>
      <c r="E65" s="491">
        <v>122</v>
      </c>
      <c r="F65" s="491">
        <v>123</v>
      </c>
      <c r="G65" s="347">
        <f t="shared" si="3"/>
        <v>245</v>
      </c>
    </row>
    <row r="66" spans="1:7" s="39" customFormat="1" ht="21" customHeight="1" x14ac:dyDescent="0.15">
      <c r="A66" s="490"/>
      <c r="B66" s="491"/>
      <c r="C66" s="493">
        <v>531</v>
      </c>
      <c r="D66" s="45" t="s">
        <v>94</v>
      </c>
      <c r="E66" s="491">
        <v>4</v>
      </c>
      <c r="F66" s="491">
        <v>3</v>
      </c>
      <c r="G66" s="347">
        <f t="shared" si="3"/>
        <v>7</v>
      </c>
    </row>
    <row r="67" spans="1:7" s="39" customFormat="1" ht="21" customHeight="1" x14ac:dyDescent="0.15">
      <c r="A67" s="490"/>
      <c r="B67" s="203"/>
      <c r="C67" s="200">
        <v>541</v>
      </c>
      <c r="D67" s="57" t="s">
        <v>95</v>
      </c>
      <c r="E67" s="203">
        <v>82</v>
      </c>
      <c r="F67" s="203">
        <v>27</v>
      </c>
      <c r="G67" s="350">
        <f t="shared" si="3"/>
        <v>109</v>
      </c>
    </row>
    <row r="68" spans="1:7" s="39" customFormat="1" ht="21" customHeight="1" x14ac:dyDescent="0.15">
      <c r="A68" s="490"/>
      <c r="B68" s="491" t="s">
        <v>484</v>
      </c>
      <c r="C68" s="509">
        <v>162</v>
      </c>
      <c r="D68" s="45" t="s">
        <v>485</v>
      </c>
      <c r="E68" s="491">
        <v>5055</v>
      </c>
      <c r="F68" s="491"/>
      <c r="G68" s="350">
        <f t="shared" si="3"/>
        <v>5055</v>
      </c>
    </row>
    <row r="69" spans="1:7" s="39" customFormat="1" ht="21" customHeight="1" x14ac:dyDescent="0.15">
      <c r="A69" s="497"/>
      <c r="B69" s="687" t="s">
        <v>110</v>
      </c>
      <c r="C69" s="686"/>
      <c r="D69" s="510"/>
      <c r="E69" s="511">
        <f>SUM(E35:E68)</f>
        <v>6132</v>
      </c>
      <c r="F69" s="511">
        <f>SUM(F35:F68)</f>
        <v>683</v>
      </c>
      <c r="G69" s="512">
        <f>SUM(G35:G68)</f>
        <v>6815</v>
      </c>
    </row>
    <row r="70" spans="1:7" s="39" customFormat="1" ht="21" customHeight="1" x14ac:dyDescent="0.15">
      <c r="A70" s="490" t="s">
        <v>281</v>
      </c>
      <c r="B70" s="491" t="s">
        <v>135</v>
      </c>
      <c r="C70" s="493">
        <v>311</v>
      </c>
      <c r="D70" s="45" t="s">
        <v>298</v>
      </c>
      <c r="E70" s="491"/>
      <c r="F70" s="491">
        <v>5010</v>
      </c>
      <c r="G70" s="347">
        <f>SUM(E70:F70)</f>
        <v>5010</v>
      </c>
    </row>
    <row r="71" spans="1:7" s="39" customFormat="1" ht="21" customHeight="1" x14ac:dyDescent="0.15">
      <c r="A71" s="490"/>
      <c r="B71" s="491"/>
      <c r="C71" s="493">
        <v>320</v>
      </c>
      <c r="D71" s="45" t="s">
        <v>450</v>
      </c>
      <c r="E71" s="491"/>
      <c r="F71" s="491">
        <v>96203</v>
      </c>
      <c r="G71" s="347">
        <f>SUM(E71:F71)</f>
        <v>96203</v>
      </c>
    </row>
    <row r="72" spans="1:7" s="39" customFormat="1" ht="21" customHeight="1" x14ac:dyDescent="0.15">
      <c r="A72" s="490"/>
      <c r="B72" s="491"/>
      <c r="C72" s="493">
        <v>321</v>
      </c>
      <c r="D72" s="45" t="s">
        <v>449</v>
      </c>
      <c r="E72" s="491"/>
      <c r="F72" s="491">
        <v>5520</v>
      </c>
      <c r="G72" s="347">
        <f>SUM(E72:F72)</f>
        <v>5520</v>
      </c>
    </row>
    <row r="73" spans="1:7" s="39" customFormat="1" ht="21" customHeight="1" x14ac:dyDescent="0.15">
      <c r="A73" s="490"/>
      <c r="B73" s="687" t="s">
        <v>110</v>
      </c>
      <c r="C73" s="686"/>
      <c r="D73" s="510"/>
      <c r="E73" s="504">
        <f>SUM(E70:E72)</f>
        <v>0</v>
      </c>
      <c r="F73" s="504">
        <f>SUM(F70:F72)</f>
        <v>106733</v>
      </c>
      <c r="G73" s="505">
        <f>SUM(G70:G72)</f>
        <v>106733</v>
      </c>
    </row>
    <row r="74" spans="1:7" s="39" customFormat="1" ht="21" customHeight="1" x14ac:dyDescent="0.15">
      <c r="A74" s="513" t="s">
        <v>278</v>
      </c>
      <c r="B74" s="514" t="s">
        <v>97</v>
      </c>
      <c r="C74" s="515">
        <v>311</v>
      </c>
      <c r="D74" s="516" t="s">
        <v>429</v>
      </c>
      <c r="E74" s="514"/>
      <c r="F74" s="514">
        <v>13412</v>
      </c>
      <c r="G74" s="517">
        <f>SUM(E74:F74)</f>
        <v>13412</v>
      </c>
    </row>
    <row r="75" spans="1:7" s="39" customFormat="1" ht="21" customHeight="1" x14ac:dyDescent="0.15">
      <c r="A75" s="490"/>
      <c r="B75" s="491"/>
      <c r="C75" s="493">
        <v>320</v>
      </c>
      <c r="D75" s="45" t="s">
        <v>446</v>
      </c>
      <c r="E75" s="491"/>
      <c r="F75" s="491">
        <v>10733</v>
      </c>
      <c r="G75" s="347">
        <f>SUM(E75:F75)</f>
        <v>10733</v>
      </c>
    </row>
    <row r="76" spans="1:7" s="39" customFormat="1" ht="21" customHeight="1" x14ac:dyDescent="0.15">
      <c r="A76" s="490"/>
      <c r="B76" s="203"/>
      <c r="C76" s="200">
        <v>321</v>
      </c>
      <c r="D76" s="57" t="s">
        <v>447</v>
      </c>
      <c r="E76" s="203"/>
      <c r="F76" s="203">
        <v>5217</v>
      </c>
      <c r="G76" s="350">
        <f>SUM(E76:F76)</f>
        <v>5217</v>
      </c>
    </row>
    <row r="77" spans="1:7" s="39" customFormat="1" ht="21" customHeight="1" x14ac:dyDescent="0.15">
      <c r="A77" s="490"/>
      <c r="B77" s="491" t="s">
        <v>609</v>
      </c>
      <c r="C77" s="518">
        <v>161</v>
      </c>
      <c r="D77" s="45" t="s">
        <v>197</v>
      </c>
      <c r="E77" s="491"/>
      <c r="F77" s="491">
        <v>4660</v>
      </c>
      <c r="G77" s="347">
        <f>SUM(E77:F77)</f>
        <v>4660</v>
      </c>
    </row>
    <row r="78" spans="1:7" s="39" customFormat="1" ht="21" customHeight="1" x14ac:dyDescent="0.15">
      <c r="A78" s="502"/>
      <c r="B78" s="688" t="s">
        <v>110</v>
      </c>
      <c r="C78" s="685"/>
      <c r="D78" s="519"/>
      <c r="E78" s="520">
        <f>SUM(E74:E77)</f>
        <v>0</v>
      </c>
      <c r="F78" s="520">
        <f>SUM(F74:F77)</f>
        <v>34022</v>
      </c>
      <c r="G78" s="521">
        <f>SUM(G74:G77)</f>
        <v>34022</v>
      </c>
    </row>
    <row r="79" spans="1:7" s="39" customFormat="1" ht="21" customHeight="1" x14ac:dyDescent="0.15">
      <c r="A79" s="490" t="s">
        <v>279</v>
      </c>
      <c r="B79" s="522" t="s">
        <v>136</v>
      </c>
      <c r="C79" s="523">
        <v>301</v>
      </c>
      <c r="D79" s="524" t="s">
        <v>206</v>
      </c>
      <c r="E79" s="522">
        <v>1806</v>
      </c>
      <c r="F79" s="522"/>
      <c r="G79" s="525">
        <f>SUM(E79:F79)</f>
        <v>1806</v>
      </c>
    </row>
    <row r="80" spans="1:7" s="39" customFormat="1" ht="21" customHeight="1" x14ac:dyDescent="0.15">
      <c r="A80" s="490"/>
      <c r="B80" s="491"/>
      <c r="C80" s="493">
        <v>320</v>
      </c>
      <c r="D80" s="45" t="s">
        <v>451</v>
      </c>
      <c r="E80" s="491"/>
      <c r="F80" s="491">
        <v>60227</v>
      </c>
      <c r="G80" s="347">
        <f>SUM(E80:F80)</f>
        <v>60227</v>
      </c>
    </row>
    <row r="81" spans="1:7" s="39" customFormat="1" ht="21" customHeight="1" x14ac:dyDescent="0.15">
      <c r="A81" s="490"/>
      <c r="B81" s="491"/>
      <c r="C81" s="493">
        <v>321</v>
      </c>
      <c r="D81" s="45" t="s">
        <v>447</v>
      </c>
      <c r="E81" s="491"/>
      <c r="F81" s="491">
        <v>2098</v>
      </c>
      <c r="G81" s="347">
        <f>SUM(E81:F81)</f>
        <v>2098</v>
      </c>
    </row>
    <row r="82" spans="1:7" s="39" customFormat="1" ht="21" customHeight="1" x14ac:dyDescent="0.15">
      <c r="A82" s="490"/>
      <c r="B82" s="526" t="s">
        <v>169</v>
      </c>
      <c r="C82" s="527">
        <v>320</v>
      </c>
      <c r="D82" s="528" t="s">
        <v>446</v>
      </c>
      <c r="E82" s="526"/>
      <c r="F82" s="526">
        <v>9787</v>
      </c>
      <c r="G82" s="529">
        <f>SUM(E82:F82)</f>
        <v>9787</v>
      </c>
    </row>
    <row r="83" spans="1:7" s="39" customFormat="1" ht="21" customHeight="1" x14ac:dyDescent="0.15">
      <c r="A83" s="490"/>
      <c r="B83" s="530"/>
      <c r="C83" s="531">
        <v>321</v>
      </c>
      <c r="D83" s="532" t="s">
        <v>447</v>
      </c>
      <c r="E83" s="530"/>
      <c r="F83" s="530">
        <v>8986</v>
      </c>
      <c r="G83" s="533">
        <f>SUM(E83:F83)</f>
        <v>8986</v>
      </c>
    </row>
    <row r="84" spans="1:7" s="39" customFormat="1" ht="21" customHeight="1" x14ac:dyDescent="0.15">
      <c r="A84" s="490"/>
      <c r="B84" s="688" t="s">
        <v>110</v>
      </c>
      <c r="C84" s="689"/>
      <c r="D84" s="519"/>
      <c r="E84" s="520">
        <f>SUM(E79:E83)</f>
        <v>1806</v>
      </c>
      <c r="F84" s="520">
        <f>SUM(F79:F83)</f>
        <v>81098</v>
      </c>
      <c r="G84" s="521">
        <f>SUM(G79:G83)</f>
        <v>82904</v>
      </c>
    </row>
    <row r="85" spans="1:7" s="39" customFormat="1" ht="21" customHeight="1" x14ac:dyDescent="0.15">
      <c r="A85" s="534" t="s">
        <v>274</v>
      </c>
      <c r="B85" s="535" t="s">
        <v>4</v>
      </c>
      <c r="C85" s="536">
        <v>162</v>
      </c>
      <c r="D85" s="537" t="s">
        <v>14</v>
      </c>
      <c r="E85" s="535">
        <v>73554</v>
      </c>
      <c r="F85" s="535"/>
      <c r="G85" s="538">
        <f>SUM(E85:F85)</f>
        <v>73554</v>
      </c>
    </row>
    <row r="86" spans="1:7" s="39" customFormat="1" ht="21" customHeight="1" x14ac:dyDescent="0.15">
      <c r="A86" s="490"/>
      <c r="B86" s="203"/>
      <c r="C86" s="200">
        <v>211</v>
      </c>
      <c r="D86" s="57" t="s">
        <v>643</v>
      </c>
      <c r="E86" s="203">
        <v>5185</v>
      </c>
      <c r="F86" s="203"/>
      <c r="G86" s="350">
        <f t="shared" ref="G86:G90" si="4">SUM(E86:F86)</f>
        <v>5185</v>
      </c>
    </row>
    <row r="87" spans="1:7" s="39" customFormat="1" ht="21" customHeight="1" x14ac:dyDescent="0.15">
      <c r="A87" s="490"/>
      <c r="B87" s="539" t="s">
        <v>488</v>
      </c>
      <c r="C87" s="540">
        <v>162</v>
      </c>
      <c r="D87" s="541" t="s">
        <v>652</v>
      </c>
      <c r="E87" s="539">
        <v>8314</v>
      </c>
      <c r="F87" s="539"/>
      <c r="G87" s="542">
        <f t="shared" si="4"/>
        <v>8314</v>
      </c>
    </row>
    <row r="88" spans="1:7" s="39" customFormat="1" ht="21" customHeight="1" x14ac:dyDescent="0.15">
      <c r="A88" s="490"/>
      <c r="B88" s="203" t="s">
        <v>611</v>
      </c>
      <c r="C88" s="200">
        <v>162</v>
      </c>
      <c r="D88" s="57" t="s">
        <v>14</v>
      </c>
      <c r="E88" s="203">
        <v>7280</v>
      </c>
      <c r="F88" s="203"/>
      <c r="G88" s="350">
        <f t="shared" si="4"/>
        <v>7280</v>
      </c>
    </row>
    <row r="89" spans="1:7" s="39" customFormat="1" ht="21" customHeight="1" x14ac:dyDescent="0.15">
      <c r="A89" s="490"/>
      <c r="B89" s="203" t="s">
        <v>612</v>
      </c>
      <c r="C89" s="200">
        <v>92</v>
      </c>
      <c r="D89" s="57" t="s">
        <v>606</v>
      </c>
      <c r="E89" s="203"/>
      <c r="F89" s="203">
        <v>449</v>
      </c>
      <c r="G89" s="350">
        <f t="shared" si="4"/>
        <v>449</v>
      </c>
    </row>
    <row r="90" spans="1:7" s="39" customFormat="1" ht="21" customHeight="1" x14ac:dyDescent="0.15">
      <c r="A90" s="490"/>
      <c r="B90" s="203" t="s">
        <v>612</v>
      </c>
      <c r="C90" s="200">
        <v>162</v>
      </c>
      <c r="D90" s="57" t="s">
        <v>132</v>
      </c>
      <c r="E90" s="203">
        <v>1269</v>
      </c>
      <c r="F90" s="203"/>
      <c r="G90" s="350">
        <f t="shared" si="4"/>
        <v>1269</v>
      </c>
    </row>
    <row r="91" spans="1:7" s="39" customFormat="1" ht="21" customHeight="1" x14ac:dyDescent="0.15">
      <c r="A91" s="490"/>
      <c r="B91" s="539" t="s">
        <v>487</v>
      </c>
      <c r="C91" s="540">
        <v>162</v>
      </c>
      <c r="D91" s="57" t="s">
        <v>14</v>
      </c>
      <c r="E91" s="539">
        <v>10020</v>
      </c>
      <c r="F91" s="539"/>
      <c r="G91" s="350">
        <f t="shared" ref="G91:G96" si="5">SUM(E91:F91)</f>
        <v>10020</v>
      </c>
    </row>
    <row r="92" spans="1:7" s="39" customFormat="1" ht="21" customHeight="1" x14ac:dyDescent="0.15">
      <c r="A92" s="490"/>
      <c r="B92" s="491" t="s">
        <v>137</v>
      </c>
      <c r="C92" s="493">
        <v>211</v>
      </c>
      <c r="D92" s="45" t="s">
        <v>42</v>
      </c>
      <c r="E92" s="491">
        <v>1300</v>
      </c>
      <c r="F92" s="491"/>
      <c r="G92" s="347">
        <f t="shared" si="5"/>
        <v>1300</v>
      </c>
    </row>
    <row r="93" spans="1:7" s="39" customFormat="1" ht="21" customHeight="1" x14ac:dyDescent="0.15">
      <c r="A93" s="490"/>
      <c r="B93" s="491"/>
      <c r="C93" s="493">
        <v>281</v>
      </c>
      <c r="D93" s="45" t="s">
        <v>12</v>
      </c>
      <c r="E93" s="491"/>
      <c r="F93" s="491">
        <v>85973</v>
      </c>
      <c r="G93" s="347">
        <f t="shared" si="5"/>
        <v>85973</v>
      </c>
    </row>
    <row r="94" spans="1:7" s="39" customFormat="1" ht="21" customHeight="1" x14ac:dyDescent="0.15">
      <c r="A94" s="490"/>
      <c r="B94" s="491"/>
      <c r="C94" s="493">
        <v>301</v>
      </c>
      <c r="D94" s="45" t="s">
        <v>206</v>
      </c>
      <c r="E94" s="491">
        <v>44185</v>
      </c>
      <c r="F94" s="491"/>
      <c r="G94" s="347">
        <f t="shared" si="5"/>
        <v>44185</v>
      </c>
    </row>
    <row r="95" spans="1:7" s="39" customFormat="1" ht="21" customHeight="1" x14ac:dyDescent="0.15">
      <c r="A95" s="490"/>
      <c r="B95" s="203"/>
      <c r="C95" s="200">
        <v>512</v>
      </c>
      <c r="D95" s="57" t="s">
        <v>230</v>
      </c>
      <c r="E95" s="203">
        <v>1632</v>
      </c>
      <c r="F95" s="203"/>
      <c r="G95" s="350">
        <f t="shared" si="5"/>
        <v>1632</v>
      </c>
    </row>
    <row r="96" spans="1:7" s="39" customFormat="1" ht="21" customHeight="1" x14ac:dyDescent="0.15">
      <c r="A96" s="490"/>
      <c r="B96" s="491" t="s">
        <v>486</v>
      </c>
      <c r="C96" s="543">
        <v>162</v>
      </c>
      <c r="D96" s="45" t="s">
        <v>14</v>
      </c>
      <c r="E96" s="491">
        <v>5189</v>
      </c>
      <c r="F96" s="491"/>
      <c r="G96" s="350">
        <f t="shared" si="5"/>
        <v>5189</v>
      </c>
    </row>
    <row r="97" spans="1:7" s="39" customFormat="1" ht="21" customHeight="1" x14ac:dyDescent="0.15">
      <c r="A97" s="497"/>
      <c r="B97" s="690" t="s">
        <v>110</v>
      </c>
      <c r="C97" s="685"/>
      <c r="D97" s="544"/>
      <c r="E97" s="545">
        <f>SUM(E85:E96)</f>
        <v>157928</v>
      </c>
      <c r="F97" s="545">
        <f>SUM(F85:F96)</f>
        <v>86422</v>
      </c>
      <c r="G97" s="546">
        <f>SUM(G85:G96)</f>
        <v>244350</v>
      </c>
    </row>
    <row r="98" spans="1:7" s="39" customFormat="1" ht="21" customHeight="1" x14ac:dyDescent="0.15">
      <c r="A98" s="490" t="s">
        <v>489</v>
      </c>
      <c r="B98" s="58" t="s">
        <v>614</v>
      </c>
      <c r="C98" s="96">
        <v>162</v>
      </c>
      <c r="D98" s="97" t="s">
        <v>485</v>
      </c>
      <c r="E98" s="58">
        <v>4293</v>
      </c>
      <c r="F98" s="58"/>
      <c r="G98" s="274">
        <f>SUM(E98:F98)</f>
        <v>4293</v>
      </c>
    </row>
    <row r="99" spans="1:7" s="39" customFormat="1" ht="21" customHeight="1" x14ac:dyDescent="0.15">
      <c r="A99" s="490"/>
      <c r="B99" s="547" t="s">
        <v>169</v>
      </c>
      <c r="C99" s="548">
        <v>162</v>
      </c>
      <c r="D99" s="549" t="s">
        <v>14</v>
      </c>
      <c r="E99" s="547">
        <v>1474</v>
      </c>
      <c r="F99" s="547"/>
      <c r="G99" s="550">
        <f>SUM(E99:F99)</f>
        <v>1474</v>
      </c>
    </row>
    <row r="100" spans="1:7" s="39" customFormat="1" ht="21" customHeight="1" x14ac:dyDescent="0.15">
      <c r="A100" s="497"/>
      <c r="B100" s="690" t="s">
        <v>110</v>
      </c>
      <c r="C100" s="685"/>
      <c r="D100" s="544"/>
      <c r="E100" s="545">
        <f>SUM(E98:E99)</f>
        <v>5767</v>
      </c>
      <c r="F100" s="545">
        <f>SUM(F98:F99)</f>
        <v>0</v>
      </c>
      <c r="G100" s="546">
        <f t="shared" ref="G100" si="6">SUM(G98:G99)</f>
        <v>5767</v>
      </c>
    </row>
    <row r="101" spans="1:7" s="39" customFormat="1" ht="21" customHeight="1" x14ac:dyDescent="0.15">
      <c r="A101" s="490" t="s">
        <v>555</v>
      </c>
      <c r="B101" s="58" t="s">
        <v>615</v>
      </c>
      <c r="C101" s="40">
        <v>162</v>
      </c>
      <c r="D101" s="97" t="s">
        <v>132</v>
      </c>
      <c r="E101" s="58">
        <v>1447</v>
      </c>
      <c r="F101" s="58"/>
      <c r="G101" s="274">
        <f>SUM(E101:F101)</f>
        <v>1447</v>
      </c>
    </row>
    <row r="102" spans="1:7" s="39" customFormat="1" ht="21" customHeight="1" x14ac:dyDescent="0.15">
      <c r="A102" s="490"/>
      <c r="B102" s="551" t="s">
        <v>616</v>
      </c>
      <c r="C102" s="548">
        <v>162</v>
      </c>
      <c r="D102" s="549" t="s">
        <v>132</v>
      </c>
      <c r="E102" s="547">
        <v>2862</v>
      </c>
      <c r="F102" s="547"/>
      <c r="G102" s="550">
        <f>SUM(E102:F102)</f>
        <v>2862</v>
      </c>
    </row>
    <row r="103" spans="1:7" s="39" customFormat="1" ht="21" customHeight="1" x14ac:dyDescent="0.15">
      <c r="A103" s="497"/>
      <c r="B103" s="690" t="s">
        <v>110</v>
      </c>
      <c r="C103" s="685"/>
      <c r="D103" s="544"/>
      <c r="E103" s="545">
        <f>SUM(E101:E102)</f>
        <v>4309</v>
      </c>
      <c r="F103" s="545">
        <f>SUM(F101)</f>
        <v>0</v>
      </c>
      <c r="G103" s="546">
        <f>SUM(E103:F103)</f>
        <v>4309</v>
      </c>
    </row>
    <row r="104" spans="1:7" s="39" customFormat="1" ht="21" customHeight="1" x14ac:dyDescent="0.15">
      <c r="A104" s="552" t="s">
        <v>283</v>
      </c>
      <c r="B104" s="553" t="s">
        <v>240</v>
      </c>
      <c r="C104" s="492">
        <v>351</v>
      </c>
      <c r="D104" s="554" t="s">
        <v>297</v>
      </c>
      <c r="E104" s="553">
        <v>9802</v>
      </c>
      <c r="F104" s="553"/>
      <c r="G104" s="347">
        <f>SUM(E104:F104)</f>
        <v>9802</v>
      </c>
    </row>
    <row r="105" spans="1:7" s="39" customFormat="1" ht="21" customHeight="1" x14ac:dyDescent="0.15">
      <c r="A105" s="490"/>
      <c r="B105" s="690" t="s">
        <v>110</v>
      </c>
      <c r="C105" s="685"/>
      <c r="D105" s="544"/>
      <c r="E105" s="545">
        <f>SUM(E104)</f>
        <v>9802</v>
      </c>
      <c r="F105" s="545">
        <f>SUM(F104)</f>
        <v>0</v>
      </c>
      <c r="G105" s="546">
        <f>SUM(G104)</f>
        <v>9802</v>
      </c>
    </row>
    <row r="106" spans="1:7" s="39" customFormat="1" ht="21" customHeight="1" x14ac:dyDescent="0.15">
      <c r="A106" s="552" t="s">
        <v>284</v>
      </c>
      <c r="B106" s="553" t="s">
        <v>138</v>
      </c>
      <c r="C106" s="492">
        <v>351</v>
      </c>
      <c r="D106" s="554" t="s">
        <v>69</v>
      </c>
      <c r="E106" s="553"/>
      <c r="F106" s="553">
        <v>1313</v>
      </c>
      <c r="G106" s="347">
        <f>SUM(E106:F106)</f>
        <v>1313</v>
      </c>
    </row>
    <row r="107" spans="1:7" s="39" customFormat="1" ht="21" customHeight="1" x14ac:dyDescent="0.15">
      <c r="A107" s="497"/>
      <c r="B107" s="690" t="s">
        <v>110</v>
      </c>
      <c r="C107" s="685"/>
      <c r="D107" s="544"/>
      <c r="E107" s="545">
        <f>SUM(E106:E106)</f>
        <v>0</v>
      </c>
      <c r="F107" s="545">
        <f>SUM(F106:F106)</f>
        <v>1313</v>
      </c>
      <c r="G107" s="546">
        <f>SUM(G106:G106)</f>
        <v>1313</v>
      </c>
    </row>
    <row r="108" spans="1:7" s="39" customFormat="1" ht="21" customHeight="1" x14ac:dyDescent="0.15">
      <c r="A108" s="552" t="s">
        <v>531</v>
      </c>
      <c r="B108" s="58" t="s">
        <v>622</v>
      </c>
      <c r="C108" s="40">
        <v>481</v>
      </c>
      <c r="D108" s="97" t="s">
        <v>191</v>
      </c>
      <c r="E108" s="58">
        <v>1400</v>
      </c>
      <c r="F108" s="58"/>
      <c r="G108" s="274">
        <f>SUM(E108:F108)</f>
        <v>1400</v>
      </c>
    </row>
    <row r="109" spans="1:7" s="39" customFormat="1" ht="21" customHeight="1" x14ac:dyDescent="0.15">
      <c r="A109" s="490"/>
      <c r="B109" s="551" t="s">
        <v>169</v>
      </c>
      <c r="C109" s="548">
        <v>211</v>
      </c>
      <c r="D109" s="549" t="s">
        <v>643</v>
      </c>
      <c r="E109" s="547"/>
      <c r="F109" s="547">
        <v>918</v>
      </c>
      <c r="G109" s="550">
        <f>SUM(E109:F109)</f>
        <v>918</v>
      </c>
    </row>
    <row r="110" spans="1:7" s="39" customFormat="1" ht="21" customHeight="1" x14ac:dyDescent="0.15">
      <c r="A110" s="497"/>
      <c r="B110" s="690" t="s">
        <v>110</v>
      </c>
      <c r="C110" s="685"/>
      <c r="D110" s="544"/>
      <c r="E110" s="545">
        <f>SUM(E108:E109)</f>
        <v>1400</v>
      </c>
      <c r="F110" s="545">
        <f>SUM(F108:F109)</f>
        <v>918</v>
      </c>
      <c r="G110" s="546">
        <f>SUM(G108:G109)</f>
        <v>2318</v>
      </c>
    </row>
    <row r="111" spans="1:7" s="39" customFormat="1" ht="21" customHeight="1" x14ac:dyDescent="0.15">
      <c r="A111" s="552" t="s">
        <v>534</v>
      </c>
      <c r="B111" s="553" t="s">
        <v>535</v>
      </c>
      <c r="C111" s="492">
        <v>321</v>
      </c>
      <c r="D111" s="554" t="s">
        <v>447</v>
      </c>
      <c r="E111" s="553"/>
      <c r="F111" s="553">
        <v>2010</v>
      </c>
      <c r="G111" s="347">
        <f>SUM(E111:F111)</f>
        <v>2010</v>
      </c>
    </row>
    <row r="112" spans="1:7" s="39" customFormat="1" ht="21" customHeight="1" x14ac:dyDescent="0.15">
      <c r="A112" s="497"/>
      <c r="B112" s="690" t="s">
        <v>110</v>
      </c>
      <c r="C112" s="685"/>
      <c r="D112" s="544"/>
      <c r="E112" s="545">
        <f>SUM(E111:E111)</f>
        <v>0</v>
      </c>
      <c r="F112" s="545">
        <f>SUM(F111:F111)</f>
        <v>2010</v>
      </c>
      <c r="G112" s="546">
        <f>SUM(G111:G111)</f>
        <v>2010</v>
      </c>
    </row>
    <row r="113" spans="1:7" s="39" customFormat="1" ht="21" customHeight="1" x14ac:dyDescent="0.15">
      <c r="A113" s="552" t="s">
        <v>557</v>
      </c>
      <c r="B113" s="553" t="s">
        <v>620</v>
      </c>
      <c r="C113" s="492">
        <v>301</v>
      </c>
      <c r="D113" s="554" t="s">
        <v>206</v>
      </c>
      <c r="E113" s="553">
        <v>3708</v>
      </c>
      <c r="F113" s="553"/>
      <c r="G113" s="347">
        <f>SUM(E113:F113)</f>
        <v>3708</v>
      </c>
    </row>
    <row r="114" spans="1:7" s="39" customFormat="1" ht="21" customHeight="1" x14ac:dyDescent="0.15">
      <c r="A114" s="497"/>
      <c r="B114" s="690" t="s">
        <v>110</v>
      </c>
      <c r="C114" s="685"/>
      <c r="D114" s="544"/>
      <c r="E114" s="545">
        <f>SUM(E113:E113)</f>
        <v>3708</v>
      </c>
      <c r="F114" s="545">
        <f>SUM(F113:F113)</f>
        <v>0</v>
      </c>
      <c r="G114" s="546">
        <f>SUM(G113:G113)</f>
        <v>3708</v>
      </c>
    </row>
    <row r="115" spans="1:7" s="39" customFormat="1" ht="21" customHeight="1" x14ac:dyDescent="0.15">
      <c r="A115" s="490" t="s">
        <v>532</v>
      </c>
      <c r="B115" s="491" t="s">
        <v>533</v>
      </c>
      <c r="C115" s="493">
        <v>281</v>
      </c>
      <c r="D115" s="45" t="s">
        <v>547</v>
      </c>
      <c r="E115" s="491"/>
      <c r="F115" s="491">
        <v>2423</v>
      </c>
      <c r="G115" s="347">
        <f>SUM(E115:F115)</f>
        <v>2423</v>
      </c>
    </row>
    <row r="116" spans="1:7" s="39" customFormat="1" ht="21" customHeight="1" x14ac:dyDescent="0.15">
      <c r="A116" s="502"/>
      <c r="B116" s="690" t="s">
        <v>110</v>
      </c>
      <c r="C116" s="685"/>
      <c r="D116" s="544"/>
      <c r="E116" s="555">
        <f>SUM(E115:E115)</f>
        <v>0</v>
      </c>
      <c r="F116" s="555">
        <f>SUM(F115:F115)</f>
        <v>2423</v>
      </c>
      <c r="G116" s="556">
        <f>SUM(G115:G115)</f>
        <v>2423</v>
      </c>
    </row>
    <row r="117" spans="1:7" s="39" customFormat="1" ht="21" customHeight="1" x14ac:dyDescent="0.15">
      <c r="A117" s="490" t="s">
        <v>528</v>
      </c>
      <c r="B117" s="491" t="s">
        <v>529</v>
      </c>
      <c r="C117" s="557">
        <v>320</v>
      </c>
      <c r="D117" s="45" t="s">
        <v>451</v>
      </c>
      <c r="E117" s="491"/>
      <c r="F117" s="491">
        <v>6121</v>
      </c>
      <c r="G117" s="347">
        <f>SUM(E117:F117)</f>
        <v>6121</v>
      </c>
    </row>
    <row r="118" spans="1:7" s="39" customFormat="1" ht="21" customHeight="1" x14ac:dyDescent="0.15">
      <c r="A118" s="490"/>
      <c r="B118" s="491"/>
      <c r="C118" s="493">
        <v>321</v>
      </c>
      <c r="D118" s="45" t="s">
        <v>452</v>
      </c>
      <c r="E118" s="491"/>
      <c r="F118" s="491">
        <v>8585</v>
      </c>
      <c r="G118" s="347">
        <f>SUM(E118:F118)</f>
        <v>8585</v>
      </c>
    </row>
    <row r="119" spans="1:7" s="39" customFormat="1" ht="21" customHeight="1" x14ac:dyDescent="0.15">
      <c r="A119" s="490"/>
      <c r="B119" s="491"/>
      <c r="C119" s="493">
        <v>481</v>
      </c>
      <c r="D119" s="45" t="s">
        <v>191</v>
      </c>
      <c r="E119" s="491">
        <v>2450</v>
      </c>
      <c r="F119" s="491"/>
      <c r="G119" s="347">
        <f>SUM(E119:F119)</f>
        <v>2450</v>
      </c>
    </row>
    <row r="120" spans="1:7" s="39" customFormat="1" ht="21" customHeight="1" x14ac:dyDescent="0.15">
      <c r="A120" s="490"/>
      <c r="B120" s="547" t="s">
        <v>530</v>
      </c>
      <c r="C120" s="543">
        <v>161</v>
      </c>
      <c r="D120" s="558" t="s">
        <v>197</v>
      </c>
      <c r="E120" s="547"/>
      <c r="F120" s="547">
        <v>13400</v>
      </c>
      <c r="G120" s="550">
        <f>SUM(E120:F120)</f>
        <v>13400</v>
      </c>
    </row>
    <row r="121" spans="1:7" s="39" customFormat="1" ht="21" customHeight="1" x14ac:dyDescent="0.15">
      <c r="A121" s="490"/>
      <c r="B121" s="559" t="s">
        <v>169</v>
      </c>
      <c r="C121" s="560">
        <v>361</v>
      </c>
      <c r="D121" s="561" t="s">
        <v>207</v>
      </c>
      <c r="E121" s="562"/>
      <c r="F121" s="562">
        <v>201</v>
      </c>
      <c r="G121" s="563">
        <f>SUM(E121:F121)</f>
        <v>201</v>
      </c>
    </row>
    <row r="122" spans="1:7" s="39" customFormat="1" ht="21" customHeight="1" x14ac:dyDescent="0.15">
      <c r="A122" s="490"/>
      <c r="B122" s="690" t="s">
        <v>110</v>
      </c>
      <c r="C122" s="691"/>
      <c r="D122" s="544"/>
      <c r="E122" s="545">
        <f>SUM(E117:E121)</f>
        <v>2450</v>
      </c>
      <c r="F122" s="545">
        <f t="shared" ref="F122" si="7">SUM(F117:F121)</f>
        <v>28307</v>
      </c>
      <c r="G122" s="564">
        <f>SUM(G117:G121)</f>
        <v>30757</v>
      </c>
    </row>
    <row r="123" spans="1:7" s="39" customFormat="1" ht="21" customHeight="1" x14ac:dyDescent="0.15">
      <c r="A123" s="565" t="s">
        <v>277</v>
      </c>
      <c r="B123" s="566" t="s">
        <v>169</v>
      </c>
      <c r="C123" s="557">
        <v>201</v>
      </c>
      <c r="D123" s="567" t="s">
        <v>41</v>
      </c>
      <c r="E123" s="566"/>
      <c r="F123" s="566">
        <v>61200</v>
      </c>
      <c r="G123" s="568">
        <f>SUM(E123:F123)</f>
        <v>61200</v>
      </c>
    </row>
    <row r="124" spans="1:7" s="39" customFormat="1" ht="21" customHeight="1" x14ac:dyDescent="0.15">
      <c r="A124" s="502"/>
      <c r="B124" s="690" t="s">
        <v>110</v>
      </c>
      <c r="C124" s="691"/>
      <c r="D124" s="544"/>
      <c r="E124" s="545">
        <f>SUM(E123:E123)</f>
        <v>0</v>
      </c>
      <c r="F124" s="545">
        <f>SUM(F123:F123)</f>
        <v>61200</v>
      </c>
      <c r="G124" s="546">
        <f>SUM(G123:G123)</f>
        <v>61200</v>
      </c>
    </row>
    <row r="125" spans="1:7" s="39" customFormat="1" ht="21" customHeight="1" x14ac:dyDescent="0.15">
      <c r="A125" s="490" t="s">
        <v>282</v>
      </c>
      <c r="B125" s="58" t="s">
        <v>527</v>
      </c>
      <c r="C125" s="66">
        <v>121</v>
      </c>
      <c r="D125" s="38" t="s">
        <v>252</v>
      </c>
      <c r="E125" s="58"/>
      <c r="F125" s="58">
        <v>2809</v>
      </c>
      <c r="G125" s="274">
        <f>SUM(E125:F125)</f>
        <v>2809</v>
      </c>
    </row>
    <row r="126" spans="1:7" s="39" customFormat="1" ht="21" customHeight="1" x14ac:dyDescent="0.15">
      <c r="A126" s="490"/>
      <c r="B126" s="203" t="s">
        <v>264</v>
      </c>
      <c r="C126" s="200">
        <v>361</v>
      </c>
      <c r="D126" s="57" t="s">
        <v>300</v>
      </c>
      <c r="E126" s="203"/>
      <c r="F126" s="203">
        <v>6164</v>
      </c>
      <c r="G126" s="350">
        <f>SUM(E126:F126)</f>
        <v>6164</v>
      </c>
    </row>
    <row r="127" spans="1:7" s="39" customFormat="1" ht="21" customHeight="1" x14ac:dyDescent="0.15">
      <c r="A127" s="497"/>
      <c r="B127" s="690" t="s">
        <v>110</v>
      </c>
      <c r="C127" s="691"/>
      <c r="D127" s="544"/>
      <c r="E127" s="545">
        <f>SUM(E125:E126)</f>
        <v>0</v>
      </c>
      <c r="F127" s="545">
        <f>SUM(F125:F126)</f>
        <v>8973</v>
      </c>
      <c r="G127" s="564">
        <f>SUM(G125:G126)</f>
        <v>8973</v>
      </c>
    </row>
    <row r="128" spans="1:7" s="39" customFormat="1" ht="21" customHeight="1" x14ac:dyDescent="0.15">
      <c r="A128" s="565" t="s">
        <v>301</v>
      </c>
      <c r="B128" s="566" t="s">
        <v>482</v>
      </c>
      <c r="C128" s="557">
        <v>351</v>
      </c>
      <c r="D128" s="567" t="s">
        <v>483</v>
      </c>
      <c r="E128" s="566"/>
      <c r="F128" s="566">
        <v>1250</v>
      </c>
      <c r="G128" s="568">
        <f>SUM(E128:F128)</f>
        <v>1250</v>
      </c>
    </row>
    <row r="129" spans="1:7" s="39" customFormat="1" ht="21" customHeight="1" x14ac:dyDescent="0.15">
      <c r="A129" s="502"/>
      <c r="B129" s="690" t="s">
        <v>110</v>
      </c>
      <c r="C129" s="691"/>
      <c r="D129" s="544"/>
      <c r="E129" s="545">
        <f>SUM(E128:E128)</f>
        <v>0</v>
      </c>
      <c r="F129" s="545">
        <f>SUM(F128:F128)</f>
        <v>1250</v>
      </c>
      <c r="G129" s="546">
        <f>SUM(G128:G128)</f>
        <v>1250</v>
      </c>
    </row>
    <row r="130" spans="1:7" s="39" customFormat="1" ht="21" customHeight="1" x14ac:dyDescent="0.15">
      <c r="A130" s="565" t="s">
        <v>275</v>
      </c>
      <c r="B130" s="566" t="s">
        <v>139</v>
      </c>
      <c r="C130" s="557">
        <v>191</v>
      </c>
      <c r="D130" s="567" t="s">
        <v>40</v>
      </c>
      <c r="E130" s="566"/>
      <c r="F130" s="566">
        <v>4600</v>
      </c>
      <c r="G130" s="568">
        <f>SUM(E130:F130)</f>
        <v>4600</v>
      </c>
    </row>
    <row r="131" spans="1:7" s="39" customFormat="1" ht="21" customHeight="1" x14ac:dyDescent="0.15">
      <c r="A131" s="490"/>
      <c r="B131" s="530"/>
      <c r="C131" s="531">
        <v>301</v>
      </c>
      <c r="D131" s="532" t="s">
        <v>206</v>
      </c>
      <c r="E131" s="530">
        <v>7173</v>
      </c>
      <c r="F131" s="530"/>
      <c r="G131" s="533">
        <f>SUM(E131:F131)</f>
        <v>7173</v>
      </c>
    </row>
    <row r="132" spans="1:7" s="39" customFormat="1" ht="21" customHeight="1" x14ac:dyDescent="0.15">
      <c r="A132" s="502"/>
      <c r="B132" s="690" t="s">
        <v>110</v>
      </c>
      <c r="C132" s="691"/>
      <c r="D132" s="544"/>
      <c r="E132" s="545">
        <f>SUM(E130:E131)</f>
        <v>7173</v>
      </c>
      <c r="F132" s="545">
        <f t="shared" ref="F132:G132" si="8">SUM(F130:F131)</f>
        <v>4600</v>
      </c>
      <c r="G132" s="564">
        <f t="shared" si="8"/>
        <v>11773</v>
      </c>
    </row>
    <row r="133" spans="1:7" s="39" customFormat="1" ht="21" customHeight="1" x14ac:dyDescent="0.15">
      <c r="A133" s="490" t="s">
        <v>271</v>
      </c>
      <c r="B133" s="566" t="s">
        <v>280</v>
      </c>
      <c r="C133" s="201">
        <v>211</v>
      </c>
      <c r="D133" s="569" t="s">
        <v>643</v>
      </c>
      <c r="E133" s="566">
        <v>6165</v>
      </c>
      <c r="F133" s="566"/>
      <c r="G133" s="568">
        <f>SUM(E133:F133)</f>
        <v>6165</v>
      </c>
    </row>
    <row r="134" spans="1:7" s="39" customFormat="1" ht="21" customHeight="1" x14ac:dyDescent="0.15">
      <c r="A134" s="490"/>
      <c r="B134" s="491"/>
      <c r="C134" s="22">
        <v>281</v>
      </c>
      <c r="D134" s="101" t="s">
        <v>547</v>
      </c>
      <c r="E134" s="491"/>
      <c r="F134" s="491">
        <v>17842</v>
      </c>
      <c r="G134" s="347">
        <f t="shared" ref="G134:G136" si="9">SUM(E134:F134)</f>
        <v>17842</v>
      </c>
    </row>
    <row r="135" spans="1:7" s="39" customFormat="1" ht="21" customHeight="1" x14ac:dyDescent="0.15">
      <c r="A135" s="490"/>
      <c r="B135" s="203"/>
      <c r="C135" s="100">
        <v>301</v>
      </c>
      <c r="D135" s="102" t="s">
        <v>62</v>
      </c>
      <c r="E135" s="203">
        <v>21733</v>
      </c>
      <c r="F135" s="203"/>
      <c r="G135" s="350">
        <f t="shared" si="9"/>
        <v>21733</v>
      </c>
    </row>
    <row r="136" spans="1:7" s="39" customFormat="1" ht="21" customHeight="1" x14ac:dyDescent="0.15">
      <c r="A136" s="490"/>
      <c r="B136" s="530" t="s">
        <v>169</v>
      </c>
      <c r="C136" s="22">
        <v>481</v>
      </c>
      <c r="D136" s="103" t="s">
        <v>191</v>
      </c>
      <c r="E136" s="491">
        <v>1153</v>
      </c>
      <c r="F136" s="491"/>
      <c r="G136" s="347">
        <f t="shared" si="9"/>
        <v>1153</v>
      </c>
    </row>
    <row r="137" spans="1:7" s="39" customFormat="1" ht="21" customHeight="1" x14ac:dyDescent="0.15">
      <c r="A137" s="502"/>
      <c r="B137" s="690" t="s">
        <v>110</v>
      </c>
      <c r="C137" s="691"/>
      <c r="D137" s="544"/>
      <c r="E137" s="570">
        <f>SUM(E133:E136)</f>
        <v>29051</v>
      </c>
      <c r="F137" s="570">
        <f t="shared" ref="F137" si="10">SUM(F133:F136)</f>
        <v>17842</v>
      </c>
      <c r="G137" s="571">
        <f>SUM(G133:G136)</f>
        <v>46893</v>
      </c>
    </row>
    <row r="138" spans="1:7" s="39" customFormat="1" ht="21" customHeight="1" x14ac:dyDescent="0.15">
      <c r="A138" s="565" t="s">
        <v>556</v>
      </c>
      <c r="B138" s="58" t="s">
        <v>618</v>
      </c>
      <c r="C138" s="66">
        <v>261</v>
      </c>
      <c r="D138" s="38" t="s">
        <v>648</v>
      </c>
      <c r="E138" s="58"/>
      <c r="F138" s="58">
        <v>84</v>
      </c>
      <c r="G138" s="274">
        <f>SUM(E138:F138)</f>
        <v>84</v>
      </c>
    </row>
    <row r="139" spans="1:7" s="39" customFormat="1" ht="21" customHeight="1" x14ac:dyDescent="0.15">
      <c r="A139" s="490"/>
      <c r="B139" s="530" t="s">
        <v>623</v>
      </c>
      <c r="C139" s="531">
        <v>481</v>
      </c>
      <c r="D139" s="532" t="s">
        <v>191</v>
      </c>
      <c r="E139" s="530">
        <v>5084</v>
      </c>
      <c r="F139" s="530"/>
      <c r="G139" s="533">
        <f>SUM(E139:F139)</f>
        <v>5084</v>
      </c>
    </row>
    <row r="140" spans="1:7" s="39" customFormat="1" ht="21" customHeight="1" x14ac:dyDescent="0.15">
      <c r="A140" s="502"/>
      <c r="B140" s="690" t="s">
        <v>110</v>
      </c>
      <c r="C140" s="691"/>
      <c r="D140" s="544"/>
      <c r="E140" s="545">
        <f>SUM(E138:E139)</f>
        <v>5084</v>
      </c>
      <c r="F140" s="545">
        <f t="shared" ref="F140" si="11">SUM(F138:F139)</f>
        <v>84</v>
      </c>
      <c r="G140" s="564">
        <f>SUM(G138:G139)</f>
        <v>5168</v>
      </c>
    </row>
    <row r="141" spans="1:7" s="39" customFormat="1" ht="21" customHeight="1" x14ac:dyDescent="0.15">
      <c r="A141" s="534" t="s">
        <v>175</v>
      </c>
      <c r="B141" s="535" t="s">
        <v>96</v>
      </c>
      <c r="C141" s="536">
        <v>81</v>
      </c>
      <c r="D141" s="537" t="s">
        <v>27</v>
      </c>
      <c r="E141" s="491"/>
      <c r="F141" s="535">
        <v>1565.2</v>
      </c>
      <c r="G141" s="538">
        <f>SUM(E141:F141)</f>
        <v>1565.2</v>
      </c>
    </row>
    <row r="142" spans="1:7" s="39" customFormat="1" ht="21" customHeight="1" x14ac:dyDescent="0.15">
      <c r="A142" s="490"/>
      <c r="B142" s="491"/>
      <c r="C142" s="493">
        <v>311</v>
      </c>
      <c r="D142" s="45" t="s">
        <v>63</v>
      </c>
      <c r="E142" s="491">
        <v>2453</v>
      </c>
      <c r="F142" s="491"/>
      <c r="G142" s="347">
        <f>SUM(E142:F142)</f>
        <v>2453</v>
      </c>
    </row>
    <row r="143" spans="1:7" s="39" customFormat="1" ht="21" customHeight="1" x14ac:dyDescent="0.15">
      <c r="A143" s="490"/>
      <c r="B143" s="491"/>
      <c r="C143" s="493">
        <v>423</v>
      </c>
      <c r="D143" s="45" t="s">
        <v>78</v>
      </c>
      <c r="E143" s="491">
        <v>567</v>
      </c>
      <c r="F143" s="491"/>
      <c r="G143" s="347">
        <f>SUM(E143:F143)</f>
        <v>567</v>
      </c>
    </row>
    <row r="144" spans="1:7" s="39" customFormat="1" ht="21" customHeight="1" x14ac:dyDescent="0.15">
      <c r="A144" s="502"/>
      <c r="B144" s="690" t="s">
        <v>110</v>
      </c>
      <c r="C144" s="691"/>
      <c r="D144" s="544"/>
      <c r="E144" s="570">
        <f>SUM(E141:E143)</f>
        <v>3020</v>
      </c>
      <c r="F144" s="570">
        <f>SUM(F141:F143)</f>
        <v>1565.2</v>
      </c>
      <c r="G144" s="571">
        <f>SUM(G141:G143)</f>
        <v>4585.2</v>
      </c>
    </row>
    <row r="145" spans="1:7" s="39" customFormat="1" ht="21" customHeight="1" thickBot="1" x14ac:dyDescent="0.2">
      <c r="A145" s="692" t="s">
        <v>549</v>
      </c>
      <c r="B145" s="693"/>
      <c r="C145" s="693"/>
      <c r="D145" s="694"/>
      <c r="E145" s="572">
        <f>E18+E27+E103+E31+E34+E69+E73+E78+E84+E97+E100+E105+E107+E110+E112+E114+E116+E122+E124+E127+E129+E132+E137+E144+E140</f>
        <v>347376</v>
      </c>
      <c r="F145" s="572">
        <f t="shared" ref="F145" si="12">F18+F27+F103+F31+F34+F69+F73+F78+F84+F97+F100+F105+F107+F110+F112+F114+F116+F122+F124+F127+F129+F132+F137+F144+F140</f>
        <v>622898.19999999995</v>
      </c>
      <c r="G145" s="573">
        <f>G18+G27+G103+G31+G34+G69+G73+G78+G84+G97+G100+G105+G107+G110+G112+G114+G116+G122+G124+G127+G129+G132+G137+G144+G140</f>
        <v>970274.2</v>
      </c>
    </row>
    <row r="146" spans="1:7" s="39" customFormat="1" x14ac:dyDescent="0.15">
      <c r="A146" s="22"/>
    </row>
    <row r="147" spans="1:7" s="39" customFormat="1" x14ac:dyDescent="0.15">
      <c r="A147" s="22"/>
    </row>
    <row r="148" spans="1:7" s="39" customFormat="1" x14ac:dyDescent="0.15">
      <c r="A148" s="22"/>
    </row>
    <row r="149" spans="1:7" s="39" customFormat="1" x14ac:dyDescent="0.15">
      <c r="A149" s="22"/>
    </row>
    <row r="150" spans="1:7" s="39" customFormat="1" x14ac:dyDescent="0.15">
      <c r="A150" s="22"/>
    </row>
  </sheetData>
  <mergeCells count="34">
    <mergeCell ref="B114:C114"/>
    <mergeCell ref="B116:C116"/>
    <mergeCell ref="B122:C122"/>
    <mergeCell ref="B144:C144"/>
    <mergeCell ref="A145:D145"/>
    <mergeCell ref="B124:C124"/>
    <mergeCell ref="B127:C127"/>
    <mergeCell ref="B129:C129"/>
    <mergeCell ref="B132:C132"/>
    <mergeCell ref="B137:C137"/>
    <mergeCell ref="B140:C140"/>
    <mergeCell ref="B105:C105"/>
    <mergeCell ref="B107:C107"/>
    <mergeCell ref="B110:C110"/>
    <mergeCell ref="B112:C112"/>
    <mergeCell ref="B103:C103"/>
    <mergeCell ref="B73:C73"/>
    <mergeCell ref="B78:C78"/>
    <mergeCell ref="B84:C84"/>
    <mergeCell ref="B97:C97"/>
    <mergeCell ref="B100:C100"/>
    <mergeCell ref="B18:C18"/>
    <mergeCell ref="B27:C27"/>
    <mergeCell ref="B31:C31"/>
    <mergeCell ref="B34:C34"/>
    <mergeCell ref="B69:C69"/>
    <mergeCell ref="M1:N4"/>
    <mergeCell ref="H1:K4"/>
    <mergeCell ref="A3:A4"/>
    <mergeCell ref="B3:B4"/>
    <mergeCell ref="C3:D4"/>
    <mergeCell ref="A2:D2"/>
    <mergeCell ref="G3:G4"/>
    <mergeCell ref="E3:F3"/>
  </mergeCells>
  <phoneticPr fontId="2"/>
  <printOptions horizontalCentered="1"/>
  <pageMargins left="0.78740157480314965" right="0.19685039370078741" top="0.51181102362204722" bottom="0.11811023622047245" header="0.51181102362204722" footer="0.51181102362204722"/>
  <pageSetup paperSize="9" scale="80" orientation="portrait" r:id="rId1"/>
  <headerFooter alignWithMargins="0"/>
  <rowBreaks count="2" manualBreakCount="2">
    <brk id="49" max="6" man="1"/>
    <brk id="9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14</vt:i4>
      </vt:variant>
    </vt:vector>
  </HeadingPairs>
  <TitlesOfParts>
    <vt:vector size="24" baseType="lpstr">
      <vt:lpstr>P27輸移出入貨物年次別表①</vt:lpstr>
      <vt:lpstr>P28輸移出入貨物年次別表②</vt:lpstr>
      <vt:lpstr>P29輸移出入貨物月別表</vt:lpstr>
      <vt:lpstr>P30~31輸移出貨物品種別表</vt:lpstr>
      <vt:lpstr>P32~33輸移入貨物品種別表</vt:lpstr>
      <vt:lpstr>P34~41品種別外国貿易表</vt:lpstr>
      <vt:lpstr>P42~44品種別内国貿易表</vt:lpstr>
      <vt:lpstr>P45~53国別外国貿易表</vt:lpstr>
      <vt:lpstr>P54~56都道府県別内国貿易表</vt:lpstr>
      <vt:lpstr>P57木材輸入状況</vt:lpstr>
      <vt:lpstr>P27輸移出入貨物年次別表①!Print_Area</vt:lpstr>
      <vt:lpstr>P28輸移出入貨物年次別表②!Print_Area</vt:lpstr>
      <vt:lpstr>P29輸移出入貨物月別表!Print_Area</vt:lpstr>
      <vt:lpstr>'P30~31輸移出貨物品種別表'!Print_Area</vt:lpstr>
      <vt:lpstr>'P32~33輸移入貨物品種別表'!Print_Area</vt:lpstr>
      <vt:lpstr>'P34~41品種別外国貿易表'!Print_Area</vt:lpstr>
      <vt:lpstr>'P42~44品種別内国貿易表'!Print_Area</vt:lpstr>
      <vt:lpstr>'P45~53国別外国貿易表'!Print_Area</vt:lpstr>
      <vt:lpstr>'P54~56都道府県別内国貿易表'!Print_Area</vt:lpstr>
      <vt:lpstr>P57木材輸入状況!Print_Area</vt:lpstr>
      <vt:lpstr>'P34~41品種別外国貿易表'!Print_Titles</vt:lpstr>
      <vt:lpstr>'P42~44品種別内国貿易表'!Print_Titles</vt:lpstr>
      <vt:lpstr>'P45~53国別外国貿易表'!Print_Titles</vt:lpstr>
      <vt:lpstr>'P54~56都道府県別内国貿易表'!Print_Titles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2022-05-09T01:27:24Z</cp:lastPrinted>
  <dcterms:modified xsi:type="dcterms:W3CDTF">2022-05-18T01:46:54Z</dcterms:modified>
</cp:coreProperties>
</file>