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Dv010317\共用\【09 業務別(共通)】11 山形空港概要作成\2025\★原稿\c ホームページ用\分割ファイル\"/>
    </mc:Choice>
  </mc:AlternateContent>
  <xr:revisionPtr revIDLastSave="0" documentId="13_ncr:1_{E24CA965-4430-4077-B389-8AFC05D4A462}" xr6:coauthVersionLast="47" xr6:coauthVersionMax="47" xr10:uidLastSave="{00000000-0000-0000-0000-000000000000}"/>
  <bookViews>
    <workbookView xWindow="-108" yWindow="-108" windowWidth="23256" windowHeight="12456" tabRatio="703" xr2:uid="{00000000-000D-0000-FFFF-FFFF00000000}"/>
  </bookViews>
  <sheets>
    <sheet name="総括表" sheetId="5" r:id="rId1"/>
    <sheet name="東京便" sheetId="6" r:id="rId2"/>
    <sheet name="大阪便" sheetId="7" r:id="rId3"/>
    <sheet name="札幌便" sheetId="9" r:id="rId4"/>
    <sheet name="名古屋便" sheetId="8" r:id="rId5"/>
  </sheets>
  <definedNames>
    <definedName name="_xlnm.Print_Area" localSheetId="3">札幌便!$A$1:$P$40</definedName>
    <definedName name="_xlnm.Print_Area" localSheetId="0">総括表!$A$1:$P$45</definedName>
    <definedName name="_xlnm.Print_Area" localSheetId="2">大阪便!$A$1:$P$45</definedName>
    <definedName name="_xlnm.Print_Area" localSheetId="1">東京便!$A$1:$P$45</definedName>
    <definedName name="_xlnm.Print_Area" localSheetId="4">名古屋便!$A$1:$P$43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9" l="1"/>
  <c r="O6" i="9"/>
  <c r="C42" i="5"/>
  <c r="Q17" i="5"/>
  <c r="P17" i="5" l="1"/>
  <c r="O37" i="8"/>
  <c r="Q37" i="8" s="1"/>
  <c r="O35" i="8"/>
  <c r="Q35" i="8" s="1"/>
  <c r="O33" i="8"/>
  <c r="Q33" i="8" s="1"/>
  <c r="O31" i="8"/>
  <c r="Q31" i="8" s="1"/>
  <c r="O29" i="8"/>
  <c r="Q29" i="8" s="1"/>
  <c r="O27" i="8"/>
  <c r="Q27" i="8" s="1"/>
  <c r="O25" i="8"/>
  <c r="Q25" i="8" s="1"/>
  <c r="O23" i="8"/>
  <c r="Q23" i="8" s="1"/>
  <c r="O21" i="8"/>
  <c r="Q21" i="8" s="1"/>
  <c r="O19" i="8"/>
  <c r="Q19" i="8" s="1"/>
  <c r="O17" i="8"/>
  <c r="Q17" i="8" s="1"/>
  <c r="O15" i="8"/>
  <c r="Q15" i="8" s="1"/>
  <c r="O34" i="9"/>
  <c r="Q34" i="9" s="1"/>
  <c r="O32" i="9"/>
  <c r="Q32" i="9" s="1"/>
  <c r="O30" i="9"/>
  <c r="Q30" i="9" s="1"/>
  <c r="O28" i="9"/>
  <c r="Q28" i="9" s="1"/>
  <c r="O26" i="9"/>
  <c r="O24" i="9"/>
  <c r="Q24" i="9" s="1"/>
  <c r="O22" i="9"/>
  <c r="Q22" i="9" s="1"/>
  <c r="O20" i="9"/>
  <c r="Q20" i="9" s="1"/>
  <c r="O18" i="9"/>
  <c r="Q18" i="9" s="1"/>
  <c r="O16" i="9"/>
  <c r="Q16" i="9" s="1"/>
  <c r="O14" i="9"/>
  <c r="Q14" i="9" s="1"/>
  <c r="O12" i="9"/>
  <c r="Q12" i="9" s="1"/>
  <c r="O40" i="7"/>
  <c r="Q40" i="7" s="1"/>
  <c r="O38" i="7"/>
  <c r="Q38" i="7" s="1"/>
  <c r="O36" i="7"/>
  <c r="Q36" i="7" s="1"/>
  <c r="O34" i="7"/>
  <c r="Q34" i="7" s="1"/>
  <c r="O32" i="7"/>
  <c r="Q32" i="7" s="1"/>
  <c r="O30" i="7"/>
  <c r="Q30" i="7" s="1"/>
  <c r="O28" i="7"/>
  <c r="Q28" i="7" s="1"/>
  <c r="O26" i="7"/>
  <c r="Q26" i="7" s="1"/>
  <c r="O24" i="7"/>
  <c r="Q24" i="7" s="1"/>
  <c r="O22" i="7"/>
  <c r="Q22" i="7" s="1"/>
  <c r="O20" i="7"/>
  <c r="Q20" i="7" s="1"/>
  <c r="O18" i="7"/>
  <c r="Q18" i="7" s="1"/>
  <c r="O40" i="6"/>
  <c r="Q40" i="6" s="1"/>
  <c r="O38" i="6"/>
  <c r="Q38" i="6" s="1"/>
  <c r="O36" i="6"/>
  <c r="Q36" i="6" s="1"/>
  <c r="O34" i="6"/>
  <c r="Q34" i="6" s="1"/>
  <c r="O32" i="6"/>
  <c r="Q32" i="6" s="1"/>
  <c r="O30" i="6"/>
  <c r="Q30" i="6" s="1"/>
  <c r="O28" i="6"/>
  <c r="Q28" i="6" s="1"/>
  <c r="O26" i="6"/>
  <c r="Q26" i="6" s="1"/>
  <c r="O24" i="6"/>
  <c r="Q24" i="6" s="1"/>
  <c r="O22" i="6"/>
  <c r="Q22" i="6" s="1"/>
  <c r="O20" i="6"/>
  <c r="Q20" i="6" s="1"/>
  <c r="O18" i="6"/>
  <c r="Q18" i="6" s="1"/>
  <c r="O40" i="5"/>
  <c r="Q40" i="5" s="1"/>
  <c r="O38" i="5"/>
  <c r="Q38" i="5" s="1"/>
  <c r="O36" i="5"/>
  <c r="Q36" i="5" s="1"/>
  <c r="P36" i="5" s="1"/>
  <c r="O34" i="5"/>
  <c r="Q34" i="5" s="1"/>
  <c r="O32" i="5"/>
  <c r="Q32" i="5" s="1"/>
  <c r="O30" i="5"/>
  <c r="Q30" i="5" s="1"/>
  <c r="O28" i="5"/>
  <c r="Q28" i="5" s="1"/>
  <c r="O26" i="5"/>
  <c r="Q26" i="5" s="1"/>
  <c r="O24" i="5"/>
  <c r="Q24" i="5" s="1"/>
  <c r="O22" i="5"/>
  <c r="Q22" i="5" s="1"/>
  <c r="O20" i="5"/>
  <c r="Q20" i="5" s="1"/>
  <c r="O18" i="5"/>
  <c r="Q18" i="5" s="1"/>
  <c r="C43" i="5"/>
  <c r="Q26" i="9" l="1"/>
  <c r="P26" i="9" s="1"/>
  <c r="P12" i="9"/>
  <c r="P37" i="8"/>
  <c r="P35" i="8"/>
  <c r="P33" i="8"/>
  <c r="P31" i="8"/>
  <c r="P29" i="8"/>
  <c r="P27" i="8"/>
  <c r="P25" i="8"/>
  <c r="P23" i="8"/>
  <c r="P21" i="8"/>
  <c r="P19" i="8"/>
  <c r="P17" i="8"/>
  <c r="P15" i="8"/>
  <c r="P34" i="9"/>
  <c r="P32" i="9"/>
  <c r="P30" i="9"/>
  <c r="P28" i="9"/>
  <c r="P24" i="9"/>
  <c r="P22" i="9"/>
  <c r="P20" i="9"/>
  <c r="P18" i="9"/>
  <c r="P16" i="9"/>
  <c r="P14" i="9"/>
  <c r="P40" i="7"/>
  <c r="P38" i="7"/>
  <c r="P36" i="7"/>
  <c r="P34" i="7"/>
  <c r="P32" i="7"/>
  <c r="P30" i="7"/>
  <c r="P28" i="7"/>
  <c r="P26" i="7"/>
  <c r="P24" i="7"/>
  <c r="P22" i="7"/>
  <c r="P20" i="7"/>
  <c r="P18" i="7"/>
  <c r="P40" i="6"/>
  <c r="P38" i="6"/>
  <c r="P36" i="6"/>
  <c r="P34" i="6"/>
  <c r="P32" i="6"/>
  <c r="P30" i="6"/>
  <c r="P28" i="6"/>
  <c r="P26" i="6"/>
  <c r="P24" i="6"/>
  <c r="P22" i="6"/>
  <c r="P20" i="6"/>
  <c r="P18" i="6"/>
  <c r="P40" i="5"/>
  <c r="P38" i="5"/>
  <c r="P34" i="5"/>
  <c r="P32" i="5"/>
  <c r="P30" i="5"/>
  <c r="P28" i="5"/>
  <c r="P26" i="5"/>
  <c r="P24" i="5"/>
  <c r="P22" i="5"/>
  <c r="P20" i="5"/>
  <c r="P18" i="5"/>
  <c r="Q16" i="5"/>
  <c r="P16" i="5" s="1"/>
  <c r="O13" i="8"/>
  <c r="Q13" i="8" s="1"/>
  <c r="O10" i="9"/>
  <c r="Q10" i="9" s="1"/>
  <c r="O16" i="7"/>
  <c r="Q16" i="7" s="1"/>
  <c r="O16" i="6"/>
  <c r="Q16" i="6" s="1"/>
  <c r="P13" i="8" l="1"/>
  <c r="P10" i="9"/>
  <c r="P16" i="7"/>
  <c r="P16" i="6"/>
  <c r="C42" i="7"/>
  <c r="C43" i="7"/>
  <c r="B15" i="8"/>
  <c r="B16" i="8"/>
  <c r="O12" i="8" l="1"/>
  <c r="Q12" i="8" s="1"/>
  <c r="O15" i="6"/>
  <c r="O14" i="6"/>
  <c r="Q14" i="6" s="1"/>
  <c r="O9" i="9"/>
  <c r="Q9" i="9" s="1"/>
  <c r="P9" i="9" s="1"/>
  <c r="O8" i="9"/>
  <c r="Q8" i="9" s="1"/>
  <c r="O14" i="7"/>
  <c r="Q14" i="7" s="1"/>
  <c r="O15" i="7"/>
  <c r="Q15" i="7" s="1"/>
  <c r="P15" i="7" s="1"/>
  <c r="Q15" i="5"/>
  <c r="P15" i="5" s="1"/>
  <c r="Q14" i="5"/>
  <c r="P14" i="5" s="1"/>
  <c r="Q15" i="6" l="1"/>
  <c r="P15" i="6" s="1"/>
  <c r="P14" i="6"/>
  <c r="P12" i="8"/>
  <c r="N43" i="5"/>
  <c r="O10" i="8" l="1"/>
  <c r="Q10" i="8" s="1"/>
  <c r="O35" i="9"/>
  <c r="Q35" i="9" s="1"/>
  <c r="O33" i="9"/>
  <c r="O31" i="9"/>
  <c r="O29" i="9"/>
  <c r="O27" i="9"/>
  <c r="O25" i="9"/>
  <c r="O23" i="9"/>
  <c r="O21" i="9"/>
  <c r="O19" i="9"/>
  <c r="O17" i="9"/>
  <c r="O15" i="9"/>
  <c r="O13" i="9"/>
  <c r="O41" i="6"/>
  <c r="O39" i="6"/>
  <c r="O37" i="6"/>
  <c r="O35" i="6"/>
  <c r="O33" i="6"/>
  <c r="O31" i="6"/>
  <c r="O29" i="6"/>
  <c r="O27" i="6"/>
  <c r="O25" i="6"/>
  <c r="O23" i="6"/>
  <c r="O21" i="6"/>
  <c r="O19" i="6"/>
  <c r="Q29" i="9" l="1"/>
  <c r="P29" i="9" s="1"/>
  <c r="Q33" i="9"/>
  <c r="P33" i="9" s="1"/>
  <c r="Q31" i="9"/>
  <c r="P31" i="9" s="1"/>
  <c r="P10" i="8"/>
  <c r="O41" i="5"/>
  <c r="O39" i="5"/>
  <c r="O37" i="5"/>
  <c r="O35" i="5"/>
  <c r="O33" i="5"/>
  <c r="O31" i="5"/>
  <c r="O29" i="5"/>
  <c r="O27" i="5"/>
  <c r="O25" i="5"/>
  <c r="O23" i="5"/>
  <c r="O21" i="5"/>
  <c r="Q21" i="5" s="1"/>
  <c r="O19" i="5"/>
  <c r="O41" i="7"/>
  <c r="O39" i="7"/>
  <c r="O37" i="7"/>
  <c r="O35" i="7"/>
  <c r="O33" i="7"/>
  <c r="O31" i="7"/>
  <c r="O29" i="7"/>
  <c r="O27" i="7"/>
  <c r="O25" i="7"/>
  <c r="O23" i="7"/>
  <c r="O21" i="7"/>
  <c r="O19" i="7"/>
  <c r="O7" i="9"/>
  <c r="Q7" i="9" s="1"/>
  <c r="O13" i="7"/>
  <c r="Q13" i="7" s="1"/>
  <c r="O13" i="6"/>
  <c r="Q13" i="6" s="1"/>
  <c r="D42" i="5"/>
  <c r="E42" i="5"/>
  <c r="F42" i="5"/>
  <c r="G42" i="5"/>
  <c r="H42" i="5"/>
  <c r="I42" i="5"/>
  <c r="J42" i="5"/>
  <c r="K42" i="5"/>
  <c r="L42" i="5"/>
  <c r="M42" i="5"/>
  <c r="N42" i="5"/>
  <c r="Q13" i="5"/>
  <c r="P13" i="5" s="1"/>
  <c r="P7" i="9" l="1"/>
  <c r="P13" i="7"/>
  <c r="P13" i="6"/>
  <c r="B12" i="9"/>
  <c r="B18" i="7"/>
  <c r="B18" i="6"/>
  <c r="B18" i="5"/>
  <c r="L43" i="5" l="1"/>
  <c r="D43" i="5"/>
  <c r="N36" i="9" l="1"/>
  <c r="M36" i="9"/>
  <c r="K36" i="9"/>
  <c r="J36" i="9"/>
  <c r="I36" i="9"/>
  <c r="H36" i="9"/>
  <c r="G36" i="9"/>
  <c r="F36" i="9"/>
  <c r="E36" i="9"/>
  <c r="D36" i="9"/>
  <c r="L36" i="9"/>
  <c r="O11" i="8" l="1"/>
  <c r="O5" i="9"/>
  <c r="Q5" i="9" s="1"/>
  <c r="O12" i="7"/>
  <c r="Q12" i="7" s="1"/>
  <c r="O9" i="8"/>
  <c r="Q9" i="8" s="1"/>
  <c r="O12" i="6"/>
  <c r="Q12" i="6" s="1"/>
  <c r="Q12" i="5"/>
  <c r="P12" i="5" s="1"/>
  <c r="P12" i="7" l="1"/>
  <c r="Q11" i="8"/>
  <c r="P11" i="8" s="1"/>
  <c r="P8" i="9"/>
  <c r="P12" i="6"/>
  <c r="N37" i="9" l="1"/>
  <c r="M37" i="9"/>
  <c r="L37" i="9"/>
  <c r="K37" i="9"/>
  <c r="J37" i="9"/>
  <c r="I37" i="9"/>
  <c r="H37" i="9"/>
  <c r="G37" i="9"/>
  <c r="F37" i="9"/>
  <c r="E37" i="9"/>
  <c r="E43" i="7"/>
  <c r="D37" i="9"/>
  <c r="O37" i="9" l="1"/>
  <c r="B17" i="8"/>
  <c r="C36" i="9"/>
  <c r="C37" i="9" l="1"/>
  <c r="Q37" i="9" s="1"/>
  <c r="P37" i="9" s="1"/>
  <c r="B19" i="8" l="1"/>
  <c r="B21" i="8" s="1"/>
  <c r="B18" i="8"/>
  <c r="B20" i="8" s="1"/>
  <c r="B22" i="8" s="1"/>
  <c r="B13" i="9"/>
  <c r="B15" i="9" s="1"/>
  <c r="B17" i="9" s="1"/>
  <c r="B19" i="9" s="1"/>
  <c r="B14" i="9"/>
  <c r="B16" i="9" s="1"/>
  <c r="B18" i="9" s="1"/>
  <c r="B19" i="7"/>
  <c r="B21" i="7" s="1"/>
  <c r="B23" i="7" s="1"/>
  <c r="B25" i="7" s="1"/>
  <c r="B20" i="7"/>
  <c r="B22" i="7" s="1"/>
  <c r="B24" i="7" s="1"/>
  <c r="P14" i="7"/>
  <c r="B19" i="6"/>
  <c r="B21" i="6" s="1"/>
  <c r="B23" i="6" s="1"/>
  <c r="B25" i="6" s="1"/>
  <c r="B20" i="6"/>
  <c r="B22" i="6" s="1"/>
  <c r="B24" i="6" s="1"/>
  <c r="B23" i="8" l="1"/>
  <c r="B25" i="8" s="1"/>
  <c r="B27" i="8" s="1"/>
  <c r="B29" i="8" s="1"/>
  <c r="B31" i="8" s="1"/>
  <c r="B33" i="8" s="1"/>
  <c r="B35" i="8" s="1"/>
  <c r="B37" i="8" s="1"/>
  <c r="B39" i="8" s="1"/>
  <c r="B20" i="9"/>
  <c r="B22" i="9" s="1"/>
  <c r="B24" i="9" s="1"/>
  <c r="B26" i="9" s="1"/>
  <c r="B28" i="9" s="1"/>
  <c r="B30" i="9" s="1"/>
  <c r="B32" i="9" s="1"/>
  <c r="B34" i="9" s="1"/>
  <c r="B36" i="9" s="1"/>
  <c r="B26" i="7"/>
  <c r="B28" i="7" s="1"/>
  <c r="B30" i="7" s="1"/>
  <c r="B32" i="7" s="1"/>
  <c r="B34" i="7" s="1"/>
  <c r="B36" i="7" s="1"/>
  <c r="B38" i="7" s="1"/>
  <c r="B40" i="7" s="1"/>
  <c r="B42" i="7" s="1"/>
  <c r="B26" i="6"/>
  <c r="B28" i="6" s="1"/>
  <c r="B30" i="6" s="1"/>
  <c r="B32" i="6" s="1"/>
  <c r="B34" i="6" s="1"/>
  <c r="B36" i="6" s="1"/>
  <c r="B38" i="6" s="1"/>
  <c r="B40" i="6" s="1"/>
  <c r="B42" i="6" s="1"/>
  <c r="B21" i="9"/>
  <c r="B23" i="9" s="1"/>
  <c r="B25" i="9" s="1"/>
  <c r="B27" i="9" s="1"/>
  <c r="B29" i="9" s="1"/>
  <c r="B31" i="9" s="1"/>
  <c r="B33" i="9" s="1"/>
  <c r="B35" i="9" s="1"/>
  <c r="B37" i="9" s="1"/>
  <c r="B24" i="8"/>
  <c r="B26" i="8" s="1"/>
  <c r="B28" i="8" s="1"/>
  <c r="B30" i="8" s="1"/>
  <c r="B32" i="8" s="1"/>
  <c r="B34" i="8" s="1"/>
  <c r="B36" i="8" s="1"/>
  <c r="B38" i="8" s="1"/>
  <c r="B40" i="8" s="1"/>
  <c r="B27" i="7"/>
  <c r="B29" i="7" s="1"/>
  <c r="B31" i="7" s="1"/>
  <c r="B33" i="7" s="1"/>
  <c r="B35" i="7" s="1"/>
  <c r="B37" i="7" s="1"/>
  <c r="B39" i="7" s="1"/>
  <c r="B41" i="7" s="1"/>
  <c r="B43" i="7" s="1"/>
  <c r="B27" i="6"/>
  <c r="B29" i="6" s="1"/>
  <c r="B31" i="6" s="1"/>
  <c r="B33" i="6" s="1"/>
  <c r="B35" i="6" s="1"/>
  <c r="B37" i="6" s="1"/>
  <c r="B39" i="6" s="1"/>
  <c r="B41" i="6" s="1"/>
  <c r="B43" i="6" s="1"/>
  <c r="O36" i="9"/>
  <c r="P9" i="8"/>
  <c r="B19" i="5"/>
  <c r="B21" i="5" s="1"/>
  <c r="B23" i="5" s="1"/>
  <c r="B25" i="5" s="1"/>
  <c r="B20" i="5"/>
  <c r="B22" i="5" s="1"/>
  <c r="B24" i="5" s="1"/>
  <c r="Q36" i="9" l="1"/>
  <c r="P36" i="9" s="1"/>
  <c r="B26" i="5"/>
  <c r="B28" i="5" s="1"/>
  <c r="B30" i="5" s="1"/>
  <c r="B32" i="5" s="1"/>
  <c r="B34" i="5" s="1"/>
  <c r="B36" i="5" s="1"/>
  <c r="B38" i="5" s="1"/>
  <c r="B40" i="5" s="1"/>
  <c r="B42" i="5" s="1"/>
  <c r="B27" i="5"/>
  <c r="B29" i="5" s="1"/>
  <c r="B31" i="5" s="1"/>
  <c r="B33" i="5" s="1"/>
  <c r="B35" i="5" s="1"/>
  <c r="B37" i="5" s="1"/>
  <c r="B39" i="5" s="1"/>
  <c r="B41" i="5" s="1"/>
  <c r="B43" i="5" s="1"/>
  <c r="E42" i="7"/>
  <c r="O11" i="6" l="1"/>
  <c r="Q11" i="6" s="1"/>
  <c r="O11" i="7"/>
  <c r="O8" i="8"/>
  <c r="Q11" i="7" l="1"/>
  <c r="P11" i="7" s="1"/>
  <c r="P11" i="6"/>
  <c r="Q8" i="8"/>
  <c r="P8" i="8" s="1"/>
  <c r="Q21" i="9"/>
  <c r="P21" i="9" s="1"/>
  <c r="Q13" i="9"/>
  <c r="P13" i="9" s="1"/>
  <c r="Q11" i="5"/>
  <c r="P11" i="5" s="1"/>
  <c r="Q19" i="9" l="1"/>
  <c r="P19" i="9" s="1"/>
  <c r="Q27" i="9"/>
  <c r="P27" i="9" s="1"/>
  <c r="P35" i="9"/>
  <c r="Q15" i="9"/>
  <c r="P15" i="9" s="1"/>
  <c r="Q23" i="9"/>
  <c r="P23" i="9" s="1"/>
  <c r="Q25" i="9"/>
  <c r="P25" i="9" s="1"/>
  <c r="Q17" i="9"/>
  <c r="P17" i="9" s="1"/>
  <c r="N40" i="8"/>
  <c r="M40" i="8"/>
  <c r="L40" i="8"/>
  <c r="K40" i="8"/>
  <c r="J40" i="8"/>
  <c r="I40" i="8"/>
  <c r="H40" i="8"/>
  <c r="G40" i="8"/>
  <c r="F40" i="8"/>
  <c r="E40" i="8"/>
  <c r="D40" i="8"/>
  <c r="C40" i="8"/>
  <c r="N43" i="7"/>
  <c r="M43" i="7"/>
  <c r="L43" i="7"/>
  <c r="K43" i="7"/>
  <c r="J43" i="7"/>
  <c r="I43" i="7"/>
  <c r="H43" i="7"/>
  <c r="G43" i="7"/>
  <c r="F43" i="7"/>
  <c r="D43" i="7"/>
  <c r="D43" i="6"/>
  <c r="C43" i="6"/>
  <c r="N43" i="6"/>
  <c r="M43" i="6"/>
  <c r="L43" i="6"/>
  <c r="K43" i="6"/>
  <c r="J43" i="6"/>
  <c r="I43" i="6"/>
  <c r="H43" i="6"/>
  <c r="G43" i="6"/>
  <c r="F43" i="6"/>
  <c r="E43" i="6"/>
  <c r="O38" i="8"/>
  <c r="Q38" i="8" s="1"/>
  <c r="P38" i="8" s="1"/>
  <c r="O36" i="8"/>
  <c r="Q36" i="8" s="1"/>
  <c r="P36" i="8" s="1"/>
  <c r="O34" i="8"/>
  <c r="Q34" i="8" s="1"/>
  <c r="P34" i="8" s="1"/>
  <c r="O32" i="8"/>
  <c r="Q32" i="8" s="1"/>
  <c r="P32" i="8" s="1"/>
  <c r="O30" i="8"/>
  <c r="Q30" i="8" s="1"/>
  <c r="P30" i="8" s="1"/>
  <c r="O28" i="8"/>
  <c r="Q28" i="8" s="1"/>
  <c r="P28" i="8" s="1"/>
  <c r="O26" i="8"/>
  <c r="Q26" i="8" s="1"/>
  <c r="P26" i="8" s="1"/>
  <c r="O24" i="8"/>
  <c r="Q24" i="8" s="1"/>
  <c r="P24" i="8" s="1"/>
  <c r="O22" i="8"/>
  <c r="Q22" i="8" s="1"/>
  <c r="P22" i="8" s="1"/>
  <c r="O20" i="8"/>
  <c r="Q20" i="8" s="1"/>
  <c r="P20" i="8" s="1"/>
  <c r="O18" i="8"/>
  <c r="Q18" i="8" s="1"/>
  <c r="P18" i="8" s="1"/>
  <c r="O16" i="8"/>
  <c r="Q16" i="8" s="1"/>
  <c r="P16" i="8" s="1"/>
  <c r="O7" i="8"/>
  <c r="Q7" i="8" s="1"/>
  <c r="O6" i="8"/>
  <c r="Q6" i="8" s="1"/>
  <c r="O5" i="8"/>
  <c r="Q5" i="8" s="1"/>
  <c r="Q41" i="7"/>
  <c r="P41" i="7" s="1"/>
  <c r="Q39" i="7"/>
  <c r="P39" i="7" s="1"/>
  <c r="Q37" i="7"/>
  <c r="P37" i="7" s="1"/>
  <c r="Q35" i="7"/>
  <c r="P35" i="7" s="1"/>
  <c r="Q33" i="7"/>
  <c r="P33" i="7" s="1"/>
  <c r="Q31" i="7"/>
  <c r="P31" i="7" s="1"/>
  <c r="Q29" i="7"/>
  <c r="P29" i="7" s="1"/>
  <c r="Q27" i="7"/>
  <c r="P27" i="7" s="1"/>
  <c r="Q25" i="7"/>
  <c r="P25" i="7" s="1"/>
  <c r="Q23" i="7"/>
  <c r="P23" i="7" s="1"/>
  <c r="Q21" i="7"/>
  <c r="P21" i="7" s="1"/>
  <c r="Q19" i="7"/>
  <c r="P19" i="7" s="1"/>
  <c r="O10" i="7"/>
  <c r="O9" i="7"/>
  <c r="Q9" i="7" s="1"/>
  <c r="O8" i="7"/>
  <c r="O7" i="7"/>
  <c r="Q7" i="7" s="1"/>
  <c r="O6" i="7"/>
  <c r="O5" i="7"/>
  <c r="Q41" i="6"/>
  <c r="Q39" i="6"/>
  <c r="Q37" i="6"/>
  <c r="Q35" i="6"/>
  <c r="Q33" i="6"/>
  <c r="Q31" i="6"/>
  <c r="Q29" i="6"/>
  <c r="P29" i="6" s="1"/>
  <c r="Q27" i="6"/>
  <c r="Q25" i="6"/>
  <c r="Q23" i="6"/>
  <c r="Q21" i="6"/>
  <c r="Q19" i="6"/>
  <c r="O10" i="6"/>
  <c r="Q10" i="6" s="1"/>
  <c r="O9" i="6"/>
  <c r="Q9" i="6" s="1"/>
  <c r="P9" i="6" s="1"/>
  <c r="O8" i="6"/>
  <c r="Q8" i="6" s="1"/>
  <c r="O7" i="6"/>
  <c r="Q7" i="6" s="1"/>
  <c r="O6" i="6"/>
  <c r="Q6" i="6" s="1"/>
  <c r="O5" i="6"/>
  <c r="Q5" i="6" s="1"/>
  <c r="P5" i="6" s="1"/>
  <c r="Q41" i="5"/>
  <c r="P41" i="5" s="1"/>
  <c r="Q37" i="5"/>
  <c r="Q31" i="5"/>
  <c r="P31" i="5" s="1"/>
  <c r="Q29" i="5"/>
  <c r="Q27" i="5"/>
  <c r="P27" i="5" s="1"/>
  <c r="Q25" i="5"/>
  <c r="P25" i="5" s="1"/>
  <c r="Q23" i="5"/>
  <c r="P23" i="5" s="1"/>
  <c r="P21" i="5"/>
  <c r="Q19" i="5"/>
  <c r="M43" i="5"/>
  <c r="K43" i="5"/>
  <c r="J43" i="5"/>
  <c r="I43" i="5"/>
  <c r="H43" i="5"/>
  <c r="G43" i="5"/>
  <c r="F43" i="5"/>
  <c r="E43" i="5"/>
  <c r="N39" i="8"/>
  <c r="M39" i="8"/>
  <c r="L39" i="8"/>
  <c r="K39" i="8"/>
  <c r="J39" i="8"/>
  <c r="I39" i="8"/>
  <c r="H39" i="8"/>
  <c r="G39" i="8"/>
  <c r="F39" i="8"/>
  <c r="E39" i="8"/>
  <c r="D39" i="8"/>
  <c r="C39" i="8"/>
  <c r="N42" i="7"/>
  <c r="M42" i="7"/>
  <c r="L42" i="7"/>
  <c r="K42" i="7"/>
  <c r="J42" i="7"/>
  <c r="I42" i="7"/>
  <c r="H42" i="7"/>
  <c r="G42" i="7"/>
  <c r="F42" i="7"/>
  <c r="D42" i="7"/>
  <c r="D42" i="6"/>
  <c r="E42" i="6"/>
  <c r="F42" i="6"/>
  <c r="G42" i="6"/>
  <c r="H42" i="6"/>
  <c r="I42" i="6"/>
  <c r="J42" i="6"/>
  <c r="K42" i="6"/>
  <c r="L42" i="6"/>
  <c r="M42" i="6"/>
  <c r="N42" i="6"/>
  <c r="C42" i="6"/>
  <c r="Q5" i="5"/>
  <c r="P5" i="5" s="1"/>
  <c r="Q6" i="5"/>
  <c r="P6" i="5" s="1"/>
  <c r="Q7" i="5"/>
  <c r="P7" i="5" s="1"/>
  <c r="Q8" i="5"/>
  <c r="P8" i="5" s="1"/>
  <c r="Q9" i="5"/>
  <c r="P9" i="5" s="1"/>
  <c r="Q10" i="5"/>
  <c r="P10" i="5" s="1"/>
  <c r="Q39" i="5"/>
  <c r="P39" i="5" s="1"/>
  <c r="O43" i="5" l="1"/>
  <c r="O42" i="5"/>
  <c r="Q42" i="5" s="1"/>
  <c r="Q10" i="7"/>
  <c r="P10" i="7" s="1"/>
  <c r="P10" i="6"/>
  <c r="O43" i="6"/>
  <c r="Q43" i="6" s="1"/>
  <c r="P43" i="6" s="1"/>
  <c r="O40" i="8"/>
  <c r="Q40" i="8" s="1"/>
  <c r="P40" i="8" s="1"/>
  <c r="O42" i="7"/>
  <c r="Q42" i="7" s="1"/>
  <c r="P42" i="7" s="1"/>
  <c r="O43" i="7"/>
  <c r="Q43" i="7" s="1"/>
  <c r="P43" i="7" s="1"/>
  <c r="Q6" i="7"/>
  <c r="P6" i="7" s="1"/>
  <c r="O42" i="6"/>
  <c r="Q42" i="6" s="1"/>
  <c r="P42" i="6" s="1"/>
  <c r="P6" i="6"/>
  <c r="P7" i="7"/>
  <c r="P7" i="6"/>
  <c r="Q8" i="7"/>
  <c r="P8" i="7" s="1"/>
  <c r="O39" i="8"/>
  <c r="Q39" i="8" s="1"/>
  <c r="P39" i="8" s="1"/>
  <c r="Q5" i="7"/>
  <c r="P5" i="7" s="1"/>
  <c r="P9" i="7"/>
  <c r="P6" i="8"/>
  <c r="P7" i="8"/>
  <c r="P5" i="8"/>
  <c r="P41" i="6"/>
  <c r="P37" i="6"/>
  <c r="P33" i="6"/>
  <c r="P25" i="6"/>
  <c r="P21" i="6"/>
  <c r="Q35" i="5"/>
  <c r="P35" i="5" s="1"/>
  <c r="P29" i="5"/>
  <c r="P19" i="5"/>
  <c r="P8" i="6"/>
  <c r="P19" i="6"/>
  <c r="P23" i="6"/>
  <c r="P27" i="6"/>
  <c r="P31" i="6"/>
  <c r="P35" i="6"/>
  <c r="P39" i="6"/>
  <c r="P37" i="5"/>
  <c r="Q33" i="5"/>
  <c r="P33" i="5" s="1"/>
  <c r="Q43" i="5" l="1"/>
  <c r="P43" i="5" s="1"/>
  <c r="P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000-000001000000}">
      <text>
        <r>
          <rPr>
            <sz val="11"/>
            <color theme="1"/>
            <rFont val="ＭＳ Ｐゴシック"/>
            <family val="3"/>
            <charset val="128"/>
          </rPr>
          <t>山形空港</t>
        </r>
      </text>
    </comment>
    <comment ref="I3" authorId="0" shapeId="0" xr:uid="{00000000-0006-0000-0000-000002000000}">
      <text>
        <r>
          <rPr>
            <sz val="11"/>
            <color theme="1"/>
            <rFont val="ＭＳ Ｐゴシック"/>
            <family val="3"/>
            <charset val="128"/>
          </rPr>
          <t>相手空港の台風を含む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100-000001000000}">
      <text>
        <r>
          <rPr>
            <sz val="11"/>
            <color theme="1"/>
            <rFont val="ＭＳ Ｐゴシック"/>
            <family val="3"/>
            <charset val="128"/>
          </rPr>
          <t>山形空港</t>
        </r>
      </text>
    </comment>
    <comment ref="I3" authorId="0" shapeId="0" xr:uid="{00000000-0006-0000-0100-000002000000}">
      <text>
        <r>
          <rPr>
            <sz val="11"/>
            <color theme="1"/>
            <rFont val="ＭＳ Ｐゴシック"/>
            <family val="3"/>
            <charset val="128"/>
          </rPr>
          <t>相手空港の台風を含む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200-000001000000}">
      <text>
        <r>
          <rPr>
            <sz val="11"/>
            <color theme="1"/>
            <rFont val="ＭＳ Ｐゴシック"/>
            <family val="3"/>
            <charset val="128"/>
          </rPr>
          <t>山形空港</t>
        </r>
      </text>
    </comment>
    <comment ref="I3" authorId="0" shapeId="0" xr:uid="{00000000-0006-0000-0200-000002000000}">
      <text>
        <r>
          <rPr>
            <sz val="11"/>
            <color theme="1"/>
            <rFont val="ＭＳ Ｐゴシック"/>
            <family val="3"/>
            <charset val="128"/>
          </rPr>
          <t>相手空港の台風を含む</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300-000001000000}">
      <text>
        <r>
          <rPr>
            <sz val="11"/>
            <color theme="1"/>
            <rFont val="ＭＳ Ｐゴシック"/>
            <family val="3"/>
            <charset val="128"/>
          </rPr>
          <t>山形空港</t>
        </r>
      </text>
    </comment>
    <comment ref="I3" authorId="0" shapeId="0" xr:uid="{00000000-0006-0000-0300-000002000000}">
      <text>
        <r>
          <rPr>
            <sz val="11"/>
            <color theme="1"/>
            <rFont val="ＭＳ Ｐゴシック"/>
            <family val="3"/>
            <charset val="128"/>
          </rPr>
          <t>相手空港の台風を含む</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400-000001000000}">
      <text>
        <r>
          <rPr>
            <sz val="11"/>
            <color theme="1"/>
            <rFont val="ＭＳ Ｐゴシック"/>
            <family val="3"/>
            <charset val="128"/>
          </rPr>
          <t>山形空港</t>
        </r>
      </text>
    </comment>
    <comment ref="I3" authorId="0" shapeId="0" xr:uid="{00000000-0006-0000-0400-000002000000}">
      <text>
        <r>
          <rPr>
            <sz val="11"/>
            <color theme="1"/>
            <rFont val="ＭＳ Ｐゴシック"/>
            <family val="3"/>
            <charset val="128"/>
          </rPr>
          <t>相手空港の台風を含む</t>
        </r>
      </text>
    </comment>
  </commentList>
</comments>
</file>

<file path=xl/sharedStrings.xml><?xml version="1.0" encoding="utf-8"?>
<sst xmlns="http://schemas.openxmlformats.org/spreadsheetml/2006/main" count="129" uniqueCount="38">
  <si>
    <t>就航数</t>
  </si>
  <si>
    <t>雲高・視程</t>
  </si>
  <si>
    <t>凍結</t>
  </si>
  <si>
    <t>相手空港</t>
  </si>
  <si>
    <t>雨</t>
  </si>
  <si>
    <t>霧</t>
  </si>
  <si>
    <t>雪</t>
  </si>
  <si>
    <t>月</t>
  </si>
  <si>
    <t>台風
強風</t>
    <phoneticPr fontId="4"/>
  </si>
  <si>
    <t>天候
不良</t>
    <phoneticPr fontId="4"/>
  </si>
  <si>
    <t>空港
閉鎖</t>
    <phoneticPr fontId="4"/>
  </si>
  <si>
    <t>航路
悪天</t>
    <phoneticPr fontId="4"/>
  </si>
  <si>
    <t>機材
繰り</t>
    <phoneticPr fontId="4"/>
  </si>
  <si>
    <t>機材
故障</t>
    <phoneticPr fontId="4"/>
  </si>
  <si>
    <t>台風
強風</t>
    <phoneticPr fontId="4"/>
  </si>
  <si>
    <t>天候
不良</t>
    <phoneticPr fontId="4"/>
  </si>
  <si>
    <t>空港
閉鎖</t>
    <phoneticPr fontId="4"/>
  </si>
  <si>
    <t>航路
悪天</t>
    <phoneticPr fontId="4"/>
  </si>
  <si>
    <t>機材
繰り</t>
    <phoneticPr fontId="4"/>
  </si>
  <si>
    <t>機材
故障</t>
    <phoneticPr fontId="4"/>
  </si>
  <si>
    <t>合計</t>
    <rPh sb="0" eb="2">
      <t>ゴウケイ</t>
    </rPh>
    <phoneticPr fontId="4"/>
  </si>
  <si>
    <t>欠航原因数</t>
    <rPh sb="4" eb="5">
      <t>スウ</t>
    </rPh>
    <phoneticPr fontId="4"/>
  </si>
  <si>
    <t>予定就航数</t>
    <rPh sb="0" eb="2">
      <t>ヨテイ</t>
    </rPh>
    <rPh sb="2" eb="4">
      <t>シュウコウ</t>
    </rPh>
    <rPh sb="4" eb="5">
      <t>スウ</t>
    </rPh>
    <phoneticPr fontId="4"/>
  </si>
  <si>
    <t>合計</t>
    <phoneticPr fontId="4"/>
  </si>
  <si>
    <t>合計</t>
    <phoneticPr fontId="4"/>
  </si>
  <si>
    <t>※　目的地変更(ＤＶＴ便)、引き返しについては、欠航数に含む</t>
    <phoneticPr fontId="4"/>
  </si>
  <si>
    <t>※　平成22年10月31日から運休、平成26年3月30日から運航再開</t>
    <phoneticPr fontId="4"/>
  </si>
  <si>
    <t>※　平成22年10月31日から運休、平成29年3月26日から運航再開</t>
    <phoneticPr fontId="4"/>
  </si>
  <si>
    <t>年</t>
    <rPh sb="0" eb="1">
      <t>ネン</t>
    </rPh>
    <phoneticPr fontId="4"/>
  </si>
  <si>
    <t>R元</t>
    <rPh sb="1" eb="2">
      <t>ゲン</t>
    </rPh>
    <phoneticPr fontId="4"/>
  </si>
  <si>
    <t>暦年</t>
    <rPh sb="0" eb="2">
      <t>レキネン</t>
    </rPh>
    <phoneticPr fontId="4"/>
  </si>
  <si>
    <t>欠航率
(％)</t>
    <phoneticPr fontId="4"/>
  </si>
  <si>
    <r>
      <t xml:space="preserve">その他
</t>
    </r>
    <r>
      <rPr>
        <sz val="6"/>
        <color theme="1"/>
        <rFont val="ＭＳ 明朝"/>
        <family val="1"/>
        <charset val="128"/>
      </rPr>
      <t>(スト等)</t>
    </r>
    <phoneticPr fontId="4"/>
  </si>
  <si>
    <t>　　　</t>
    <phoneticPr fontId="4"/>
  </si>
  <si>
    <r>
      <t>※　新型コロナウイルスの影響による航空需要減少に伴う減便について、欠航数（その他）に含む</t>
    </r>
    <r>
      <rPr>
        <sz val="7"/>
        <color theme="1"/>
        <rFont val="ＭＳ 明朝"/>
        <family val="1"/>
        <charset val="128"/>
      </rPr>
      <t>（令和２年３月～令和４年３月）</t>
    </r>
    <rPh sb="2" eb="4">
      <t>シンガタ</t>
    </rPh>
    <rPh sb="12" eb="14">
      <t>エイキョウ</t>
    </rPh>
    <rPh sb="17" eb="19">
      <t>コウクウ</t>
    </rPh>
    <rPh sb="19" eb="21">
      <t>ジュヨウ</t>
    </rPh>
    <rPh sb="21" eb="23">
      <t>ゲンショウ</t>
    </rPh>
    <rPh sb="24" eb="25">
      <t>トモナ</t>
    </rPh>
    <rPh sb="26" eb="28">
      <t>ゲンビン</t>
    </rPh>
    <rPh sb="33" eb="35">
      <t>ケッコウ</t>
    </rPh>
    <rPh sb="35" eb="36">
      <t>スウ</t>
    </rPh>
    <rPh sb="39" eb="40">
      <t>タ</t>
    </rPh>
    <rPh sb="42" eb="43">
      <t>フク</t>
    </rPh>
    <phoneticPr fontId="4"/>
  </si>
  <si>
    <r>
      <t>※　新型コロナウイルスの影響による航空需要減少に伴う減便について、欠航数（その他）に含む</t>
    </r>
    <r>
      <rPr>
        <sz val="7"/>
        <color theme="1"/>
        <rFont val="ＭＳ 明朝"/>
        <family val="1"/>
        <charset val="128"/>
      </rPr>
      <t>（令和２年４月～令和３年３月）</t>
    </r>
    <rPh sb="2" eb="4">
      <t>シンガタ</t>
    </rPh>
    <rPh sb="12" eb="14">
      <t>エイキョウ</t>
    </rPh>
    <rPh sb="17" eb="19">
      <t>コウクウ</t>
    </rPh>
    <rPh sb="19" eb="21">
      <t>ジュヨウ</t>
    </rPh>
    <rPh sb="21" eb="23">
      <t>ゲンショウ</t>
    </rPh>
    <rPh sb="24" eb="25">
      <t>トモナ</t>
    </rPh>
    <rPh sb="26" eb="28">
      <t>ゲンビン</t>
    </rPh>
    <rPh sb="33" eb="35">
      <t>ケッコウ</t>
    </rPh>
    <rPh sb="35" eb="36">
      <t>スウ</t>
    </rPh>
    <rPh sb="39" eb="40">
      <t>タ</t>
    </rPh>
    <rPh sb="42" eb="43">
      <t>フク</t>
    </rPh>
    <phoneticPr fontId="4"/>
  </si>
  <si>
    <r>
      <t>※　新型コロナウイルスの影響による航空需要減少に伴う減便について、欠航数（その他）に含む</t>
    </r>
    <r>
      <rPr>
        <sz val="7"/>
        <color theme="1"/>
        <rFont val="ＭＳ 明朝"/>
        <family val="1"/>
        <charset val="128"/>
      </rPr>
      <t>（令和２年４月～令和４年３月）</t>
    </r>
    <rPh sb="2" eb="4">
      <t>シンガタ</t>
    </rPh>
    <rPh sb="12" eb="14">
      <t>エイキョウ</t>
    </rPh>
    <rPh sb="17" eb="19">
      <t>コウクウ</t>
    </rPh>
    <rPh sb="19" eb="21">
      <t>ジュヨウ</t>
    </rPh>
    <rPh sb="21" eb="23">
      <t>ゲンショウ</t>
    </rPh>
    <rPh sb="24" eb="25">
      <t>トモナ</t>
    </rPh>
    <rPh sb="26" eb="28">
      <t>ゲンビン</t>
    </rPh>
    <rPh sb="33" eb="35">
      <t>ケッコウ</t>
    </rPh>
    <rPh sb="35" eb="36">
      <t>スウ</t>
    </rPh>
    <rPh sb="39" eb="40">
      <t>タ</t>
    </rPh>
    <rPh sb="42" eb="43">
      <t>フク</t>
    </rPh>
    <phoneticPr fontId="4"/>
  </si>
  <si>
    <t>H22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</si>
</sst>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0;[Red]&quot;-&quot;[$￥-411]#,##0"/>
    <numFmt numFmtId="177" formatCode="#,##0_);[Red]\(#,##0\)"/>
    <numFmt numFmtId="178" formatCode="#,##0.0"/>
    <numFmt numFmtId="179" formatCode="#,##0_)"/>
    <numFmt numFmtId="180" formatCode="0_)"/>
  </numFmts>
  <fonts count="10" x14ac:knownFonts="1">
    <font>
      <sz val="11"/>
      <color theme="1"/>
      <name val="ＭＳ Ｐゴシック"/>
      <family val="3"/>
      <charset val="128"/>
    </font>
    <font>
      <b/>
      <i/>
      <sz val="16"/>
      <color theme="1"/>
      <name val="ＭＳ Ｐゴシック"/>
      <family val="3"/>
      <charset val="128"/>
    </font>
    <font>
      <b/>
      <i/>
      <u/>
      <sz val="11"/>
      <color theme="1"/>
      <name val="ＭＳ Ｐゴシック"/>
      <family val="3"/>
      <charset val="128"/>
    </font>
    <font>
      <sz val="10.5"/>
      <color theme="1"/>
      <name val="ＭＳ Ｐゴシック"/>
      <family val="3"/>
      <charset val="128"/>
    </font>
    <font>
      <sz val="6"/>
      <name val="ＭＳ Ｐゴシック"/>
      <family val="3"/>
      <charset val="128"/>
    </font>
    <font>
      <sz val="12"/>
      <color theme="1"/>
      <name val="ＭＳ 明朝"/>
      <family val="1"/>
      <charset val="128"/>
    </font>
    <font>
      <sz val="8"/>
      <color theme="1"/>
      <name val="ＭＳ 明朝"/>
      <family val="1"/>
      <charset val="128"/>
    </font>
    <font>
      <sz val="8"/>
      <color theme="1"/>
      <name val="ＭＳ Ｐゴシック"/>
      <family val="3"/>
      <charset val="128"/>
    </font>
    <font>
      <sz val="6"/>
      <color theme="1"/>
      <name val="ＭＳ 明朝"/>
      <family val="1"/>
      <charset val="128"/>
    </font>
    <font>
      <sz val="7"/>
      <color theme="1"/>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4.9989318521683403E-2"/>
        <bgColor rgb="FFC0C0C0"/>
      </patternFill>
    </fill>
    <fill>
      <patternFill patternType="solid">
        <fgColor rgb="FFF2F2F2"/>
        <bgColor rgb="FFC0C0C0"/>
      </patternFill>
    </fill>
    <fill>
      <patternFill patternType="solid">
        <fgColor theme="0"/>
        <bgColor indexed="64"/>
      </patternFill>
    </fill>
  </fills>
  <borders count="3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diagonalDown="1">
      <left style="thin">
        <color indexed="64"/>
      </left>
      <right style="hair">
        <color indexed="64"/>
      </right>
      <top style="hair">
        <color indexed="64"/>
      </top>
      <bottom style="hair">
        <color indexed="64"/>
      </bottom>
      <diagonal style="hair">
        <color indexed="64"/>
      </diagonal>
    </border>
    <border diagonalDown="1">
      <left style="thin">
        <color indexed="64"/>
      </left>
      <right style="hair">
        <color indexed="64"/>
      </right>
      <top/>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style="hair">
        <color indexed="64"/>
      </right>
      <top style="hair">
        <color indexed="64"/>
      </top>
      <bottom/>
      <diagonal style="hair">
        <color indexed="64"/>
      </diagonal>
    </border>
    <border diagonalDown="1">
      <left style="thin">
        <color indexed="64"/>
      </left>
      <right style="hair">
        <color indexed="64"/>
      </right>
      <top style="thin">
        <color indexed="64"/>
      </top>
      <bottom style="hair">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s>
  <cellStyleXfs count="5">
    <xf numFmtId="0" fontId="0" fillId="0" borderId="0">
      <alignment vertical="center"/>
    </xf>
    <xf numFmtId="0" fontId="1" fillId="0" borderId="0">
      <alignment horizontal="center" vertical="center"/>
    </xf>
    <xf numFmtId="0" fontId="1" fillId="0" borderId="0">
      <alignment horizontal="center" vertical="center" textRotation="90"/>
    </xf>
    <xf numFmtId="0" fontId="2" fillId="0" borderId="0">
      <alignment vertical="center"/>
    </xf>
    <xf numFmtId="176" fontId="2" fillId="0" borderId="0">
      <alignment vertical="center"/>
    </xf>
  </cellStyleXfs>
  <cellXfs count="97">
    <xf numFmtId="0" fontId="0" fillId="0" borderId="0" xfId="0">
      <alignment vertical="center"/>
    </xf>
    <xf numFmtId="0" fontId="3" fillId="0" borderId="0" xfId="0" applyFont="1">
      <alignment vertical="center"/>
    </xf>
    <xf numFmtId="177" fontId="3" fillId="0" borderId="0" xfId="0" applyNumberFormat="1" applyFont="1">
      <alignment vertical="center"/>
    </xf>
    <xf numFmtId="0" fontId="5" fillId="0" borderId="0" xfId="0" applyFont="1">
      <alignment vertical="center"/>
    </xf>
    <xf numFmtId="3" fontId="5" fillId="0" borderId="0" xfId="0" applyNumberFormat="1" applyFo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3" borderId="32" xfId="0" applyFont="1" applyFill="1" applyBorder="1" applyAlignment="1">
      <alignment horizontal="center" vertical="center"/>
    </xf>
    <xf numFmtId="0" fontId="6" fillId="2" borderId="12" xfId="0" applyFont="1" applyFill="1" applyBorder="1" applyAlignment="1">
      <alignment horizontal="center" vertical="center"/>
    </xf>
    <xf numFmtId="0" fontId="6" fillId="3" borderId="33" xfId="0" applyFont="1" applyFill="1" applyBorder="1" applyAlignment="1">
      <alignment horizontal="center" vertical="center"/>
    </xf>
    <xf numFmtId="0" fontId="6" fillId="2" borderId="24" xfId="0" applyFont="1" applyFill="1" applyBorder="1" applyAlignment="1">
      <alignment horizontal="center" vertical="center"/>
    </xf>
    <xf numFmtId="0" fontId="6" fillId="3" borderId="36" xfId="0" applyFont="1" applyFill="1" applyBorder="1" applyAlignment="1">
      <alignment horizontal="center" vertical="center"/>
    </xf>
    <xf numFmtId="0" fontId="6" fillId="2" borderId="25" xfId="0" applyFont="1" applyFill="1" applyBorder="1" applyAlignment="1">
      <alignment horizontal="center" vertical="center"/>
    </xf>
    <xf numFmtId="0" fontId="6" fillId="3" borderId="38"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19" xfId="0" applyFont="1" applyBorder="1" applyAlignment="1">
      <alignment horizontal="center" vertical="center"/>
    </xf>
    <xf numFmtId="0" fontId="6" fillId="3" borderId="12" xfId="0" applyFont="1" applyFill="1" applyBorder="1" applyAlignment="1">
      <alignment horizontal="center" vertical="center"/>
    </xf>
    <xf numFmtId="0" fontId="6" fillId="0" borderId="12" xfId="0" applyFont="1" applyBorder="1" applyAlignment="1">
      <alignment horizontal="center" vertical="center"/>
    </xf>
    <xf numFmtId="0" fontId="6" fillId="3" borderId="18"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6" fillId="3" borderId="37" xfId="0" applyFont="1" applyFill="1" applyBorder="1" applyAlignment="1">
      <alignment horizontal="center" vertical="center"/>
    </xf>
    <xf numFmtId="0" fontId="6" fillId="3" borderId="10" xfId="0" applyFont="1" applyFill="1" applyBorder="1" applyAlignment="1">
      <alignment horizontal="center" vertical="center"/>
    </xf>
    <xf numFmtId="0" fontId="6" fillId="5" borderId="19" xfId="0" applyFont="1" applyFill="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3" fontId="6" fillId="2" borderId="29" xfId="0" applyNumberFormat="1" applyFont="1" applyFill="1" applyBorder="1">
      <alignment vertical="center"/>
    </xf>
    <xf numFmtId="3" fontId="6" fillId="2" borderId="1" xfId="0" applyNumberFormat="1" applyFont="1" applyFill="1" applyBorder="1">
      <alignment vertical="center"/>
    </xf>
    <xf numFmtId="178" fontId="6" fillId="2" borderId="12" xfId="0" applyNumberFormat="1" applyFont="1" applyFill="1" applyBorder="1">
      <alignment vertical="center"/>
    </xf>
    <xf numFmtId="3" fontId="6" fillId="2" borderId="27" xfId="0" applyNumberFormat="1" applyFont="1" applyFill="1" applyBorder="1">
      <alignment vertical="center"/>
    </xf>
    <xf numFmtId="3" fontId="6" fillId="2" borderId="3" xfId="0" applyNumberFormat="1" applyFont="1" applyFill="1" applyBorder="1">
      <alignment vertical="center"/>
    </xf>
    <xf numFmtId="178" fontId="6" fillId="2" borderId="24" xfId="0" applyNumberFormat="1" applyFont="1" applyFill="1" applyBorder="1">
      <alignment vertical="center"/>
    </xf>
    <xf numFmtId="3" fontId="6" fillId="2" borderId="30" xfId="0" applyNumberFormat="1" applyFont="1" applyFill="1" applyBorder="1">
      <alignment vertical="center"/>
    </xf>
    <xf numFmtId="3" fontId="6" fillId="2" borderId="2" xfId="0" applyNumberFormat="1" applyFont="1" applyFill="1" applyBorder="1">
      <alignment vertical="center"/>
    </xf>
    <xf numFmtId="178" fontId="6" fillId="2" borderId="25" xfId="0" applyNumberFormat="1" applyFont="1" applyFill="1" applyBorder="1">
      <alignment vertical="center"/>
    </xf>
    <xf numFmtId="3" fontId="6" fillId="2" borderId="31" xfId="0" applyNumberFormat="1" applyFont="1" applyFill="1" applyBorder="1">
      <alignment vertical="center"/>
    </xf>
    <xf numFmtId="3" fontId="6" fillId="2" borderId="17" xfId="0" applyNumberFormat="1" applyFont="1" applyFill="1" applyBorder="1">
      <alignment vertical="center"/>
    </xf>
    <xf numFmtId="178" fontId="6" fillId="2" borderId="18" xfId="0" applyNumberFormat="1" applyFont="1" applyFill="1" applyBorder="1">
      <alignment vertical="center"/>
    </xf>
    <xf numFmtId="3" fontId="6" fillId="0" borderId="29" xfId="0" applyNumberFormat="1" applyFont="1" applyBorder="1">
      <alignment vertical="center"/>
    </xf>
    <xf numFmtId="3" fontId="6" fillId="0" borderId="1" xfId="0" applyNumberFormat="1" applyFont="1" applyBorder="1">
      <alignment vertical="center"/>
    </xf>
    <xf numFmtId="3" fontId="6" fillId="0" borderId="4" xfId="0" applyNumberFormat="1" applyFont="1" applyBorder="1">
      <alignment vertical="center"/>
    </xf>
    <xf numFmtId="178" fontId="6" fillId="0" borderId="12" xfId="0" applyNumberFormat="1" applyFont="1" applyBorder="1">
      <alignment vertical="center"/>
    </xf>
    <xf numFmtId="3" fontId="6" fillId="3" borderId="29" xfId="0" applyNumberFormat="1" applyFont="1" applyFill="1" applyBorder="1">
      <alignment vertical="center"/>
    </xf>
    <xf numFmtId="3" fontId="6" fillId="3" borderId="1" xfId="0" applyNumberFormat="1" applyFont="1" applyFill="1" applyBorder="1">
      <alignment vertical="center"/>
    </xf>
    <xf numFmtId="3" fontId="6" fillId="3" borderId="4" xfId="0" applyNumberFormat="1" applyFont="1" applyFill="1" applyBorder="1">
      <alignment vertical="center"/>
    </xf>
    <xf numFmtId="3" fontId="6" fillId="4" borderId="1" xfId="0" applyNumberFormat="1" applyFont="1" applyFill="1" applyBorder="1">
      <alignment vertical="center"/>
    </xf>
    <xf numFmtId="178" fontId="6" fillId="3" borderId="12" xfId="0" applyNumberFormat="1" applyFont="1" applyFill="1" applyBorder="1">
      <alignment vertical="center"/>
    </xf>
    <xf numFmtId="3" fontId="6" fillId="3" borderId="31" xfId="0" applyNumberFormat="1" applyFont="1" applyFill="1" applyBorder="1">
      <alignment vertical="center"/>
    </xf>
    <xf numFmtId="3" fontId="6" fillId="3" borderId="17" xfId="0" applyNumberFormat="1" applyFont="1" applyFill="1" applyBorder="1">
      <alignment vertical="center"/>
    </xf>
    <xf numFmtId="178" fontId="6" fillId="3" borderId="18" xfId="0" applyNumberFormat="1" applyFont="1" applyFill="1" applyBorder="1">
      <alignment vertical="center"/>
    </xf>
    <xf numFmtId="3" fontId="6" fillId="0" borderId="0" xfId="0" applyNumberFormat="1" applyFont="1">
      <alignment vertical="center"/>
    </xf>
    <xf numFmtId="178" fontId="6" fillId="0" borderId="0" xfId="0" applyNumberFormat="1" applyFont="1">
      <alignment vertical="center"/>
    </xf>
    <xf numFmtId="3" fontId="6" fillId="3" borderId="9" xfId="0" applyNumberFormat="1" applyFont="1" applyFill="1" applyBorder="1">
      <alignment vertical="center"/>
    </xf>
    <xf numFmtId="3" fontId="6" fillId="3" borderId="6" xfId="0" applyNumberFormat="1" applyFont="1" applyFill="1" applyBorder="1">
      <alignment vertical="center"/>
    </xf>
    <xf numFmtId="3" fontId="6" fillId="3" borderId="6" xfId="0" applyNumberFormat="1" applyFont="1" applyFill="1" applyBorder="1" applyAlignment="1">
      <alignment vertical="center" shrinkToFit="1"/>
    </xf>
    <xf numFmtId="178" fontId="6" fillId="3" borderId="10" xfId="0" applyNumberFormat="1" applyFont="1" applyFill="1" applyBorder="1">
      <alignment vertical="center"/>
    </xf>
    <xf numFmtId="3" fontId="6" fillId="0" borderId="1" xfId="0" applyNumberFormat="1" applyFont="1" applyBorder="1" applyAlignment="1">
      <alignment horizontal="center" vertical="center"/>
    </xf>
    <xf numFmtId="3" fontId="6" fillId="3" borderId="1" xfId="0" applyNumberFormat="1" applyFont="1" applyFill="1" applyBorder="1" applyAlignment="1">
      <alignment horizontal="center" vertical="center"/>
    </xf>
    <xf numFmtId="3" fontId="6" fillId="3" borderId="1" xfId="0" applyNumberFormat="1" applyFont="1" applyFill="1" applyBorder="1" applyAlignment="1">
      <alignment vertical="center" shrinkToFit="1"/>
    </xf>
    <xf numFmtId="179" fontId="3" fillId="0" borderId="0" xfId="0" applyNumberFormat="1" applyFont="1">
      <alignment vertical="center"/>
    </xf>
    <xf numFmtId="180" fontId="3" fillId="0" borderId="0" xfId="0" applyNumberFormat="1" applyFont="1">
      <alignment vertical="center"/>
    </xf>
    <xf numFmtId="179" fontId="3" fillId="2" borderId="0" xfId="0" applyNumberFormat="1" applyFont="1" applyFill="1">
      <alignment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0" xfId="0" applyFont="1" applyFill="1" applyBorder="1" applyAlignment="1">
      <alignment horizontal="center" vertical="center"/>
    </xf>
    <xf numFmtId="3" fontId="6" fillId="3" borderId="9" xfId="0" applyNumberFormat="1" applyFont="1" applyFill="1" applyBorder="1" applyAlignment="1">
      <alignment horizontal="center" vertical="center" wrapText="1"/>
    </xf>
    <xf numFmtId="3" fontId="6" fillId="3" borderId="29" xfId="0" applyNumberFormat="1" applyFont="1" applyFill="1" applyBorder="1" applyAlignment="1">
      <alignment horizontal="center" vertical="center" wrapText="1"/>
    </xf>
    <xf numFmtId="3" fontId="6" fillId="3" borderId="31" xfId="0" applyNumberFormat="1"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3" borderId="20" xfId="0" applyFont="1" applyFill="1" applyBorder="1" applyAlignment="1">
      <alignment horizontal="center" vertical="center" wrapText="1" shrinkToFit="1"/>
    </xf>
    <xf numFmtId="3" fontId="6" fillId="3" borderId="26" xfId="0" applyNumberFormat="1" applyFont="1" applyFill="1" applyBorder="1" applyAlignment="1">
      <alignment horizontal="center" vertical="center" wrapText="1"/>
    </xf>
    <xf numFmtId="3" fontId="6" fillId="3" borderId="27" xfId="0" applyNumberFormat="1" applyFont="1" applyFill="1" applyBorder="1" applyAlignment="1">
      <alignment horizontal="center" vertical="center" wrapText="1"/>
    </xf>
    <xf numFmtId="3" fontId="6" fillId="3" borderId="28" xfId="0" applyNumberFormat="1" applyFont="1" applyFill="1" applyBorder="1" applyAlignment="1">
      <alignment horizontal="center" vertical="center" wrapText="1"/>
    </xf>
  </cellXfs>
  <cellStyles count="5">
    <cellStyle name="Heading" xfId="1" xr:uid="{00000000-0005-0000-0000-000000000000}"/>
    <cellStyle name="Heading1" xfId="2" xr:uid="{00000000-0005-0000-0000-000001000000}"/>
    <cellStyle name="Result" xfId="3" xr:uid="{00000000-0005-0000-0000-000002000000}"/>
    <cellStyle name="Result2" xfId="4" xr:uid="{00000000-0005-0000-0000-000003000000}"/>
    <cellStyle name="標準" xfId="0" builtinId="0" customBuiltin="1"/>
  </cellStyles>
  <dxfs count="0"/>
  <tableStyles count="0" defaultTableStyle="TableStyleMedium9" defaultPivotStyle="PivotStyleLight16"/>
  <colors>
    <mruColors>
      <color rgb="FFFF33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F51"/>
  <sheetViews>
    <sheetView tabSelected="1" view="pageBreakPreview" zoomScaleNormal="100" zoomScaleSheetLayoutView="100" workbookViewId="0">
      <pane ySplit="4" topLeftCell="A28" activePane="bottomLeft" state="frozen"/>
      <selection activeCell="B6" sqref="B6"/>
      <selection pane="bottomLeft" activeCell="B43" sqref="B43"/>
    </sheetView>
  </sheetViews>
  <sheetFormatPr defaultRowHeight="21.6" customHeight="1" x14ac:dyDescent="0.2"/>
  <cols>
    <col min="1" max="2" width="4.77734375" style="19" customWidth="1"/>
    <col min="3" max="3" width="5.77734375" style="4" customWidth="1"/>
    <col min="4" max="6" width="5.77734375" style="3" customWidth="1"/>
    <col min="7" max="7" width="5.5546875" style="3" hidden="1" customWidth="1"/>
    <col min="8" max="16" width="5.77734375" style="3" customWidth="1"/>
    <col min="17" max="17" width="10.6640625" style="1" customWidth="1"/>
    <col min="18" max="18" width="2.6640625" style="1" customWidth="1"/>
    <col min="19" max="1020" width="10.77734375" style="1" customWidth="1"/>
  </cols>
  <sheetData>
    <row r="1" spans="1:19" s="20" customFormat="1" ht="15" customHeight="1" x14ac:dyDescent="0.2">
      <c r="A1" s="65" t="s">
        <v>7</v>
      </c>
      <c r="B1" s="67" t="s">
        <v>30</v>
      </c>
      <c r="C1" s="76" t="s">
        <v>0</v>
      </c>
      <c r="D1" s="70" t="s">
        <v>21</v>
      </c>
      <c r="E1" s="71"/>
      <c r="F1" s="71"/>
      <c r="G1" s="71"/>
      <c r="H1" s="71"/>
      <c r="I1" s="71"/>
      <c r="J1" s="71"/>
      <c r="K1" s="71"/>
      <c r="L1" s="71"/>
      <c r="M1" s="71"/>
      <c r="N1" s="71"/>
      <c r="O1" s="72"/>
      <c r="P1" s="80" t="s">
        <v>31</v>
      </c>
    </row>
    <row r="2" spans="1:19" s="20" customFormat="1" ht="15" customHeight="1" x14ac:dyDescent="0.2">
      <c r="A2" s="66"/>
      <c r="B2" s="68"/>
      <c r="C2" s="77"/>
      <c r="D2" s="83" t="s">
        <v>1</v>
      </c>
      <c r="E2" s="83"/>
      <c r="F2" s="83"/>
      <c r="G2" s="84" t="s">
        <v>2</v>
      </c>
      <c r="H2" s="86" t="s">
        <v>8</v>
      </c>
      <c r="I2" s="83" t="s">
        <v>3</v>
      </c>
      <c r="J2" s="83"/>
      <c r="K2" s="88" t="s">
        <v>11</v>
      </c>
      <c r="L2" s="88" t="s">
        <v>12</v>
      </c>
      <c r="M2" s="88" t="s">
        <v>13</v>
      </c>
      <c r="N2" s="91" t="s">
        <v>32</v>
      </c>
      <c r="O2" s="73" t="s">
        <v>20</v>
      </c>
      <c r="P2" s="81"/>
    </row>
    <row r="3" spans="1:19" s="20" customFormat="1" ht="15" customHeight="1" thickBot="1" x14ac:dyDescent="0.25">
      <c r="A3" s="66"/>
      <c r="B3" s="68"/>
      <c r="C3" s="77"/>
      <c r="D3" s="83" t="s">
        <v>4</v>
      </c>
      <c r="E3" s="83" t="s">
        <v>5</v>
      </c>
      <c r="F3" s="83" t="s">
        <v>6</v>
      </c>
      <c r="G3" s="84"/>
      <c r="H3" s="83"/>
      <c r="I3" s="86" t="s">
        <v>9</v>
      </c>
      <c r="J3" s="86" t="s">
        <v>10</v>
      </c>
      <c r="K3" s="89"/>
      <c r="L3" s="89"/>
      <c r="M3" s="89"/>
      <c r="N3" s="92"/>
      <c r="O3" s="74"/>
      <c r="P3" s="81"/>
    </row>
    <row r="4" spans="1:19" s="20" customFormat="1" ht="15" customHeight="1" x14ac:dyDescent="0.2">
      <c r="A4" s="64"/>
      <c r="B4" s="69"/>
      <c r="C4" s="78"/>
      <c r="D4" s="87"/>
      <c r="E4" s="87"/>
      <c r="F4" s="87"/>
      <c r="G4" s="85"/>
      <c r="H4" s="87"/>
      <c r="I4" s="87"/>
      <c r="J4" s="87"/>
      <c r="K4" s="90"/>
      <c r="L4" s="90"/>
      <c r="M4" s="90"/>
      <c r="N4" s="93"/>
      <c r="O4" s="75"/>
      <c r="P4" s="82"/>
      <c r="Q4" s="24" t="s">
        <v>22</v>
      </c>
      <c r="S4" s="25" t="s">
        <v>28</v>
      </c>
    </row>
    <row r="5" spans="1:19" s="1" customFormat="1" ht="16.95" customHeight="1" x14ac:dyDescent="0.2">
      <c r="A5" s="7"/>
      <c r="B5" s="8" t="s">
        <v>37</v>
      </c>
      <c r="C5" s="26">
        <v>4112</v>
      </c>
      <c r="D5" s="27"/>
      <c r="E5" s="27"/>
      <c r="F5" s="27">
        <v>1</v>
      </c>
      <c r="G5" s="27"/>
      <c r="H5" s="27">
        <v>1</v>
      </c>
      <c r="I5" s="27">
        <v>1</v>
      </c>
      <c r="J5" s="27"/>
      <c r="K5" s="27"/>
      <c r="L5" s="27">
        <v>11</v>
      </c>
      <c r="M5" s="27">
        <v>6</v>
      </c>
      <c r="N5" s="27"/>
      <c r="O5" s="27">
        <v>20</v>
      </c>
      <c r="P5" s="28">
        <f t="shared" ref="P5:P42" si="0">O5/Q5*100</f>
        <v>0.48402710551790895</v>
      </c>
      <c r="Q5" s="59">
        <f t="shared" ref="Q5:Q42" si="1">C5+O5</f>
        <v>4132</v>
      </c>
      <c r="S5" s="5">
        <v>5</v>
      </c>
    </row>
    <row r="6" spans="1:19" s="1" customFormat="1" ht="16.95" customHeight="1" thickBot="1" x14ac:dyDescent="0.25">
      <c r="A6" s="7"/>
      <c r="B6" s="8">
        <v>23</v>
      </c>
      <c r="C6" s="26">
        <v>2891</v>
      </c>
      <c r="D6" s="27"/>
      <c r="E6" s="27">
        <v>1</v>
      </c>
      <c r="F6" s="27"/>
      <c r="G6" s="27"/>
      <c r="H6" s="27">
        <v>1</v>
      </c>
      <c r="I6" s="27"/>
      <c r="J6" s="27"/>
      <c r="K6" s="27"/>
      <c r="L6" s="27">
        <v>11</v>
      </c>
      <c r="M6" s="27">
        <v>7</v>
      </c>
      <c r="N6" s="27">
        <v>9</v>
      </c>
      <c r="O6" s="27">
        <v>29</v>
      </c>
      <c r="P6" s="28">
        <f t="shared" si="0"/>
        <v>0.99315068493150693</v>
      </c>
      <c r="Q6" s="59">
        <f t="shared" si="1"/>
        <v>2920</v>
      </c>
      <c r="S6" s="6">
        <v>6</v>
      </c>
    </row>
    <row r="7" spans="1:19" s="1" customFormat="1" ht="16.95" customHeight="1" x14ac:dyDescent="0.2">
      <c r="A7" s="7"/>
      <c r="B7" s="8">
        <v>24</v>
      </c>
      <c r="C7" s="26">
        <v>2897</v>
      </c>
      <c r="D7" s="27"/>
      <c r="E7" s="27">
        <v>1</v>
      </c>
      <c r="F7" s="27">
        <v>1</v>
      </c>
      <c r="G7" s="27"/>
      <c r="H7" s="27">
        <v>1</v>
      </c>
      <c r="I7" s="27"/>
      <c r="J7" s="27"/>
      <c r="K7" s="27"/>
      <c r="L7" s="27">
        <v>14</v>
      </c>
      <c r="M7" s="27">
        <v>11</v>
      </c>
      <c r="N7" s="27">
        <v>3</v>
      </c>
      <c r="O7" s="27">
        <v>31</v>
      </c>
      <c r="P7" s="28">
        <f t="shared" si="0"/>
        <v>1.0587431693989071</v>
      </c>
      <c r="Q7" s="59">
        <f t="shared" si="1"/>
        <v>2928</v>
      </c>
    </row>
    <row r="8" spans="1:19" s="1" customFormat="1" ht="16.95" customHeight="1" x14ac:dyDescent="0.2">
      <c r="A8" s="7"/>
      <c r="B8" s="8">
        <v>25</v>
      </c>
      <c r="C8" s="26">
        <v>2893</v>
      </c>
      <c r="D8" s="27">
        <v>5</v>
      </c>
      <c r="E8" s="27">
        <v>1</v>
      </c>
      <c r="F8" s="27">
        <v>2</v>
      </c>
      <c r="G8" s="27"/>
      <c r="H8" s="27">
        <v>6</v>
      </c>
      <c r="I8" s="27">
        <v>2</v>
      </c>
      <c r="J8" s="27"/>
      <c r="K8" s="27"/>
      <c r="L8" s="27">
        <v>8</v>
      </c>
      <c r="M8" s="27">
        <v>3</v>
      </c>
      <c r="N8" s="27"/>
      <c r="O8" s="27">
        <v>27</v>
      </c>
      <c r="P8" s="28">
        <f t="shared" si="0"/>
        <v>0.92465753424657537</v>
      </c>
      <c r="Q8" s="59">
        <f t="shared" si="1"/>
        <v>2920</v>
      </c>
    </row>
    <row r="9" spans="1:19" s="1" customFormat="1" ht="16.95" customHeight="1" x14ac:dyDescent="0.2">
      <c r="A9" s="7"/>
      <c r="B9" s="8">
        <v>26</v>
      </c>
      <c r="C9" s="26">
        <v>3985</v>
      </c>
      <c r="D9" s="27"/>
      <c r="E9" s="27">
        <v>2</v>
      </c>
      <c r="F9" s="27">
        <v>6</v>
      </c>
      <c r="G9" s="27"/>
      <c r="H9" s="27"/>
      <c r="I9" s="27">
        <v>16</v>
      </c>
      <c r="J9" s="27"/>
      <c r="K9" s="27">
        <v>1</v>
      </c>
      <c r="L9" s="27">
        <v>12</v>
      </c>
      <c r="M9" s="27">
        <v>6</v>
      </c>
      <c r="N9" s="27"/>
      <c r="O9" s="27">
        <v>43</v>
      </c>
      <c r="P9" s="28">
        <f t="shared" si="0"/>
        <v>1.0675273088381332</v>
      </c>
      <c r="Q9" s="59">
        <f t="shared" si="1"/>
        <v>4028</v>
      </c>
    </row>
    <row r="10" spans="1:19" s="1" customFormat="1" ht="16.95" customHeight="1" x14ac:dyDescent="0.2">
      <c r="A10" s="7"/>
      <c r="B10" s="8">
        <v>27</v>
      </c>
      <c r="C10" s="26">
        <v>4348</v>
      </c>
      <c r="D10" s="27">
        <v>1</v>
      </c>
      <c r="E10" s="27"/>
      <c r="F10" s="27"/>
      <c r="G10" s="27"/>
      <c r="H10" s="27">
        <v>5</v>
      </c>
      <c r="I10" s="27">
        <v>8</v>
      </c>
      <c r="J10" s="27">
        <v>1</v>
      </c>
      <c r="K10" s="27"/>
      <c r="L10" s="27">
        <v>11</v>
      </c>
      <c r="M10" s="27">
        <v>6</v>
      </c>
      <c r="N10" s="27"/>
      <c r="O10" s="27">
        <v>32</v>
      </c>
      <c r="P10" s="28">
        <f t="shared" si="0"/>
        <v>0.73059360730593603</v>
      </c>
      <c r="Q10" s="59">
        <f t="shared" si="1"/>
        <v>4380</v>
      </c>
    </row>
    <row r="11" spans="1:19" s="1" customFormat="1" ht="16.95" customHeight="1" x14ac:dyDescent="0.2">
      <c r="A11" s="7"/>
      <c r="B11" s="8">
        <v>28</v>
      </c>
      <c r="C11" s="26">
        <v>4865</v>
      </c>
      <c r="D11" s="27"/>
      <c r="E11" s="27">
        <v>7</v>
      </c>
      <c r="F11" s="27">
        <v>15</v>
      </c>
      <c r="G11" s="27"/>
      <c r="H11" s="27">
        <v>11</v>
      </c>
      <c r="I11" s="27">
        <v>3</v>
      </c>
      <c r="J11" s="27">
        <v>2</v>
      </c>
      <c r="K11" s="27"/>
      <c r="L11" s="27">
        <v>20</v>
      </c>
      <c r="M11" s="27">
        <v>13</v>
      </c>
      <c r="N11" s="27"/>
      <c r="O11" s="27">
        <v>71</v>
      </c>
      <c r="P11" s="28">
        <f t="shared" si="0"/>
        <v>1.4384116693679092</v>
      </c>
      <c r="Q11" s="59">
        <f t="shared" ref="Q11" si="2">C11+O11</f>
        <v>4936</v>
      </c>
    </row>
    <row r="12" spans="1:19" s="1" customFormat="1" ht="16.95" customHeight="1" x14ac:dyDescent="0.2">
      <c r="A12" s="7"/>
      <c r="B12" s="8">
        <v>29</v>
      </c>
      <c r="C12" s="26">
        <v>5590</v>
      </c>
      <c r="D12" s="27"/>
      <c r="E12" s="27">
        <v>6</v>
      </c>
      <c r="F12" s="27">
        <v>13</v>
      </c>
      <c r="G12" s="27"/>
      <c r="H12" s="27">
        <v>16</v>
      </c>
      <c r="I12" s="27">
        <v>19</v>
      </c>
      <c r="J12" s="27"/>
      <c r="K12" s="27"/>
      <c r="L12" s="27">
        <v>12</v>
      </c>
      <c r="M12" s="27">
        <v>15</v>
      </c>
      <c r="N12" s="27">
        <v>1</v>
      </c>
      <c r="O12" s="27">
        <v>82</v>
      </c>
      <c r="P12" s="28">
        <f t="shared" ref="P12" si="3">O12/Q12*100</f>
        <v>1.4456981664315938</v>
      </c>
      <c r="Q12" s="59">
        <f t="shared" ref="Q12:Q17" si="4">C12+O12</f>
        <v>5672</v>
      </c>
    </row>
    <row r="13" spans="1:19" s="1" customFormat="1" ht="16.95" customHeight="1" x14ac:dyDescent="0.2">
      <c r="A13" s="7"/>
      <c r="B13" s="8">
        <v>30</v>
      </c>
      <c r="C13" s="26">
        <v>5733</v>
      </c>
      <c r="D13" s="27"/>
      <c r="E13" s="27">
        <v>2</v>
      </c>
      <c r="F13" s="27">
        <v>11</v>
      </c>
      <c r="G13" s="27"/>
      <c r="H13" s="27">
        <v>20</v>
      </c>
      <c r="I13" s="27">
        <v>45</v>
      </c>
      <c r="J13" s="27"/>
      <c r="K13" s="27"/>
      <c r="L13" s="27">
        <v>22</v>
      </c>
      <c r="M13" s="27">
        <v>7</v>
      </c>
      <c r="N13" s="27"/>
      <c r="O13" s="27">
        <v>107</v>
      </c>
      <c r="P13" s="28">
        <f>O13/Q13*100</f>
        <v>1.8321917808219179</v>
      </c>
      <c r="Q13" s="59">
        <f t="shared" si="4"/>
        <v>5840</v>
      </c>
    </row>
    <row r="14" spans="1:19" s="1" customFormat="1" ht="16.95" customHeight="1" x14ac:dyDescent="0.2">
      <c r="A14" s="9"/>
      <c r="B14" s="10" t="s">
        <v>29</v>
      </c>
      <c r="C14" s="29">
        <v>5773</v>
      </c>
      <c r="D14" s="30">
        <v>1</v>
      </c>
      <c r="E14" s="30">
        <v>4</v>
      </c>
      <c r="F14" s="30"/>
      <c r="G14" s="30"/>
      <c r="H14" s="30">
        <v>6</v>
      </c>
      <c r="I14" s="30">
        <v>27</v>
      </c>
      <c r="J14" s="30"/>
      <c r="K14" s="30"/>
      <c r="L14" s="30">
        <v>13</v>
      </c>
      <c r="M14" s="30">
        <v>5</v>
      </c>
      <c r="N14" s="30">
        <v>11</v>
      </c>
      <c r="O14" s="30">
        <v>67</v>
      </c>
      <c r="P14" s="31">
        <f>O14/Q14*100</f>
        <v>1.1472602739726028</v>
      </c>
      <c r="Q14" s="59">
        <f t="shared" si="4"/>
        <v>5840</v>
      </c>
    </row>
    <row r="15" spans="1:19" s="1" customFormat="1" ht="16.95" customHeight="1" x14ac:dyDescent="0.2">
      <c r="A15" s="11"/>
      <c r="B15" s="12">
        <v>2</v>
      </c>
      <c r="C15" s="32">
        <v>3545</v>
      </c>
      <c r="D15" s="33"/>
      <c r="E15" s="33">
        <v>4</v>
      </c>
      <c r="F15" s="33">
        <v>18</v>
      </c>
      <c r="G15" s="33"/>
      <c r="H15" s="33">
        <v>12</v>
      </c>
      <c r="I15" s="33">
        <v>6</v>
      </c>
      <c r="J15" s="33"/>
      <c r="K15" s="33"/>
      <c r="L15" s="33">
        <v>3</v>
      </c>
      <c r="M15" s="33">
        <v>8</v>
      </c>
      <c r="N15" s="33">
        <v>2260</v>
      </c>
      <c r="O15" s="33">
        <v>2311</v>
      </c>
      <c r="P15" s="34">
        <f>O15/Q15*100</f>
        <v>39.463797814207652</v>
      </c>
      <c r="Q15" s="59">
        <f t="shared" si="4"/>
        <v>5856</v>
      </c>
    </row>
    <row r="16" spans="1:19" s="1" customFormat="1" ht="16.95" customHeight="1" x14ac:dyDescent="0.2">
      <c r="A16" s="11"/>
      <c r="B16" s="12">
        <v>3</v>
      </c>
      <c r="C16" s="32">
        <v>3991</v>
      </c>
      <c r="D16" s="33"/>
      <c r="E16" s="33"/>
      <c r="F16" s="33">
        <v>20</v>
      </c>
      <c r="G16" s="33"/>
      <c r="H16" s="33"/>
      <c r="I16" s="33">
        <v>3</v>
      </c>
      <c r="J16" s="33">
        <v>1</v>
      </c>
      <c r="K16" s="33"/>
      <c r="L16" s="33">
        <v>6</v>
      </c>
      <c r="M16" s="33">
        <v>1</v>
      </c>
      <c r="N16" s="33">
        <v>1818</v>
      </c>
      <c r="O16" s="33">
        <v>1849</v>
      </c>
      <c r="P16" s="34">
        <f>O16/Q16*100</f>
        <v>31.660958904109588</v>
      </c>
      <c r="Q16" s="59">
        <f t="shared" si="4"/>
        <v>5840</v>
      </c>
    </row>
    <row r="17" spans="1:18" s="1" customFormat="1" ht="16.95" customHeight="1" x14ac:dyDescent="0.2">
      <c r="A17" s="13"/>
      <c r="B17" s="14">
        <v>4</v>
      </c>
      <c r="C17" s="35">
        <v>5607</v>
      </c>
      <c r="D17" s="36"/>
      <c r="E17" s="36">
        <v>2</v>
      </c>
      <c r="F17" s="36">
        <v>12</v>
      </c>
      <c r="G17" s="36"/>
      <c r="H17" s="36">
        <v>2</v>
      </c>
      <c r="I17" s="36">
        <v>18</v>
      </c>
      <c r="J17" s="36"/>
      <c r="K17" s="36"/>
      <c r="L17" s="36">
        <v>13</v>
      </c>
      <c r="M17" s="36">
        <v>8</v>
      </c>
      <c r="N17" s="36">
        <v>178</v>
      </c>
      <c r="O17" s="36">
        <v>233</v>
      </c>
      <c r="P17" s="37">
        <f>O17/Q17*100</f>
        <v>3.9897260273972606</v>
      </c>
      <c r="Q17" s="59">
        <f t="shared" si="4"/>
        <v>5840</v>
      </c>
    </row>
    <row r="18" spans="1:18" s="1" customFormat="1" ht="16.95" customHeight="1" x14ac:dyDescent="0.2">
      <c r="A18" s="66">
        <v>1</v>
      </c>
      <c r="B18" s="15">
        <f>S5</f>
        <v>5</v>
      </c>
      <c r="C18" s="38">
        <v>484</v>
      </c>
      <c r="D18" s="39"/>
      <c r="E18" s="40">
        <v>4</v>
      </c>
      <c r="F18" s="39">
        <v>8</v>
      </c>
      <c r="G18" s="39"/>
      <c r="H18" s="39"/>
      <c r="I18" s="39"/>
      <c r="J18" s="39"/>
      <c r="K18" s="39"/>
      <c r="L18" s="39"/>
      <c r="M18" s="39"/>
      <c r="N18" s="39"/>
      <c r="O18" s="39">
        <f t="shared" ref="O18" si="5">SUM(D18:N18)</f>
        <v>12</v>
      </c>
      <c r="P18" s="41">
        <f t="shared" ref="P18" si="6">O18/Q18*100</f>
        <v>2.4193548387096775</v>
      </c>
      <c r="Q18" s="59">
        <f t="shared" ref="Q18" si="7">C18+O18</f>
        <v>496</v>
      </c>
    </row>
    <row r="19" spans="1:18" s="1" customFormat="1" ht="16.95" customHeight="1" x14ac:dyDescent="0.2">
      <c r="A19" s="79"/>
      <c r="B19" s="16">
        <f>S6</f>
        <v>6</v>
      </c>
      <c r="C19" s="42">
        <v>481</v>
      </c>
      <c r="D19" s="43"/>
      <c r="E19" s="44"/>
      <c r="F19" s="43">
        <v>2</v>
      </c>
      <c r="G19" s="43"/>
      <c r="H19" s="43"/>
      <c r="I19" s="43">
        <v>2</v>
      </c>
      <c r="J19" s="43">
        <v>1</v>
      </c>
      <c r="K19" s="43"/>
      <c r="L19" s="43">
        <v>10</v>
      </c>
      <c r="M19" s="43"/>
      <c r="N19" s="45"/>
      <c r="O19" s="45">
        <f t="shared" ref="O19:O41" si="8">SUM(D19:N19)</f>
        <v>15</v>
      </c>
      <c r="P19" s="46">
        <f t="shared" si="0"/>
        <v>3.024193548387097</v>
      </c>
      <c r="Q19" s="59">
        <f t="shared" si="1"/>
        <v>496</v>
      </c>
    </row>
    <row r="20" spans="1:18" s="1" customFormat="1" ht="16.95" customHeight="1" x14ac:dyDescent="0.2">
      <c r="A20" s="62">
        <v>2</v>
      </c>
      <c r="B20" s="17">
        <f>B18</f>
        <v>5</v>
      </c>
      <c r="C20" s="38">
        <v>435</v>
      </c>
      <c r="D20" s="39"/>
      <c r="E20" s="39">
        <v>2</v>
      </c>
      <c r="F20" s="39">
        <v>8</v>
      </c>
      <c r="G20" s="39"/>
      <c r="H20" s="39"/>
      <c r="I20" s="39">
        <v>3</v>
      </c>
      <c r="J20" s="39"/>
      <c r="K20" s="39"/>
      <c r="L20" s="39"/>
      <c r="M20" s="39"/>
      <c r="N20" s="39"/>
      <c r="O20" s="39">
        <f t="shared" ref="O20" si="9">SUM(D20:N20)</f>
        <v>13</v>
      </c>
      <c r="P20" s="41">
        <f t="shared" ref="P20" si="10">O20/Q20*100</f>
        <v>2.9017857142857144</v>
      </c>
      <c r="Q20" s="59">
        <f t="shared" ref="Q20" si="11">C20+O20</f>
        <v>448</v>
      </c>
    </row>
    <row r="21" spans="1:18" s="1" customFormat="1" ht="16.95" customHeight="1" x14ac:dyDescent="0.2">
      <c r="A21" s="62"/>
      <c r="B21" s="16">
        <f>B19</f>
        <v>6</v>
      </c>
      <c r="C21" s="42">
        <v>455</v>
      </c>
      <c r="D21" s="43"/>
      <c r="E21" s="43"/>
      <c r="F21" s="43"/>
      <c r="G21" s="43"/>
      <c r="H21" s="43">
        <v>4</v>
      </c>
      <c r="I21" s="43">
        <v>3</v>
      </c>
      <c r="J21" s="43"/>
      <c r="K21" s="43"/>
      <c r="L21" s="43">
        <v>2</v>
      </c>
      <c r="M21" s="43"/>
      <c r="N21" s="43"/>
      <c r="O21" s="45">
        <f t="shared" si="8"/>
        <v>9</v>
      </c>
      <c r="P21" s="46">
        <f t="shared" si="0"/>
        <v>1.9396551724137931</v>
      </c>
      <c r="Q21" s="59">
        <f t="shared" si="1"/>
        <v>464</v>
      </c>
    </row>
    <row r="22" spans="1:18" s="1" customFormat="1" ht="16.95" customHeight="1" x14ac:dyDescent="0.2">
      <c r="A22" s="62">
        <v>3</v>
      </c>
      <c r="B22" s="17">
        <f t="shared" ref="B22:B41" si="12">B20</f>
        <v>5</v>
      </c>
      <c r="C22" s="38">
        <v>492</v>
      </c>
      <c r="D22" s="39"/>
      <c r="E22" s="39"/>
      <c r="F22" s="39"/>
      <c r="G22" s="39"/>
      <c r="H22" s="39"/>
      <c r="I22" s="39">
        <v>2</v>
      </c>
      <c r="J22" s="39"/>
      <c r="K22" s="39"/>
      <c r="L22" s="39">
        <v>1</v>
      </c>
      <c r="M22" s="39">
        <v>1</v>
      </c>
      <c r="N22" s="39"/>
      <c r="O22" s="39">
        <f t="shared" ref="O22" si="13">SUM(D22:N22)</f>
        <v>4</v>
      </c>
      <c r="P22" s="41">
        <f t="shared" ref="P22" si="14">O22/Q22*100</f>
        <v>0.80645161290322576</v>
      </c>
      <c r="Q22" s="59">
        <f t="shared" ref="Q22" si="15">C22+O22</f>
        <v>496</v>
      </c>
    </row>
    <row r="23" spans="1:18" s="1" customFormat="1" ht="16.95" customHeight="1" x14ac:dyDescent="0.2">
      <c r="A23" s="62"/>
      <c r="B23" s="16">
        <f t="shared" si="12"/>
        <v>6</v>
      </c>
      <c r="C23" s="42">
        <v>488</v>
      </c>
      <c r="D23" s="43"/>
      <c r="E23" s="43"/>
      <c r="F23" s="43"/>
      <c r="G23" s="43"/>
      <c r="H23" s="43">
        <v>2</v>
      </c>
      <c r="I23" s="43">
        <v>6</v>
      </c>
      <c r="J23" s="43"/>
      <c r="K23" s="43"/>
      <c r="L23" s="43"/>
      <c r="M23" s="43"/>
      <c r="N23" s="43"/>
      <c r="O23" s="45">
        <f t="shared" si="8"/>
        <v>8</v>
      </c>
      <c r="P23" s="46">
        <f t="shared" si="0"/>
        <v>1.6129032258064515</v>
      </c>
      <c r="Q23" s="59">
        <f t="shared" si="1"/>
        <v>496</v>
      </c>
    </row>
    <row r="24" spans="1:18" s="1" customFormat="1" ht="16.95" customHeight="1" x14ac:dyDescent="0.2">
      <c r="A24" s="62">
        <v>4</v>
      </c>
      <c r="B24" s="17">
        <f t="shared" si="12"/>
        <v>5</v>
      </c>
      <c r="C24" s="38">
        <v>475</v>
      </c>
      <c r="D24" s="39"/>
      <c r="E24" s="39"/>
      <c r="F24" s="39"/>
      <c r="G24" s="39"/>
      <c r="H24" s="39"/>
      <c r="I24" s="39"/>
      <c r="J24" s="39"/>
      <c r="K24" s="39"/>
      <c r="L24" s="39">
        <v>3</v>
      </c>
      <c r="M24" s="39">
        <v>2</v>
      </c>
      <c r="N24" s="39"/>
      <c r="O24" s="39">
        <f t="shared" ref="O24" si="16">SUM(D24:N24)</f>
        <v>5</v>
      </c>
      <c r="P24" s="41">
        <f t="shared" ref="P24" si="17">O24/Q24*100</f>
        <v>1.0416666666666665</v>
      </c>
      <c r="Q24" s="59">
        <f t="shared" ref="Q24" si="18">C24+O24</f>
        <v>480</v>
      </c>
    </row>
    <row r="25" spans="1:18" s="1" customFormat="1" ht="16.95" customHeight="1" x14ac:dyDescent="0.2">
      <c r="A25" s="62"/>
      <c r="B25" s="16">
        <f t="shared" si="12"/>
        <v>6</v>
      </c>
      <c r="C25" s="42">
        <v>478</v>
      </c>
      <c r="D25" s="43"/>
      <c r="E25" s="43"/>
      <c r="F25" s="43"/>
      <c r="G25" s="43"/>
      <c r="H25" s="43"/>
      <c r="I25" s="43"/>
      <c r="J25" s="43"/>
      <c r="K25" s="43"/>
      <c r="L25" s="43">
        <v>1</v>
      </c>
      <c r="M25" s="43">
        <v>1</v>
      </c>
      <c r="N25" s="43"/>
      <c r="O25" s="45">
        <f t="shared" si="8"/>
        <v>2</v>
      </c>
      <c r="P25" s="46">
        <f t="shared" si="0"/>
        <v>0.41666666666666669</v>
      </c>
      <c r="Q25" s="59">
        <f t="shared" si="1"/>
        <v>480</v>
      </c>
      <c r="R25" s="2"/>
    </row>
    <row r="26" spans="1:18" s="1" customFormat="1" ht="16.95" customHeight="1" x14ac:dyDescent="0.2">
      <c r="A26" s="62">
        <v>5</v>
      </c>
      <c r="B26" s="17">
        <f>B24</f>
        <v>5</v>
      </c>
      <c r="C26" s="38">
        <v>494</v>
      </c>
      <c r="D26" s="39"/>
      <c r="E26" s="39"/>
      <c r="F26" s="39"/>
      <c r="G26" s="39"/>
      <c r="H26" s="39"/>
      <c r="I26" s="39"/>
      <c r="J26" s="39"/>
      <c r="K26" s="39"/>
      <c r="L26" s="39">
        <v>2</v>
      </c>
      <c r="M26" s="39"/>
      <c r="N26" s="39"/>
      <c r="O26" s="39">
        <f t="shared" ref="O26" si="19">SUM(D26:N26)</f>
        <v>2</v>
      </c>
      <c r="P26" s="41">
        <f t="shared" ref="P26" si="20">O26/Q26*100</f>
        <v>0.40322580645161288</v>
      </c>
      <c r="Q26" s="59">
        <f t="shared" ref="Q26" si="21">C26+O26</f>
        <v>496</v>
      </c>
    </row>
    <row r="27" spans="1:18" s="1" customFormat="1" ht="16.95" customHeight="1" x14ac:dyDescent="0.2">
      <c r="A27" s="62"/>
      <c r="B27" s="16">
        <f>B25</f>
        <v>6</v>
      </c>
      <c r="C27" s="42">
        <v>496</v>
      </c>
      <c r="D27" s="43"/>
      <c r="E27" s="43"/>
      <c r="F27" s="43"/>
      <c r="G27" s="43"/>
      <c r="H27" s="43"/>
      <c r="I27" s="43"/>
      <c r="J27" s="43"/>
      <c r="K27" s="43"/>
      <c r="L27" s="43"/>
      <c r="M27" s="43"/>
      <c r="N27" s="43"/>
      <c r="O27" s="45">
        <f t="shared" si="8"/>
        <v>0</v>
      </c>
      <c r="P27" s="46">
        <f t="shared" si="0"/>
        <v>0</v>
      </c>
      <c r="Q27" s="59">
        <f t="shared" si="1"/>
        <v>496</v>
      </c>
    </row>
    <row r="28" spans="1:18" s="1" customFormat="1" ht="16.95" customHeight="1" x14ac:dyDescent="0.2">
      <c r="A28" s="62">
        <v>6</v>
      </c>
      <c r="B28" s="17">
        <f>B26</f>
        <v>5</v>
      </c>
      <c r="C28" s="38">
        <v>478</v>
      </c>
      <c r="D28" s="39"/>
      <c r="E28" s="39"/>
      <c r="F28" s="39"/>
      <c r="G28" s="39"/>
      <c r="H28" s="39"/>
      <c r="I28" s="39">
        <v>2</v>
      </c>
      <c r="J28" s="39"/>
      <c r="K28" s="39"/>
      <c r="L28" s="39"/>
      <c r="M28" s="39"/>
      <c r="N28" s="39"/>
      <c r="O28" s="39">
        <f t="shared" ref="O28" si="22">SUM(D28:N28)</f>
        <v>2</v>
      </c>
      <c r="P28" s="41">
        <f t="shared" ref="P28" si="23">O28/Q28*100</f>
        <v>0.41666666666666669</v>
      </c>
      <c r="Q28" s="59">
        <f t="shared" ref="Q28" si="24">C28+O28</f>
        <v>480</v>
      </c>
    </row>
    <row r="29" spans="1:18" s="1" customFormat="1" ht="16.95" customHeight="1" x14ac:dyDescent="0.2">
      <c r="A29" s="62"/>
      <c r="B29" s="16">
        <f t="shared" si="12"/>
        <v>6</v>
      </c>
      <c r="C29" s="42">
        <v>478</v>
      </c>
      <c r="D29" s="43"/>
      <c r="E29" s="43"/>
      <c r="F29" s="43"/>
      <c r="G29" s="43"/>
      <c r="H29" s="43"/>
      <c r="I29" s="43"/>
      <c r="J29" s="43"/>
      <c r="K29" s="43"/>
      <c r="L29" s="43">
        <v>1</v>
      </c>
      <c r="M29" s="43">
        <v>1</v>
      </c>
      <c r="N29" s="43"/>
      <c r="O29" s="45">
        <f t="shared" si="8"/>
        <v>2</v>
      </c>
      <c r="P29" s="46">
        <f t="shared" si="0"/>
        <v>0.41666666666666669</v>
      </c>
      <c r="Q29" s="59">
        <f t="shared" si="1"/>
        <v>480</v>
      </c>
    </row>
    <row r="30" spans="1:18" s="1" customFormat="1" ht="16.95" customHeight="1" x14ac:dyDescent="0.2">
      <c r="A30" s="62">
        <v>7</v>
      </c>
      <c r="B30" s="17">
        <f t="shared" si="12"/>
        <v>5</v>
      </c>
      <c r="C30" s="38">
        <v>495</v>
      </c>
      <c r="D30" s="39"/>
      <c r="E30" s="39"/>
      <c r="F30" s="39"/>
      <c r="G30" s="39"/>
      <c r="H30" s="39"/>
      <c r="I30" s="39"/>
      <c r="J30" s="39"/>
      <c r="K30" s="39"/>
      <c r="L30" s="39"/>
      <c r="M30" s="39">
        <v>1</v>
      </c>
      <c r="N30" s="39"/>
      <c r="O30" s="39">
        <f t="shared" ref="O30" si="25">SUM(D30:N30)</f>
        <v>1</v>
      </c>
      <c r="P30" s="41">
        <f t="shared" ref="P30" si="26">O30/Q30*100</f>
        <v>0.20161290322580644</v>
      </c>
      <c r="Q30" s="59">
        <f t="shared" ref="Q30" si="27">C30+O30</f>
        <v>496</v>
      </c>
    </row>
    <row r="31" spans="1:18" s="1" customFormat="1" ht="16.95" customHeight="1" x14ac:dyDescent="0.2">
      <c r="A31" s="62"/>
      <c r="B31" s="16">
        <f t="shared" si="12"/>
        <v>6</v>
      </c>
      <c r="C31" s="42">
        <v>494</v>
      </c>
      <c r="D31" s="43"/>
      <c r="E31" s="43"/>
      <c r="F31" s="43"/>
      <c r="G31" s="43"/>
      <c r="H31" s="43"/>
      <c r="I31" s="43">
        <v>2</v>
      </c>
      <c r="J31" s="43"/>
      <c r="K31" s="43"/>
      <c r="L31" s="43"/>
      <c r="M31" s="43"/>
      <c r="N31" s="43"/>
      <c r="O31" s="45">
        <f t="shared" si="8"/>
        <v>2</v>
      </c>
      <c r="P31" s="46">
        <f t="shared" si="0"/>
        <v>0.40322580645161288</v>
      </c>
      <c r="Q31" s="59">
        <f t="shared" si="1"/>
        <v>496</v>
      </c>
    </row>
    <row r="32" spans="1:18" s="1" customFormat="1" ht="16.95" customHeight="1" x14ac:dyDescent="0.2">
      <c r="A32" s="62">
        <v>8</v>
      </c>
      <c r="B32" s="17">
        <f t="shared" si="12"/>
        <v>5</v>
      </c>
      <c r="C32" s="38">
        <v>486</v>
      </c>
      <c r="D32" s="39"/>
      <c r="E32" s="39"/>
      <c r="F32" s="39"/>
      <c r="G32" s="39"/>
      <c r="H32" s="39"/>
      <c r="I32" s="39">
        <v>10</v>
      </c>
      <c r="J32" s="39"/>
      <c r="K32" s="39"/>
      <c r="L32" s="39"/>
      <c r="M32" s="39"/>
      <c r="N32" s="39"/>
      <c r="O32" s="39">
        <f t="shared" ref="O32" si="28">SUM(D32:N32)</f>
        <v>10</v>
      </c>
      <c r="P32" s="41">
        <f t="shared" ref="P32" si="29">O32/Q32*100</f>
        <v>2.0161290322580645</v>
      </c>
      <c r="Q32" s="59">
        <f t="shared" ref="Q32" si="30">C32+O32</f>
        <v>496</v>
      </c>
    </row>
    <row r="33" spans="1:17" s="1" customFormat="1" ht="16.95" customHeight="1" x14ac:dyDescent="0.2">
      <c r="A33" s="62"/>
      <c r="B33" s="16">
        <f t="shared" si="12"/>
        <v>6</v>
      </c>
      <c r="C33" s="42">
        <v>482</v>
      </c>
      <c r="D33" s="43"/>
      <c r="E33" s="43"/>
      <c r="F33" s="43"/>
      <c r="G33" s="43"/>
      <c r="H33" s="43">
        <v>9</v>
      </c>
      <c r="I33" s="43"/>
      <c r="J33" s="43"/>
      <c r="K33" s="43"/>
      <c r="L33" s="43">
        <v>3</v>
      </c>
      <c r="M33" s="43">
        <v>2</v>
      </c>
      <c r="N33" s="43"/>
      <c r="O33" s="45">
        <f t="shared" si="8"/>
        <v>14</v>
      </c>
      <c r="P33" s="46">
        <f t="shared" si="0"/>
        <v>2.82258064516129</v>
      </c>
      <c r="Q33" s="59">
        <f t="shared" si="1"/>
        <v>496</v>
      </c>
    </row>
    <row r="34" spans="1:17" s="1" customFormat="1" ht="16.95" customHeight="1" x14ac:dyDescent="0.2">
      <c r="A34" s="62">
        <v>9</v>
      </c>
      <c r="B34" s="17">
        <f t="shared" si="12"/>
        <v>5</v>
      </c>
      <c r="C34" s="38">
        <v>480</v>
      </c>
      <c r="D34" s="39"/>
      <c r="E34" s="39"/>
      <c r="F34" s="39"/>
      <c r="G34" s="39"/>
      <c r="H34" s="39"/>
      <c r="I34" s="39"/>
      <c r="J34" s="39"/>
      <c r="K34" s="39"/>
      <c r="L34" s="39"/>
      <c r="M34" s="39"/>
      <c r="N34" s="39"/>
      <c r="O34" s="39">
        <f t="shared" ref="O34" si="31">SUM(D34:N34)</f>
        <v>0</v>
      </c>
      <c r="P34" s="41">
        <f t="shared" ref="P34" si="32">O34/Q34*100</f>
        <v>0</v>
      </c>
      <c r="Q34" s="59">
        <f t="shared" ref="Q34" si="33">C34+O34</f>
        <v>480</v>
      </c>
    </row>
    <row r="35" spans="1:17" s="1" customFormat="1" ht="16.95" customHeight="1" x14ac:dyDescent="0.2">
      <c r="A35" s="62"/>
      <c r="B35" s="16">
        <f t="shared" si="12"/>
        <v>6</v>
      </c>
      <c r="C35" s="42">
        <v>476</v>
      </c>
      <c r="D35" s="43"/>
      <c r="E35" s="43"/>
      <c r="F35" s="43"/>
      <c r="G35" s="43"/>
      <c r="H35" s="43"/>
      <c r="I35" s="43"/>
      <c r="J35" s="43"/>
      <c r="K35" s="43"/>
      <c r="L35" s="43">
        <v>2</v>
      </c>
      <c r="M35" s="43">
        <v>2</v>
      </c>
      <c r="N35" s="43"/>
      <c r="O35" s="45">
        <f t="shared" si="8"/>
        <v>4</v>
      </c>
      <c r="P35" s="46">
        <f t="shared" si="0"/>
        <v>0.83333333333333337</v>
      </c>
      <c r="Q35" s="59">
        <f t="shared" si="1"/>
        <v>480</v>
      </c>
    </row>
    <row r="36" spans="1:17" s="1" customFormat="1" ht="16.95" customHeight="1" x14ac:dyDescent="0.2">
      <c r="A36" s="62">
        <v>10</v>
      </c>
      <c r="B36" s="17">
        <f t="shared" si="12"/>
        <v>5</v>
      </c>
      <c r="C36" s="38">
        <v>493</v>
      </c>
      <c r="D36" s="39"/>
      <c r="E36" s="39"/>
      <c r="F36" s="39"/>
      <c r="G36" s="39"/>
      <c r="H36" s="39"/>
      <c r="I36" s="39"/>
      <c r="J36" s="39"/>
      <c r="K36" s="39"/>
      <c r="L36" s="39"/>
      <c r="M36" s="39">
        <v>3</v>
      </c>
      <c r="N36" s="39"/>
      <c r="O36" s="39">
        <f t="shared" ref="O36" si="34">SUM(D36:N36)</f>
        <v>3</v>
      </c>
      <c r="P36" s="41">
        <f t="shared" ref="P36" si="35">O36/Q36*100</f>
        <v>0.60483870967741937</v>
      </c>
      <c r="Q36" s="59">
        <f t="shared" ref="Q36" si="36">C36+O36</f>
        <v>496</v>
      </c>
    </row>
    <row r="37" spans="1:17" s="1" customFormat="1" ht="16.95" customHeight="1" x14ac:dyDescent="0.2">
      <c r="A37" s="62"/>
      <c r="B37" s="16">
        <f t="shared" si="12"/>
        <v>6</v>
      </c>
      <c r="C37" s="42">
        <v>496</v>
      </c>
      <c r="D37" s="43"/>
      <c r="E37" s="43"/>
      <c r="F37" s="43"/>
      <c r="G37" s="43"/>
      <c r="H37" s="43"/>
      <c r="I37" s="43"/>
      <c r="J37" s="43"/>
      <c r="K37" s="43"/>
      <c r="L37" s="43"/>
      <c r="M37" s="43"/>
      <c r="N37" s="43"/>
      <c r="O37" s="45">
        <f t="shared" si="8"/>
        <v>0</v>
      </c>
      <c r="P37" s="46">
        <f t="shared" si="0"/>
        <v>0</v>
      </c>
      <c r="Q37" s="59">
        <f t="shared" si="1"/>
        <v>496</v>
      </c>
    </row>
    <row r="38" spans="1:17" s="1" customFormat="1" ht="16.95" customHeight="1" x14ac:dyDescent="0.2">
      <c r="A38" s="62">
        <v>11</v>
      </c>
      <c r="B38" s="17">
        <f t="shared" si="12"/>
        <v>5</v>
      </c>
      <c r="C38" s="38">
        <v>475</v>
      </c>
      <c r="D38" s="39"/>
      <c r="E38" s="39">
        <v>2</v>
      </c>
      <c r="F38" s="39"/>
      <c r="G38" s="39"/>
      <c r="H38" s="39"/>
      <c r="I38" s="39"/>
      <c r="J38" s="39"/>
      <c r="K38" s="39"/>
      <c r="L38" s="39">
        <v>2</v>
      </c>
      <c r="M38" s="39">
        <v>1</v>
      </c>
      <c r="N38" s="39"/>
      <c r="O38" s="39">
        <f t="shared" ref="O38" si="37">SUM(D38:N38)</f>
        <v>5</v>
      </c>
      <c r="P38" s="41">
        <f t="shared" ref="P38" si="38">O38/Q38*100</f>
        <v>1.0416666666666665</v>
      </c>
      <c r="Q38" s="59">
        <f t="shared" ref="Q38" si="39">C38+O38</f>
        <v>480</v>
      </c>
    </row>
    <row r="39" spans="1:17" s="1" customFormat="1" ht="16.95" customHeight="1" x14ac:dyDescent="0.2">
      <c r="A39" s="62"/>
      <c r="B39" s="16">
        <f t="shared" si="12"/>
        <v>6</v>
      </c>
      <c r="C39" s="42">
        <v>476</v>
      </c>
      <c r="D39" s="43"/>
      <c r="E39" s="43">
        <v>2</v>
      </c>
      <c r="F39" s="43"/>
      <c r="G39" s="43"/>
      <c r="H39" s="43"/>
      <c r="I39" s="43"/>
      <c r="J39" s="43"/>
      <c r="K39" s="43"/>
      <c r="L39" s="43"/>
      <c r="M39" s="43">
        <v>2</v>
      </c>
      <c r="N39" s="43"/>
      <c r="O39" s="45">
        <f t="shared" si="8"/>
        <v>4</v>
      </c>
      <c r="P39" s="46">
        <f t="shared" si="0"/>
        <v>0.83333333333333337</v>
      </c>
      <c r="Q39" s="59">
        <f t="shared" si="1"/>
        <v>480</v>
      </c>
    </row>
    <row r="40" spans="1:17" s="1" customFormat="1" ht="16.95" customHeight="1" x14ac:dyDescent="0.2">
      <c r="A40" s="62">
        <v>12</v>
      </c>
      <c r="B40" s="17">
        <f t="shared" si="12"/>
        <v>5</v>
      </c>
      <c r="C40" s="38">
        <v>488</v>
      </c>
      <c r="D40" s="39"/>
      <c r="E40" s="39">
        <v>6</v>
      </c>
      <c r="F40" s="39"/>
      <c r="G40" s="39"/>
      <c r="H40" s="39"/>
      <c r="I40" s="39"/>
      <c r="J40" s="39"/>
      <c r="K40" s="39"/>
      <c r="L40" s="39">
        <v>2</v>
      </c>
      <c r="M40" s="39"/>
      <c r="N40" s="39"/>
      <c r="O40" s="39">
        <f t="shared" ref="O40" si="40">SUM(D40:N40)</f>
        <v>8</v>
      </c>
      <c r="P40" s="41">
        <f t="shared" ref="P40" si="41">O40/Q40*100</f>
        <v>1.6129032258064515</v>
      </c>
      <c r="Q40" s="59">
        <f t="shared" ref="Q40" si="42">C40+O40</f>
        <v>496</v>
      </c>
    </row>
    <row r="41" spans="1:17" s="1" customFormat="1" ht="16.95" customHeight="1" x14ac:dyDescent="0.2">
      <c r="A41" s="62"/>
      <c r="B41" s="16">
        <f t="shared" si="12"/>
        <v>6</v>
      </c>
      <c r="C41" s="42">
        <v>494</v>
      </c>
      <c r="D41" s="43"/>
      <c r="E41" s="43"/>
      <c r="F41" s="43"/>
      <c r="G41" s="43"/>
      <c r="H41" s="43"/>
      <c r="I41" s="43"/>
      <c r="J41" s="43"/>
      <c r="K41" s="43"/>
      <c r="L41" s="43"/>
      <c r="M41" s="43">
        <v>2</v>
      </c>
      <c r="N41" s="43"/>
      <c r="O41" s="45">
        <f t="shared" si="8"/>
        <v>2</v>
      </c>
      <c r="P41" s="46">
        <f t="shared" si="0"/>
        <v>0.40322580645161288</v>
      </c>
      <c r="Q41" s="59">
        <f t="shared" si="1"/>
        <v>496</v>
      </c>
    </row>
    <row r="42" spans="1:17" s="1" customFormat="1" ht="16.95" customHeight="1" x14ac:dyDescent="0.2">
      <c r="A42" s="63" t="s">
        <v>23</v>
      </c>
      <c r="B42" s="17">
        <f>B40</f>
        <v>5</v>
      </c>
      <c r="C42" s="38">
        <f>SUM(C18+C20+C22+C24+C26+C28+C30+C32+C34+C36+C38+C40)</f>
        <v>5775</v>
      </c>
      <c r="D42" s="39">
        <f>D18+D20+D22+D24+D26+D28+D30+D32+D34+D36+D38+D40</f>
        <v>0</v>
      </c>
      <c r="E42" s="39">
        <f t="shared" ref="E42:N43" si="43">E18+E20+E22+E24+E26+E28+E30+E32+E34+E36+E38+E40</f>
        <v>14</v>
      </c>
      <c r="F42" s="39">
        <f t="shared" si="43"/>
        <v>16</v>
      </c>
      <c r="G42" s="39">
        <f t="shared" si="43"/>
        <v>0</v>
      </c>
      <c r="H42" s="39">
        <f t="shared" si="43"/>
        <v>0</v>
      </c>
      <c r="I42" s="39">
        <f t="shared" si="43"/>
        <v>17</v>
      </c>
      <c r="J42" s="39">
        <f t="shared" si="43"/>
        <v>0</v>
      </c>
      <c r="K42" s="39">
        <f t="shared" si="43"/>
        <v>0</v>
      </c>
      <c r="L42" s="39">
        <f t="shared" si="43"/>
        <v>10</v>
      </c>
      <c r="M42" s="39">
        <f t="shared" si="43"/>
        <v>8</v>
      </c>
      <c r="N42" s="39">
        <f t="shared" si="43"/>
        <v>0</v>
      </c>
      <c r="O42" s="39">
        <f t="shared" ref="O42:O43" si="44">SUM(D42:N42)</f>
        <v>65</v>
      </c>
      <c r="P42" s="41">
        <f t="shared" si="0"/>
        <v>1.1130136986301369</v>
      </c>
      <c r="Q42" s="59">
        <f t="shared" si="1"/>
        <v>5840</v>
      </c>
    </row>
    <row r="43" spans="1:17" s="1" customFormat="1" ht="16.95" customHeight="1" x14ac:dyDescent="0.2">
      <c r="A43" s="64"/>
      <c r="B43" s="18">
        <f>B41</f>
        <v>6</v>
      </c>
      <c r="C43" s="47">
        <f>C19+C21+C23+C25+C27+C29+C31+C33+C35+C37+C39+C41</f>
        <v>5794</v>
      </c>
      <c r="D43" s="48">
        <f>D19+D21+D23+D25+D27+D29+D31+D33+D35+D37+D39+D41</f>
        <v>0</v>
      </c>
      <c r="E43" s="48">
        <f t="shared" si="43"/>
        <v>2</v>
      </c>
      <c r="F43" s="48">
        <f t="shared" si="43"/>
        <v>2</v>
      </c>
      <c r="G43" s="48">
        <f t="shared" si="43"/>
        <v>0</v>
      </c>
      <c r="H43" s="48">
        <f t="shared" si="43"/>
        <v>15</v>
      </c>
      <c r="I43" s="48">
        <f t="shared" si="43"/>
        <v>13</v>
      </c>
      <c r="J43" s="48">
        <f t="shared" si="43"/>
        <v>1</v>
      </c>
      <c r="K43" s="48">
        <f t="shared" si="43"/>
        <v>0</v>
      </c>
      <c r="L43" s="48">
        <f>L19+L21+L23+L25+L27+L29+L31+L33+L35+L37+L39+L41</f>
        <v>19</v>
      </c>
      <c r="M43" s="48">
        <f t="shared" si="43"/>
        <v>10</v>
      </c>
      <c r="N43" s="48">
        <f>N19+N21+N23+N25+N27+N29+N31+N33+N35+N37+N39+N41</f>
        <v>0</v>
      </c>
      <c r="O43" s="48">
        <f t="shared" si="44"/>
        <v>62</v>
      </c>
      <c r="P43" s="49">
        <f>O43/Q43*100</f>
        <v>1.0587431693989071</v>
      </c>
      <c r="Q43" s="59">
        <f>C43+O43</f>
        <v>5856</v>
      </c>
    </row>
    <row r="44" spans="1:17" s="1" customFormat="1" ht="16.95" customHeight="1" x14ac:dyDescent="0.2">
      <c r="A44" s="19" t="s">
        <v>25</v>
      </c>
      <c r="B44" s="20"/>
      <c r="C44" s="4"/>
      <c r="D44" s="3"/>
      <c r="E44" s="3"/>
      <c r="F44" s="3"/>
      <c r="G44" s="3"/>
      <c r="H44" s="3"/>
      <c r="I44" s="3"/>
      <c r="J44" s="3"/>
      <c r="K44" s="3"/>
      <c r="L44" s="3"/>
      <c r="M44" s="3"/>
      <c r="N44" s="3"/>
      <c r="O44" s="3"/>
      <c r="P44" s="3"/>
    </row>
    <row r="45" spans="1:17" s="1" customFormat="1" ht="16.95" customHeight="1" x14ac:dyDescent="0.2">
      <c r="A45" s="19" t="s">
        <v>34</v>
      </c>
      <c r="B45" s="20"/>
      <c r="C45" s="4"/>
      <c r="D45" s="3"/>
      <c r="E45" s="3"/>
      <c r="F45" s="3"/>
      <c r="G45" s="3"/>
      <c r="H45" s="3"/>
      <c r="I45" s="3"/>
      <c r="J45" s="3"/>
      <c r="K45" s="3"/>
      <c r="L45" s="3"/>
      <c r="M45" s="3"/>
      <c r="N45" s="3"/>
      <c r="O45" s="3"/>
      <c r="P45" s="3"/>
    </row>
    <row r="46" spans="1:17" s="1" customFormat="1" ht="15" customHeight="1" x14ac:dyDescent="0.2">
      <c r="A46" s="19" t="s">
        <v>33</v>
      </c>
      <c r="B46" s="20"/>
      <c r="C46" s="4"/>
      <c r="D46" s="3"/>
      <c r="E46" s="3"/>
      <c r="F46" s="3"/>
      <c r="G46" s="3"/>
      <c r="H46" s="3"/>
      <c r="I46" s="3"/>
      <c r="J46" s="3"/>
      <c r="K46" s="3"/>
      <c r="L46" s="3"/>
      <c r="M46" s="3"/>
      <c r="N46" s="3"/>
      <c r="O46" s="3"/>
      <c r="P46" s="3"/>
    </row>
    <row r="47" spans="1:17" s="1" customFormat="1" ht="15" customHeight="1" x14ac:dyDescent="0.2">
      <c r="A47" s="19"/>
      <c r="B47" s="19"/>
      <c r="C47" s="4"/>
      <c r="D47" s="3"/>
      <c r="E47" s="3"/>
      <c r="F47" s="3"/>
      <c r="G47" s="3"/>
      <c r="H47" s="3"/>
      <c r="I47" s="3"/>
      <c r="J47" s="3"/>
      <c r="K47" s="3"/>
      <c r="L47" s="3"/>
      <c r="M47" s="3"/>
      <c r="N47" s="3"/>
      <c r="O47" s="3"/>
      <c r="P47" s="3"/>
    </row>
    <row r="48" spans="1:17" s="1" customFormat="1" ht="15" customHeight="1" x14ac:dyDescent="0.2">
      <c r="A48" s="19"/>
      <c r="B48" s="19"/>
      <c r="C48" s="4"/>
      <c r="D48" s="3"/>
      <c r="E48" s="3"/>
      <c r="F48" s="3"/>
      <c r="G48" s="3"/>
      <c r="H48" s="3"/>
      <c r="I48" s="3"/>
      <c r="J48" s="3"/>
      <c r="K48" s="3"/>
      <c r="L48" s="3"/>
      <c r="M48" s="3"/>
      <c r="N48" s="3"/>
      <c r="O48" s="3"/>
      <c r="P48" s="3"/>
    </row>
    <row r="49" spans="1:16" s="1" customFormat="1" ht="15" customHeight="1" x14ac:dyDescent="0.2">
      <c r="A49" s="19"/>
      <c r="B49" s="19"/>
      <c r="C49" s="4"/>
      <c r="D49" s="3"/>
      <c r="E49" s="3"/>
      <c r="F49" s="3"/>
      <c r="G49" s="3"/>
      <c r="H49" s="3"/>
      <c r="I49" s="3"/>
      <c r="J49" s="3"/>
      <c r="K49" s="3"/>
      <c r="L49" s="3"/>
      <c r="M49" s="3"/>
      <c r="N49" s="3"/>
      <c r="O49" s="3"/>
      <c r="P49" s="3"/>
    </row>
    <row r="50" spans="1:16" s="1" customFormat="1" ht="15" customHeight="1" x14ac:dyDescent="0.2">
      <c r="A50" s="19"/>
      <c r="B50" s="19"/>
      <c r="C50" s="4"/>
      <c r="D50" s="3"/>
      <c r="E50" s="3"/>
      <c r="F50" s="3"/>
      <c r="G50" s="3"/>
      <c r="H50" s="3"/>
      <c r="I50" s="3"/>
      <c r="J50" s="3"/>
      <c r="K50" s="3"/>
      <c r="L50" s="3"/>
      <c r="M50" s="3"/>
      <c r="N50" s="3"/>
      <c r="O50" s="3"/>
      <c r="P50" s="3"/>
    </row>
    <row r="51" spans="1:16" s="1" customFormat="1" ht="15" customHeight="1" x14ac:dyDescent="0.2">
      <c r="A51" s="19"/>
      <c r="B51" s="19"/>
      <c r="C51" s="4"/>
      <c r="D51" s="3"/>
      <c r="E51" s="3"/>
      <c r="F51" s="3"/>
      <c r="G51" s="3"/>
      <c r="H51" s="3"/>
      <c r="I51" s="3"/>
      <c r="J51" s="3"/>
      <c r="K51" s="3"/>
      <c r="L51" s="3"/>
      <c r="M51" s="3"/>
      <c r="N51" s="3"/>
      <c r="O51" s="3"/>
      <c r="P51" s="3"/>
    </row>
  </sheetData>
  <mergeCells count="32">
    <mergeCell ref="C1:C4"/>
    <mergeCell ref="A18:A19"/>
    <mergeCell ref="P1:P4"/>
    <mergeCell ref="D2:F2"/>
    <mergeCell ref="G2:G4"/>
    <mergeCell ref="H2:H4"/>
    <mergeCell ref="I2:J2"/>
    <mergeCell ref="D3:D4"/>
    <mergeCell ref="E3:E4"/>
    <mergeCell ref="F3:F4"/>
    <mergeCell ref="I3:I4"/>
    <mergeCell ref="J3:J4"/>
    <mergeCell ref="K2:K4"/>
    <mergeCell ref="L2:L4"/>
    <mergeCell ref="M2:M4"/>
    <mergeCell ref="N2:N4"/>
    <mergeCell ref="A28:A29"/>
    <mergeCell ref="A42:A43"/>
    <mergeCell ref="A1:A4"/>
    <mergeCell ref="B1:B4"/>
    <mergeCell ref="D1:O1"/>
    <mergeCell ref="O2:O4"/>
    <mergeCell ref="A30:A31"/>
    <mergeCell ref="A32:A33"/>
    <mergeCell ref="A34:A35"/>
    <mergeCell ref="A36:A37"/>
    <mergeCell ref="A38:A39"/>
    <mergeCell ref="A40:A41"/>
    <mergeCell ref="A20:A21"/>
    <mergeCell ref="A22:A23"/>
    <mergeCell ref="A24:A25"/>
    <mergeCell ref="A26:A27"/>
  </mergeCells>
  <phoneticPr fontId="4"/>
  <printOptions horizontalCentered="1"/>
  <pageMargins left="0.78740157480314965" right="0.78740157480314965" top="1.1811023622047245" bottom="0.59055118110236227" header="0.39370078740157483" footer="0.39370078740157483"/>
  <pageSetup paperSize="9" firstPageNumber="27" fitToWidth="0" fitToHeight="0" pageOrder="overThenDown" orientation="portrait" r:id="rId1"/>
  <headerFooter scaleWithDoc="0">
    <oddHeader>&amp;L&amp;"ＭＳ ゴシック,標準"
 &amp;"ＭＳ ゴシック,太字"&amp;16(1)総括表&amp;C&amp;"HGS創英角ｺﾞｼｯｸUB,標準"&amp;20 ８　欠航原因調</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F51"/>
  <sheetViews>
    <sheetView view="pageBreakPreview" zoomScaleNormal="100" zoomScaleSheetLayoutView="100" workbookViewId="0">
      <pane ySplit="4" topLeftCell="A32" activePane="bottomLeft" state="frozen"/>
      <selection activeCell="Q5" sqref="Q5:Q43"/>
      <selection pane="bottomLeft" activeCell="B43" sqref="B43"/>
    </sheetView>
  </sheetViews>
  <sheetFormatPr defaultRowHeight="21.6" customHeight="1" x14ac:dyDescent="0.2"/>
  <cols>
    <col min="1" max="2" width="4.77734375" style="19" customWidth="1"/>
    <col min="3" max="3" width="5.77734375" style="4" customWidth="1"/>
    <col min="4" max="6" width="5.77734375" style="3" customWidth="1"/>
    <col min="7" max="7" width="5.5546875" style="3" hidden="1" customWidth="1"/>
    <col min="8" max="16" width="5.77734375" style="3" customWidth="1"/>
    <col min="17" max="17" width="10.6640625" style="1" customWidth="1"/>
    <col min="18" max="1020" width="10.77734375" style="1" customWidth="1"/>
  </cols>
  <sheetData>
    <row r="1" spans="1:17" s="20" customFormat="1" ht="15" customHeight="1" x14ac:dyDescent="0.2">
      <c r="A1" s="65" t="s">
        <v>7</v>
      </c>
      <c r="B1" s="67" t="s">
        <v>30</v>
      </c>
      <c r="C1" s="76" t="s">
        <v>0</v>
      </c>
      <c r="D1" s="70" t="s">
        <v>21</v>
      </c>
      <c r="E1" s="71"/>
      <c r="F1" s="71"/>
      <c r="G1" s="71"/>
      <c r="H1" s="71"/>
      <c r="I1" s="71"/>
      <c r="J1" s="71"/>
      <c r="K1" s="71"/>
      <c r="L1" s="71"/>
      <c r="M1" s="71"/>
      <c r="N1" s="71"/>
      <c r="O1" s="72"/>
      <c r="P1" s="80" t="s">
        <v>31</v>
      </c>
    </row>
    <row r="2" spans="1:17" s="20" customFormat="1" ht="15" customHeight="1" x14ac:dyDescent="0.2">
      <c r="A2" s="66"/>
      <c r="B2" s="68"/>
      <c r="C2" s="77"/>
      <c r="D2" s="83" t="s">
        <v>1</v>
      </c>
      <c r="E2" s="83"/>
      <c r="F2" s="83"/>
      <c r="G2" s="84" t="s">
        <v>2</v>
      </c>
      <c r="H2" s="86" t="s">
        <v>8</v>
      </c>
      <c r="I2" s="83" t="s">
        <v>3</v>
      </c>
      <c r="J2" s="83"/>
      <c r="K2" s="88" t="s">
        <v>11</v>
      </c>
      <c r="L2" s="88" t="s">
        <v>12</v>
      </c>
      <c r="M2" s="88" t="s">
        <v>13</v>
      </c>
      <c r="N2" s="91" t="s">
        <v>32</v>
      </c>
      <c r="O2" s="73" t="s">
        <v>20</v>
      </c>
      <c r="P2" s="81"/>
    </row>
    <row r="3" spans="1:17" s="20" customFormat="1" ht="15" customHeight="1" x14ac:dyDescent="0.2">
      <c r="A3" s="66"/>
      <c r="B3" s="68"/>
      <c r="C3" s="77"/>
      <c r="D3" s="83" t="s">
        <v>4</v>
      </c>
      <c r="E3" s="83" t="s">
        <v>5</v>
      </c>
      <c r="F3" s="83" t="s">
        <v>6</v>
      </c>
      <c r="G3" s="84"/>
      <c r="H3" s="83"/>
      <c r="I3" s="86" t="s">
        <v>9</v>
      </c>
      <c r="J3" s="86" t="s">
        <v>10</v>
      </c>
      <c r="K3" s="89"/>
      <c r="L3" s="89"/>
      <c r="M3" s="89"/>
      <c r="N3" s="92"/>
      <c r="O3" s="74"/>
      <c r="P3" s="81"/>
    </row>
    <row r="4" spans="1:17" s="20" customFormat="1" ht="15" customHeight="1" x14ac:dyDescent="0.2">
      <c r="A4" s="64"/>
      <c r="B4" s="69"/>
      <c r="C4" s="78"/>
      <c r="D4" s="87"/>
      <c r="E4" s="87"/>
      <c r="F4" s="87"/>
      <c r="G4" s="85"/>
      <c r="H4" s="87"/>
      <c r="I4" s="87"/>
      <c r="J4" s="87"/>
      <c r="K4" s="90"/>
      <c r="L4" s="90"/>
      <c r="M4" s="90"/>
      <c r="N4" s="93"/>
      <c r="O4" s="75"/>
      <c r="P4" s="82"/>
      <c r="Q4" s="24" t="s">
        <v>22</v>
      </c>
    </row>
    <row r="5" spans="1:17" s="1" customFormat="1" ht="16.95" customHeight="1" x14ac:dyDescent="0.2">
      <c r="A5" s="7"/>
      <c r="B5" s="8" t="s">
        <v>37</v>
      </c>
      <c r="C5" s="26">
        <v>730</v>
      </c>
      <c r="D5" s="27"/>
      <c r="E5" s="27"/>
      <c r="F5" s="27"/>
      <c r="G5" s="27"/>
      <c r="H5" s="27"/>
      <c r="I5" s="27"/>
      <c r="J5" s="27"/>
      <c r="K5" s="27"/>
      <c r="L5" s="27"/>
      <c r="M5" s="27"/>
      <c r="N5" s="27"/>
      <c r="O5" s="27">
        <f t="shared" ref="O5:O43" si="0">SUM(D5:N5)</f>
        <v>0</v>
      </c>
      <c r="P5" s="28">
        <f t="shared" ref="P5:P43" si="1">O5/Q5*100</f>
        <v>0</v>
      </c>
      <c r="Q5" s="59">
        <f t="shared" ref="Q5:Q43" si="2">C5+O5</f>
        <v>730</v>
      </c>
    </row>
    <row r="6" spans="1:17" s="1" customFormat="1" ht="16.95" customHeight="1" x14ac:dyDescent="0.2">
      <c r="A6" s="7"/>
      <c r="B6" s="8">
        <v>23</v>
      </c>
      <c r="C6" s="26">
        <v>725</v>
      </c>
      <c r="D6" s="27"/>
      <c r="E6" s="27"/>
      <c r="F6" s="27"/>
      <c r="G6" s="27"/>
      <c r="H6" s="27">
        <v>1</v>
      </c>
      <c r="I6" s="27"/>
      <c r="J6" s="27"/>
      <c r="K6" s="27"/>
      <c r="L6" s="27">
        <v>1</v>
      </c>
      <c r="M6" s="27">
        <v>1</v>
      </c>
      <c r="N6" s="27">
        <v>2</v>
      </c>
      <c r="O6" s="27">
        <f t="shared" si="0"/>
        <v>5</v>
      </c>
      <c r="P6" s="28">
        <f t="shared" si="1"/>
        <v>0.68493150684931503</v>
      </c>
      <c r="Q6" s="59">
        <f t="shared" si="2"/>
        <v>730</v>
      </c>
    </row>
    <row r="7" spans="1:17" s="1" customFormat="1" ht="16.95" customHeight="1" x14ac:dyDescent="0.2">
      <c r="A7" s="7"/>
      <c r="B7" s="8">
        <v>24</v>
      </c>
      <c r="C7" s="26">
        <v>723</v>
      </c>
      <c r="D7" s="27"/>
      <c r="E7" s="27"/>
      <c r="F7" s="27">
        <v>1</v>
      </c>
      <c r="G7" s="27"/>
      <c r="H7" s="27"/>
      <c r="I7" s="27"/>
      <c r="J7" s="27"/>
      <c r="K7" s="27"/>
      <c r="L7" s="27">
        <v>6</v>
      </c>
      <c r="M7" s="27">
        <v>2</v>
      </c>
      <c r="N7" s="27"/>
      <c r="O7" s="27">
        <f t="shared" si="0"/>
        <v>9</v>
      </c>
      <c r="P7" s="28">
        <f t="shared" si="1"/>
        <v>1.2295081967213115</v>
      </c>
      <c r="Q7" s="59">
        <f t="shared" si="2"/>
        <v>732</v>
      </c>
    </row>
    <row r="8" spans="1:17" s="1" customFormat="1" ht="16.95" customHeight="1" x14ac:dyDescent="0.2">
      <c r="A8" s="7"/>
      <c r="B8" s="8">
        <v>25</v>
      </c>
      <c r="C8" s="26">
        <v>722</v>
      </c>
      <c r="D8" s="27">
        <v>2</v>
      </c>
      <c r="E8" s="27"/>
      <c r="F8" s="27"/>
      <c r="G8" s="27"/>
      <c r="H8" s="27">
        <v>2</v>
      </c>
      <c r="I8" s="27">
        <v>2</v>
      </c>
      <c r="J8" s="27"/>
      <c r="K8" s="27"/>
      <c r="L8" s="27">
        <v>2</v>
      </c>
      <c r="M8" s="27"/>
      <c r="N8" s="27"/>
      <c r="O8" s="27">
        <f t="shared" si="0"/>
        <v>8</v>
      </c>
      <c r="P8" s="28">
        <f t="shared" si="1"/>
        <v>1.095890410958904</v>
      </c>
      <c r="Q8" s="59">
        <f t="shared" si="2"/>
        <v>730</v>
      </c>
    </row>
    <row r="9" spans="1:17" s="1" customFormat="1" ht="16.95" customHeight="1" x14ac:dyDescent="0.2">
      <c r="A9" s="7"/>
      <c r="B9" s="8">
        <v>26</v>
      </c>
      <c r="C9" s="26">
        <v>1268</v>
      </c>
      <c r="D9" s="27"/>
      <c r="E9" s="27"/>
      <c r="F9" s="27"/>
      <c r="G9" s="27"/>
      <c r="H9" s="27"/>
      <c r="I9" s="27">
        <v>12</v>
      </c>
      <c r="J9" s="27"/>
      <c r="K9" s="27"/>
      <c r="L9" s="27">
        <v>4</v>
      </c>
      <c r="M9" s="27"/>
      <c r="N9" s="27"/>
      <c r="O9" s="27">
        <f t="shared" si="0"/>
        <v>16</v>
      </c>
      <c r="P9" s="28">
        <f t="shared" si="1"/>
        <v>1.2461059190031152</v>
      </c>
      <c r="Q9" s="59">
        <f t="shared" si="2"/>
        <v>1284</v>
      </c>
    </row>
    <row r="10" spans="1:17" s="1" customFormat="1" ht="16.95" customHeight="1" x14ac:dyDescent="0.2">
      <c r="A10" s="7"/>
      <c r="B10" s="8">
        <v>27</v>
      </c>
      <c r="C10" s="26">
        <v>1447</v>
      </c>
      <c r="D10" s="27">
        <v>1</v>
      </c>
      <c r="E10" s="27"/>
      <c r="F10" s="27"/>
      <c r="G10" s="27"/>
      <c r="H10" s="27">
        <v>3</v>
      </c>
      <c r="I10" s="27">
        <v>4</v>
      </c>
      <c r="J10" s="27"/>
      <c r="K10" s="27"/>
      <c r="L10" s="27">
        <v>4</v>
      </c>
      <c r="M10" s="27">
        <v>1</v>
      </c>
      <c r="N10" s="27"/>
      <c r="O10" s="27">
        <f t="shared" si="0"/>
        <v>13</v>
      </c>
      <c r="P10" s="28">
        <f t="shared" ref="P10:P15" si="3">O10/Q10*100</f>
        <v>0.8904109589041096</v>
      </c>
      <c r="Q10" s="59">
        <f t="shared" si="2"/>
        <v>1460</v>
      </c>
    </row>
    <row r="11" spans="1:17" s="1" customFormat="1" ht="16.95" customHeight="1" x14ac:dyDescent="0.2">
      <c r="A11" s="7"/>
      <c r="B11" s="8">
        <v>28</v>
      </c>
      <c r="C11" s="26">
        <v>1439</v>
      </c>
      <c r="D11" s="27"/>
      <c r="E11" s="27">
        <v>2</v>
      </c>
      <c r="F11" s="27">
        <v>4</v>
      </c>
      <c r="G11" s="27"/>
      <c r="H11" s="27">
        <v>2</v>
      </c>
      <c r="I11" s="27">
        <v>2</v>
      </c>
      <c r="J11" s="27">
        <v>2</v>
      </c>
      <c r="K11" s="27"/>
      <c r="L11" s="27">
        <v>9</v>
      </c>
      <c r="M11" s="27">
        <v>4</v>
      </c>
      <c r="N11" s="27"/>
      <c r="O11" s="27">
        <f t="shared" ref="O11" si="4">SUM(D11:N11)</f>
        <v>25</v>
      </c>
      <c r="P11" s="28">
        <f t="shared" si="3"/>
        <v>1.7076502732240439</v>
      </c>
      <c r="Q11" s="59">
        <f t="shared" si="2"/>
        <v>1464</v>
      </c>
    </row>
    <row r="12" spans="1:17" s="1" customFormat="1" ht="16.95" customHeight="1" x14ac:dyDescent="0.2">
      <c r="A12" s="7"/>
      <c r="B12" s="8">
        <v>29</v>
      </c>
      <c r="C12" s="26">
        <v>1435</v>
      </c>
      <c r="D12" s="27"/>
      <c r="E12" s="27">
        <v>1</v>
      </c>
      <c r="F12" s="27">
        <v>5</v>
      </c>
      <c r="G12" s="27"/>
      <c r="H12" s="27">
        <v>2</v>
      </c>
      <c r="I12" s="27">
        <v>4</v>
      </c>
      <c r="J12" s="27"/>
      <c r="K12" s="27"/>
      <c r="L12" s="27">
        <v>7</v>
      </c>
      <c r="M12" s="27">
        <v>6</v>
      </c>
      <c r="N12" s="27"/>
      <c r="O12" s="27">
        <f t="shared" ref="O12" si="5">SUM(D12:N12)</f>
        <v>25</v>
      </c>
      <c r="P12" s="28">
        <f t="shared" si="3"/>
        <v>1.7123287671232876</v>
      </c>
      <c r="Q12" s="59">
        <f t="shared" si="2"/>
        <v>1460</v>
      </c>
    </row>
    <row r="13" spans="1:17" s="1" customFormat="1" ht="16.95" customHeight="1" x14ac:dyDescent="0.2">
      <c r="A13" s="9"/>
      <c r="B13" s="8">
        <v>30</v>
      </c>
      <c r="C13" s="29">
        <v>1425</v>
      </c>
      <c r="D13" s="30"/>
      <c r="E13" s="30">
        <v>2</v>
      </c>
      <c r="F13" s="30">
        <v>4</v>
      </c>
      <c r="G13" s="30"/>
      <c r="H13" s="30">
        <v>3</v>
      </c>
      <c r="I13" s="30">
        <v>13</v>
      </c>
      <c r="J13" s="30"/>
      <c r="K13" s="30"/>
      <c r="L13" s="30">
        <v>9</v>
      </c>
      <c r="M13" s="30">
        <v>4</v>
      </c>
      <c r="N13" s="30"/>
      <c r="O13" s="33">
        <f t="shared" ref="O13" si="6">SUM(D13:N13)</f>
        <v>35</v>
      </c>
      <c r="P13" s="31">
        <f t="shared" si="3"/>
        <v>2.3972602739726026</v>
      </c>
      <c r="Q13" s="59">
        <f t="shared" ref="Q13" si="7">C13+O13</f>
        <v>1460</v>
      </c>
    </row>
    <row r="14" spans="1:17" s="1" customFormat="1" ht="16.95" customHeight="1" x14ac:dyDescent="0.2">
      <c r="A14" s="11"/>
      <c r="B14" s="10" t="s">
        <v>29</v>
      </c>
      <c r="C14" s="32">
        <v>1431</v>
      </c>
      <c r="D14" s="33"/>
      <c r="E14" s="33">
        <v>2</v>
      </c>
      <c r="F14" s="33"/>
      <c r="G14" s="33"/>
      <c r="H14" s="33"/>
      <c r="I14" s="33">
        <v>13</v>
      </c>
      <c r="J14" s="33"/>
      <c r="K14" s="33"/>
      <c r="L14" s="33">
        <v>6</v>
      </c>
      <c r="M14" s="33">
        <v>2</v>
      </c>
      <c r="N14" s="33">
        <v>6</v>
      </c>
      <c r="O14" s="33">
        <f>SUM(D14:N14)</f>
        <v>29</v>
      </c>
      <c r="P14" s="34">
        <f t="shared" si="3"/>
        <v>1.9863013698630139</v>
      </c>
      <c r="Q14" s="59">
        <f>C14+O14</f>
        <v>1460</v>
      </c>
    </row>
    <row r="15" spans="1:17" s="1" customFormat="1" ht="16.95" customHeight="1" x14ac:dyDescent="0.2">
      <c r="A15" s="11"/>
      <c r="B15" s="12">
        <v>2</v>
      </c>
      <c r="C15" s="32">
        <v>836</v>
      </c>
      <c r="D15" s="33"/>
      <c r="E15" s="33">
        <v>2</v>
      </c>
      <c r="F15" s="33">
        <v>2</v>
      </c>
      <c r="G15" s="33"/>
      <c r="H15" s="33"/>
      <c r="I15" s="33"/>
      <c r="J15" s="33"/>
      <c r="K15" s="33"/>
      <c r="L15" s="33">
        <v>1</v>
      </c>
      <c r="M15" s="33">
        <v>5</v>
      </c>
      <c r="N15" s="33">
        <v>618</v>
      </c>
      <c r="O15" s="33">
        <f>SUM(D15:N15)</f>
        <v>628</v>
      </c>
      <c r="P15" s="34">
        <f t="shared" si="3"/>
        <v>42.896174863387976</v>
      </c>
      <c r="Q15" s="59">
        <f>C15+O15</f>
        <v>1464</v>
      </c>
    </row>
    <row r="16" spans="1:17" s="1" customFormat="1" ht="16.95" customHeight="1" x14ac:dyDescent="0.2">
      <c r="A16" s="11"/>
      <c r="B16" s="12">
        <v>3</v>
      </c>
      <c r="C16" s="32">
        <v>1146</v>
      </c>
      <c r="D16" s="33"/>
      <c r="E16" s="33"/>
      <c r="F16" s="33">
        <v>6</v>
      </c>
      <c r="G16" s="33"/>
      <c r="H16" s="33"/>
      <c r="I16" s="33">
        <v>2</v>
      </c>
      <c r="J16" s="33"/>
      <c r="K16" s="33"/>
      <c r="L16" s="33"/>
      <c r="M16" s="33"/>
      <c r="N16" s="33">
        <v>306</v>
      </c>
      <c r="O16" s="33">
        <f>SUM(D16:N16)</f>
        <v>314</v>
      </c>
      <c r="P16" s="34">
        <f t="shared" ref="P16" si="8">O16/Q16*100</f>
        <v>21.506849315068493</v>
      </c>
      <c r="Q16" s="59">
        <f>C16+O16</f>
        <v>1460</v>
      </c>
    </row>
    <row r="17" spans="1:17" s="1" customFormat="1" ht="16.95" customHeight="1" x14ac:dyDescent="0.2">
      <c r="A17" s="13"/>
      <c r="B17" s="14">
        <v>4</v>
      </c>
      <c r="C17" s="35">
        <v>1438</v>
      </c>
      <c r="D17" s="36"/>
      <c r="E17" s="36">
        <v>2</v>
      </c>
      <c r="F17" s="36">
        <v>6</v>
      </c>
      <c r="G17" s="36"/>
      <c r="H17" s="36"/>
      <c r="I17" s="36">
        <v>8</v>
      </c>
      <c r="J17" s="36"/>
      <c r="K17" s="36"/>
      <c r="L17" s="36">
        <v>2</v>
      </c>
      <c r="M17" s="36">
        <v>4</v>
      </c>
      <c r="N17" s="36"/>
      <c r="O17" s="36">
        <v>22</v>
      </c>
      <c r="P17" s="37">
        <v>1.5068493150684932</v>
      </c>
      <c r="Q17" s="59">
        <v>1460</v>
      </c>
    </row>
    <row r="18" spans="1:17" s="1" customFormat="1" ht="16.95" customHeight="1" x14ac:dyDescent="0.2">
      <c r="A18" s="66">
        <v>1</v>
      </c>
      <c r="B18" s="15">
        <f>総括表!S5</f>
        <v>5</v>
      </c>
      <c r="C18" s="38">
        <v>120</v>
      </c>
      <c r="D18" s="39"/>
      <c r="E18" s="39">
        <v>2</v>
      </c>
      <c r="F18" s="39">
        <v>2</v>
      </c>
      <c r="G18" s="39"/>
      <c r="H18" s="39"/>
      <c r="I18" s="39"/>
      <c r="J18" s="39"/>
      <c r="K18" s="39"/>
      <c r="L18" s="39"/>
      <c r="M18" s="39"/>
      <c r="N18" s="39"/>
      <c r="O18" s="39">
        <f t="shared" ref="O18" si="9">SUM(D18:N18)</f>
        <v>4</v>
      </c>
      <c r="P18" s="41">
        <f t="shared" ref="P18" si="10">O18/Q18*100</f>
        <v>3.225806451612903</v>
      </c>
      <c r="Q18" s="59">
        <f t="shared" ref="Q18" si="11">C18+O18</f>
        <v>124</v>
      </c>
    </row>
    <row r="19" spans="1:17" s="1" customFormat="1" ht="16.95" customHeight="1" x14ac:dyDescent="0.2">
      <c r="A19" s="79"/>
      <c r="B19" s="16">
        <f>総括表!S6</f>
        <v>6</v>
      </c>
      <c r="C19" s="42">
        <v>114</v>
      </c>
      <c r="D19" s="43"/>
      <c r="E19" s="43"/>
      <c r="F19" s="43"/>
      <c r="G19" s="43"/>
      <c r="H19" s="43"/>
      <c r="I19" s="43"/>
      <c r="J19" s="43">
        <v>1</v>
      </c>
      <c r="K19" s="43"/>
      <c r="L19" s="43">
        <v>9</v>
      </c>
      <c r="M19" s="43"/>
      <c r="N19" s="43"/>
      <c r="O19" s="43">
        <f t="shared" ref="O19:O41" si="12">SUM(D19:N19)</f>
        <v>10</v>
      </c>
      <c r="P19" s="46">
        <f t="shared" si="1"/>
        <v>8.064516129032258</v>
      </c>
      <c r="Q19" s="59">
        <f t="shared" si="2"/>
        <v>124</v>
      </c>
    </row>
    <row r="20" spans="1:17" s="1" customFormat="1" ht="16.95" customHeight="1" x14ac:dyDescent="0.2">
      <c r="A20" s="62">
        <v>2</v>
      </c>
      <c r="B20" s="17">
        <f>B18</f>
        <v>5</v>
      </c>
      <c r="C20" s="38">
        <v>107</v>
      </c>
      <c r="D20" s="39"/>
      <c r="E20" s="39">
        <v>2</v>
      </c>
      <c r="F20" s="39">
        <v>2</v>
      </c>
      <c r="G20" s="39"/>
      <c r="H20" s="39"/>
      <c r="I20" s="39">
        <v>1</v>
      </c>
      <c r="J20" s="39"/>
      <c r="K20" s="39"/>
      <c r="L20" s="39"/>
      <c r="M20" s="39"/>
      <c r="N20" s="39"/>
      <c r="O20" s="39">
        <f t="shared" ref="O20" si="13">SUM(D20:N20)</f>
        <v>5</v>
      </c>
      <c r="P20" s="41">
        <f t="shared" ref="P20" si="14">O20/Q20*100</f>
        <v>4.4642857142857144</v>
      </c>
      <c r="Q20" s="59">
        <f t="shared" ref="Q20" si="15">C20+O20</f>
        <v>112</v>
      </c>
    </row>
    <row r="21" spans="1:17" s="1" customFormat="1" ht="16.95" customHeight="1" x14ac:dyDescent="0.2">
      <c r="A21" s="62"/>
      <c r="B21" s="16">
        <f>B19</f>
        <v>6</v>
      </c>
      <c r="C21" s="42">
        <v>114</v>
      </c>
      <c r="D21" s="43"/>
      <c r="E21" s="43"/>
      <c r="F21" s="43"/>
      <c r="G21" s="43"/>
      <c r="H21" s="43"/>
      <c r="I21" s="43">
        <v>2</v>
      </c>
      <c r="J21" s="43"/>
      <c r="K21" s="43"/>
      <c r="L21" s="43"/>
      <c r="M21" s="43"/>
      <c r="N21" s="43"/>
      <c r="O21" s="43">
        <f t="shared" si="12"/>
        <v>2</v>
      </c>
      <c r="P21" s="46">
        <f t="shared" si="1"/>
        <v>1.7241379310344827</v>
      </c>
      <c r="Q21" s="59">
        <f t="shared" si="2"/>
        <v>116</v>
      </c>
    </row>
    <row r="22" spans="1:17" s="1" customFormat="1" ht="16.95" customHeight="1" x14ac:dyDescent="0.2">
      <c r="A22" s="62">
        <v>3</v>
      </c>
      <c r="B22" s="17">
        <f t="shared" ref="B22:B41" si="16">B20</f>
        <v>5</v>
      </c>
      <c r="C22" s="38">
        <v>122</v>
      </c>
      <c r="D22" s="39"/>
      <c r="E22" s="39"/>
      <c r="F22" s="39"/>
      <c r="G22" s="39"/>
      <c r="H22" s="39"/>
      <c r="I22" s="39"/>
      <c r="J22" s="39"/>
      <c r="K22" s="39"/>
      <c r="L22" s="39">
        <v>1</v>
      </c>
      <c r="M22" s="39">
        <v>1</v>
      </c>
      <c r="N22" s="39"/>
      <c r="O22" s="39">
        <f t="shared" ref="O22" si="17">SUM(D22:N22)</f>
        <v>2</v>
      </c>
      <c r="P22" s="41">
        <f t="shared" ref="P22" si="18">O22/Q22*100</f>
        <v>1.6129032258064515</v>
      </c>
      <c r="Q22" s="59">
        <f t="shared" ref="Q22" si="19">C22+O22</f>
        <v>124</v>
      </c>
    </row>
    <row r="23" spans="1:17" s="1" customFormat="1" ht="16.95" customHeight="1" x14ac:dyDescent="0.2">
      <c r="A23" s="62"/>
      <c r="B23" s="16">
        <f t="shared" si="16"/>
        <v>6</v>
      </c>
      <c r="C23" s="42">
        <v>120</v>
      </c>
      <c r="D23" s="43"/>
      <c r="E23" s="43"/>
      <c r="F23" s="43"/>
      <c r="G23" s="43"/>
      <c r="H23" s="43">
        <v>2</v>
      </c>
      <c r="I23" s="43">
        <v>2</v>
      </c>
      <c r="J23" s="43"/>
      <c r="K23" s="43"/>
      <c r="L23" s="43"/>
      <c r="M23" s="43"/>
      <c r="N23" s="43"/>
      <c r="O23" s="43">
        <f t="shared" si="12"/>
        <v>4</v>
      </c>
      <c r="P23" s="46">
        <f t="shared" si="1"/>
        <v>3.225806451612903</v>
      </c>
      <c r="Q23" s="59">
        <f t="shared" si="2"/>
        <v>124</v>
      </c>
    </row>
    <row r="24" spans="1:17" s="1" customFormat="1" ht="16.95" customHeight="1" x14ac:dyDescent="0.2">
      <c r="A24" s="62">
        <v>4</v>
      </c>
      <c r="B24" s="17">
        <f t="shared" si="16"/>
        <v>5</v>
      </c>
      <c r="C24" s="38">
        <v>116</v>
      </c>
      <c r="D24" s="39"/>
      <c r="E24" s="39"/>
      <c r="F24" s="39"/>
      <c r="G24" s="39"/>
      <c r="H24" s="39"/>
      <c r="I24" s="39"/>
      <c r="J24" s="39"/>
      <c r="K24" s="39"/>
      <c r="L24" s="39">
        <v>3</v>
      </c>
      <c r="M24" s="39">
        <v>1</v>
      </c>
      <c r="N24" s="39"/>
      <c r="O24" s="39">
        <f t="shared" ref="O24" si="20">SUM(D24:N24)</f>
        <v>4</v>
      </c>
      <c r="P24" s="41">
        <f t="shared" ref="P24" si="21">O24/Q24*100</f>
        <v>3.3333333333333335</v>
      </c>
      <c r="Q24" s="59">
        <f t="shared" ref="Q24" si="22">C24+O24</f>
        <v>120</v>
      </c>
    </row>
    <row r="25" spans="1:17" s="1" customFormat="1" ht="16.95" customHeight="1" x14ac:dyDescent="0.2">
      <c r="A25" s="62"/>
      <c r="B25" s="16">
        <f t="shared" si="16"/>
        <v>6</v>
      </c>
      <c r="C25" s="42">
        <v>118</v>
      </c>
      <c r="D25" s="43"/>
      <c r="E25" s="43"/>
      <c r="F25" s="43"/>
      <c r="G25" s="43"/>
      <c r="H25" s="43"/>
      <c r="I25" s="43"/>
      <c r="J25" s="43"/>
      <c r="K25" s="43"/>
      <c r="L25" s="43">
        <v>1</v>
      </c>
      <c r="M25" s="43">
        <v>1</v>
      </c>
      <c r="N25" s="43"/>
      <c r="O25" s="43">
        <f t="shared" si="12"/>
        <v>2</v>
      </c>
      <c r="P25" s="46">
        <f t="shared" si="1"/>
        <v>1.6666666666666667</v>
      </c>
      <c r="Q25" s="59">
        <f t="shared" si="2"/>
        <v>120</v>
      </c>
    </row>
    <row r="26" spans="1:17" s="1" customFormat="1" ht="16.95" customHeight="1" x14ac:dyDescent="0.2">
      <c r="A26" s="62">
        <v>5</v>
      </c>
      <c r="B26" s="17">
        <f>B24</f>
        <v>5</v>
      </c>
      <c r="C26" s="38">
        <v>124</v>
      </c>
      <c r="D26" s="39"/>
      <c r="E26" s="39"/>
      <c r="F26" s="39"/>
      <c r="G26" s="39"/>
      <c r="H26" s="39"/>
      <c r="I26" s="39"/>
      <c r="J26" s="39"/>
      <c r="K26" s="39"/>
      <c r="L26" s="39"/>
      <c r="M26" s="39"/>
      <c r="N26" s="39"/>
      <c r="O26" s="39">
        <f t="shared" ref="O26" si="23">SUM(D26:N26)</f>
        <v>0</v>
      </c>
      <c r="P26" s="41">
        <f t="shared" ref="P26" si="24">O26/Q26*100</f>
        <v>0</v>
      </c>
      <c r="Q26" s="59">
        <f t="shared" ref="Q26" si="25">C26+O26</f>
        <v>124</v>
      </c>
    </row>
    <row r="27" spans="1:17" s="1" customFormat="1" ht="16.95" customHeight="1" x14ac:dyDescent="0.2">
      <c r="A27" s="62"/>
      <c r="B27" s="16">
        <f>B25</f>
        <v>6</v>
      </c>
      <c r="C27" s="42">
        <v>124</v>
      </c>
      <c r="D27" s="43"/>
      <c r="E27" s="43"/>
      <c r="F27" s="43"/>
      <c r="G27" s="43"/>
      <c r="H27" s="43"/>
      <c r="I27" s="43"/>
      <c r="J27" s="43"/>
      <c r="K27" s="43"/>
      <c r="L27" s="43"/>
      <c r="M27" s="43"/>
      <c r="N27" s="43"/>
      <c r="O27" s="43">
        <f t="shared" si="12"/>
        <v>0</v>
      </c>
      <c r="P27" s="46">
        <f t="shared" si="1"/>
        <v>0</v>
      </c>
      <c r="Q27" s="59">
        <f t="shared" si="2"/>
        <v>124</v>
      </c>
    </row>
    <row r="28" spans="1:17" s="1" customFormat="1" ht="16.95" customHeight="1" x14ac:dyDescent="0.2">
      <c r="A28" s="62">
        <v>6</v>
      </c>
      <c r="B28" s="17">
        <f t="shared" si="16"/>
        <v>5</v>
      </c>
      <c r="C28" s="38">
        <v>118</v>
      </c>
      <c r="D28" s="39"/>
      <c r="E28" s="39"/>
      <c r="F28" s="39"/>
      <c r="G28" s="39"/>
      <c r="H28" s="39"/>
      <c r="I28" s="39">
        <v>2</v>
      </c>
      <c r="J28" s="39"/>
      <c r="K28" s="39"/>
      <c r="L28" s="39"/>
      <c r="M28" s="39"/>
      <c r="N28" s="39"/>
      <c r="O28" s="39">
        <f t="shared" ref="O28" si="26">SUM(D28:N28)</f>
        <v>2</v>
      </c>
      <c r="P28" s="41">
        <f>O28/Q28*100</f>
        <v>1.6666666666666667</v>
      </c>
      <c r="Q28" s="59">
        <f t="shared" ref="Q28" si="27">C28+O28</f>
        <v>120</v>
      </c>
    </row>
    <row r="29" spans="1:17" s="1" customFormat="1" ht="16.95" customHeight="1" x14ac:dyDescent="0.2">
      <c r="A29" s="62"/>
      <c r="B29" s="16">
        <f t="shared" si="16"/>
        <v>6</v>
      </c>
      <c r="C29" s="42">
        <v>119</v>
      </c>
      <c r="D29" s="43"/>
      <c r="E29" s="43"/>
      <c r="F29" s="43"/>
      <c r="G29" s="43"/>
      <c r="H29" s="43"/>
      <c r="I29" s="43"/>
      <c r="J29" s="43"/>
      <c r="K29" s="43"/>
      <c r="L29" s="43"/>
      <c r="M29" s="43">
        <v>1</v>
      </c>
      <c r="N29" s="43"/>
      <c r="O29" s="43">
        <f t="shared" si="12"/>
        <v>1</v>
      </c>
      <c r="P29" s="46">
        <f>O29/Q29*100</f>
        <v>0.83333333333333337</v>
      </c>
      <c r="Q29" s="59">
        <f t="shared" si="2"/>
        <v>120</v>
      </c>
    </row>
    <row r="30" spans="1:17" s="1" customFormat="1" ht="16.95" customHeight="1" x14ac:dyDescent="0.2">
      <c r="A30" s="62">
        <v>7</v>
      </c>
      <c r="B30" s="17">
        <f t="shared" si="16"/>
        <v>5</v>
      </c>
      <c r="C30" s="38">
        <v>124</v>
      </c>
      <c r="D30" s="39"/>
      <c r="E30" s="39"/>
      <c r="F30" s="39"/>
      <c r="G30" s="39"/>
      <c r="H30" s="39"/>
      <c r="I30" s="39"/>
      <c r="J30" s="39"/>
      <c r="K30" s="39"/>
      <c r="L30" s="39"/>
      <c r="M30" s="39"/>
      <c r="N30" s="39"/>
      <c r="O30" s="39">
        <f t="shared" ref="O30" si="28">SUM(D30:N30)</f>
        <v>0</v>
      </c>
      <c r="P30" s="41">
        <f t="shared" ref="P30" si="29">O30/Q30*100</f>
        <v>0</v>
      </c>
      <c r="Q30" s="59">
        <f t="shared" ref="Q30" si="30">C30+O30</f>
        <v>124</v>
      </c>
    </row>
    <row r="31" spans="1:17" s="1" customFormat="1" ht="16.95" customHeight="1" x14ac:dyDescent="0.2">
      <c r="A31" s="62"/>
      <c r="B31" s="16">
        <f t="shared" si="16"/>
        <v>6</v>
      </c>
      <c r="C31" s="42">
        <v>122</v>
      </c>
      <c r="D31" s="43"/>
      <c r="E31" s="43"/>
      <c r="F31" s="43"/>
      <c r="G31" s="43"/>
      <c r="H31" s="43"/>
      <c r="I31" s="43">
        <v>2</v>
      </c>
      <c r="J31" s="43"/>
      <c r="K31" s="43"/>
      <c r="L31" s="43"/>
      <c r="M31" s="43"/>
      <c r="N31" s="43"/>
      <c r="O31" s="43">
        <f t="shared" si="12"/>
        <v>2</v>
      </c>
      <c r="P31" s="46">
        <f t="shared" si="1"/>
        <v>1.6129032258064515</v>
      </c>
      <c r="Q31" s="59">
        <f t="shared" si="2"/>
        <v>124</v>
      </c>
    </row>
    <row r="32" spans="1:17" s="1" customFormat="1" ht="16.95" customHeight="1" x14ac:dyDescent="0.2">
      <c r="A32" s="62">
        <v>8</v>
      </c>
      <c r="B32" s="17">
        <f t="shared" si="16"/>
        <v>5</v>
      </c>
      <c r="C32" s="38">
        <v>124</v>
      </c>
      <c r="D32" s="39"/>
      <c r="E32" s="39"/>
      <c r="F32" s="39"/>
      <c r="G32" s="39"/>
      <c r="H32" s="39"/>
      <c r="I32" s="39"/>
      <c r="J32" s="39"/>
      <c r="K32" s="39"/>
      <c r="L32" s="39"/>
      <c r="M32" s="39"/>
      <c r="N32" s="39"/>
      <c r="O32" s="39">
        <f t="shared" ref="O32" si="31">SUM(D32:N32)</f>
        <v>0</v>
      </c>
      <c r="P32" s="41">
        <f t="shared" ref="P32" si="32">O32/Q32*100</f>
        <v>0</v>
      </c>
      <c r="Q32" s="59">
        <f t="shared" ref="Q32" si="33">C32+O32</f>
        <v>124</v>
      </c>
    </row>
    <row r="33" spans="1:17" s="1" customFormat="1" ht="16.95" customHeight="1" x14ac:dyDescent="0.2">
      <c r="A33" s="62"/>
      <c r="B33" s="16">
        <f t="shared" si="16"/>
        <v>6</v>
      </c>
      <c r="C33" s="42">
        <v>117</v>
      </c>
      <c r="D33" s="43"/>
      <c r="E33" s="43"/>
      <c r="F33" s="43"/>
      <c r="G33" s="43"/>
      <c r="H33" s="43">
        <v>5</v>
      </c>
      <c r="I33" s="43"/>
      <c r="J33" s="43"/>
      <c r="K33" s="43"/>
      <c r="L33" s="43">
        <v>1</v>
      </c>
      <c r="M33" s="43">
        <v>1</v>
      </c>
      <c r="N33" s="43"/>
      <c r="O33" s="43">
        <f t="shared" si="12"/>
        <v>7</v>
      </c>
      <c r="P33" s="46">
        <f t="shared" si="1"/>
        <v>5.6451612903225801</v>
      </c>
      <c r="Q33" s="59">
        <f t="shared" si="2"/>
        <v>124</v>
      </c>
    </row>
    <row r="34" spans="1:17" s="1" customFormat="1" ht="16.95" customHeight="1" x14ac:dyDescent="0.2">
      <c r="A34" s="62">
        <v>9</v>
      </c>
      <c r="B34" s="17">
        <f t="shared" si="16"/>
        <v>5</v>
      </c>
      <c r="C34" s="38">
        <v>120</v>
      </c>
      <c r="D34" s="39"/>
      <c r="E34" s="39"/>
      <c r="F34" s="39"/>
      <c r="G34" s="39"/>
      <c r="H34" s="39"/>
      <c r="I34" s="39"/>
      <c r="J34" s="39"/>
      <c r="K34" s="39"/>
      <c r="L34" s="39"/>
      <c r="M34" s="39"/>
      <c r="N34" s="39"/>
      <c r="O34" s="39">
        <f t="shared" ref="O34" si="34">SUM(D34:N34)</f>
        <v>0</v>
      </c>
      <c r="P34" s="41">
        <f t="shared" ref="P34" si="35">O34/Q34*100</f>
        <v>0</v>
      </c>
      <c r="Q34" s="59">
        <f t="shared" ref="Q34" si="36">C34+O34</f>
        <v>120</v>
      </c>
    </row>
    <row r="35" spans="1:17" s="1" customFormat="1" ht="16.95" customHeight="1" x14ac:dyDescent="0.2">
      <c r="A35" s="62"/>
      <c r="B35" s="16">
        <f t="shared" si="16"/>
        <v>6</v>
      </c>
      <c r="C35" s="42">
        <v>119</v>
      </c>
      <c r="D35" s="43"/>
      <c r="E35" s="43"/>
      <c r="F35" s="43"/>
      <c r="G35" s="43"/>
      <c r="H35" s="43"/>
      <c r="I35" s="43"/>
      <c r="J35" s="43"/>
      <c r="K35" s="43"/>
      <c r="L35" s="43">
        <v>1</v>
      </c>
      <c r="M35" s="43"/>
      <c r="N35" s="43"/>
      <c r="O35" s="43">
        <f t="shared" si="12"/>
        <v>1</v>
      </c>
      <c r="P35" s="46">
        <f t="shared" si="1"/>
        <v>0.83333333333333337</v>
      </c>
      <c r="Q35" s="59">
        <f t="shared" si="2"/>
        <v>120</v>
      </c>
    </row>
    <row r="36" spans="1:17" s="1" customFormat="1" ht="16.95" customHeight="1" x14ac:dyDescent="0.2">
      <c r="A36" s="62">
        <v>10</v>
      </c>
      <c r="B36" s="17">
        <f t="shared" si="16"/>
        <v>5</v>
      </c>
      <c r="C36" s="38">
        <v>123</v>
      </c>
      <c r="D36" s="39"/>
      <c r="E36" s="39"/>
      <c r="F36" s="39"/>
      <c r="G36" s="39"/>
      <c r="H36" s="39"/>
      <c r="I36" s="39"/>
      <c r="J36" s="39"/>
      <c r="K36" s="39"/>
      <c r="L36" s="39"/>
      <c r="M36" s="39">
        <v>1</v>
      </c>
      <c r="N36" s="39"/>
      <c r="O36" s="39">
        <f t="shared" ref="O36" si="37">SUM(D36:N36)</f>
        <v>1</v>
      </c>
      <c r="P36" s="41">
        <f t="shared" ref="P36" si="38">O36/Q36*100</f>
        <v>0.80645161290322576</v>
      </c>
      <c r="Q36" s="59">
        <f t="shared" ref="Q36" si="39">C36+O36</f>
        <v>124</v>
      </c>
    </row>
    <row r="37" spans="1:17" s="1" customFormat="1" ht="16.95" customHeight="1" x14ac:dyDescent="0.2">
      <c r="A37" s="62"/>
      <c r="B37" s="16">
        <f t="shared" si="16"/>
        <v>6</v>
      </c>
      <c r="C37" s="42">
        <v>124</v>
      </c>
      <c r="D37" s="43"/>
      <c r="E37" s="43"/>
      <c r="F37" s="43"/>
      <c r="G37" s="43"/>
      <c r="H37" s="43"/>
      <c r="I37" s="43"/>
      <c r="J37" s="43"/>
      <c r="K37" s="43"/>
      <c r="L37" s="43"/>
      <c r="M37" s="43"/>
      <c r="N37" s="43"/>
      <c r="O37" s="43">
        <f t="shared" si="12"/>
        <v>0</v>
      </c>
      <c r="P37" s="46">
        <f t="shared" si="1"/>
        <v>0</v>
      </c>
      <c r="Q37" s="59">
        <f t="shared" si="2"/>
        <v>124</v>
      </c>
    </row>
    <row r="38" spans="1:17" s="1" customFormat="1" ht="16.95" customHeight="1" x14ac:dyDescent="0.2">
      <c r="A38" s="62">
        <v>11</v>
      </c>
      <c r="B38" s="17">
        <f t="shared" si="16"/>
        <v>5</v>
      </c>
      <c r="C38" s="38">
        <v>119</v>
      </c>
      <c r="D38" s="39"/>
      <c r="E38" s="39">
        <v>1</v>
      </c>
      <c r="F38" s="39"/>
      <c r="G38" s="39"/>
      <c r="H38" s="39"/>
      <c r="I38" s="39"/>
      <c r="J38" s="39"/>
      <c r="K38" s="39"/>
      <c r="L38" s="39"/>
      <c r="M38" s="39"/>
      <c r="N38" s="39"/>
      <c r="O38" s="39">
        <f t="shared" ref="O38" si="40">SUM(D38:N38)</f>
        <v>1</v>
      </c>
      <c r="P38" s="41">
        <f t="shared" ref="P38" si="41">O38/Q38*100</f>
        <v>0.83333333333333337</v>
      </c>
      <c r="Q38" s="59">
        <f t="shared" ref="Q38" si="42">C38+O38</f>
        <v>120</v>
      </c>
    </row>
    <row r="39" spans="1:17" s="1" customFormat="1" ht="16.95" customHeight="1" x14ac:dyDescent="0.2">
      <c r="A39" s="62"/>
      <c r="B39" s="16">
        <f t="shared" si="16"/>
        <v>6</v>
      </c>
      <c r="C39" s="42">
        <v>119</v>
      </c>
      <c r="D39" s="43"/>
      <c r="E39" s="43">
        <v>1</v>
      </c>
      <c r="F39" s="43"/>
      <c r="G39" s="43"/>
      <c r="H39" s="43"/>
      <c r="I39" s="43"/>
      <c r="J39" s="43"/>
      <c r="K39" s="43"/>
      <c r="L39" s="43"/>
      <c r="M39" s="43"/>
      <c r="N39" s="43"/>
      <c r="O39" s="43">
        <f t="shared" si="12"/>
        <v>1</v>
      </c>
      <c r="P39" s="46">
        <f t="shared" si="1"/>
        <v>0.83333333333333337</v>
      </c>
      <c r="Q39" s="59">
        <f t="shared" si="2"/>
        <v>120</v>
      </c>
    </row>
    <row r="40" spans="1:17" s="1" customFormat="1" ht="16.95" customHeight="1" x14ac:dyDescent="0.2">
      <c r="A40" s="62">
        <v>12</v>
      </c>
      <c r="B40" s="17">
        <f t="shared" si="16"/>
        <v>5</v>
      </c>
      <c r="C40" s="38">
        <v>120</v>
      </c>
      <c r="D40" s="39"/>
      <c r="E40" s="39">
        <v>4</v>
      </c>
      <c r="F40" s="39"/>
      <c r="G40" s="39"/>
      <c r="H40" s="39"/>
      <c r="I40" s="39"/>
      <c r="J40" s="39"/>
      <c r="K40" s="39"/>
      <c r="L40" s="39"/>
      <c r="M40" s="39"/>
      <c r="N40" s="39"/>
      <c r="O40" s="39">
        <f t="shared" ref="O40" si="43">SUM(D40:N40)</f>
        <v>4</v>
      </c>
      <c r="P40" s="41">
        <f t="shared" ref="P40" si="44">O40/Q40*100</f>
        <v>3.225806451612903</v>
      </c>
      <c r="Q40" s="59">
        <f t="shared" ref="Q40" si="45">C40+O40</f>
        <v>124</v>
      </c>
    </row>
    <row r="41" spans="1:17" s="1" customFormat="1" ht="16.95" customHeight="1" x14ac:dyDescent="0.2">
      <c r="A41" s="62"/>
      <c r="B41" s="16">
        <f t="shared" si="16"/>
        <v>6</v>
      </c>
      <c r="C41" s="42">
        <v>123</v>
      </c>
      <c r="D41" s="43"/>
      <c r="E41" s="43"/>
      <c r="F41" s="43"/>
      <c r="G41" s="43"/>
      <c r="H41" s="43"/>
      <c r="I41" s="43"/>
      <c r="J41" s="43"/>
      <c r="K41" s="43"/>
      <c r="L41" s="43"/>
      <c r="M41" s="43">
        <v>1</v>
      </c>
      <c r="N41" s="43"/>
      <c r="O41" s="43">
        <f t="shared" si="12"/>
        <v>1</v>
      </c>
      <c r="P41" s="46">
        <f t="shared" si="1"/>
        <v>0.80645161290322576</v>
      </c>
      <c r="Q41" s="59">
        <f t="shared" si="2"/>
        <v>124</v>
      </c>
    </row>
    <row r="42" spans="1:17" s="1" customFormat="1" ht="16.95" customHeight="1" x14ac:dyDescent="0.2">
      <c r="A42" s="63" t="s">
        <v>23</v>
      </c>
      <c r="B42" s="17">
        <f>B40</f>
        <v>5</v>
      </c>
      <c r="C42" s="38">
        <f>C18+C20+C22+C24+C26+C28+C30+C32+C34+C36+C38+C40</f>
        <v>1437</v>
      </c>
      <c r="D42" s="39">
        <f t="shared" ref="D42:N43" si="46">D18+D20+D22+D24+D26+D28+D30+D32+D34+D36+D38+D40</f>
        <v>0</v>
      </c>
      <c r="E42" s="39">
        <f t="shared" si="46"/>
        <v>9</v>
      </c>
      <c r="F42" s="39">
        <f t="shared" si="46"/>
        <v>4</v>
      </c>
      <c r="G42" s="39">
        <f t="shared" si="46"/>
        <v>0</v>
      </c>
      <c r="H42" s="39">
        <f t="shared" si="46"/>
        <v>0</v>
      </c>
      <c r="I42" s="39">
        <f t="shared" si="46"/>
        <v>3</v>
      </c>
      <c r="J42" s="39">
        <f t="shared" si="46"/>
        <v>0</v>
      </c>
      <c r="K42" s="39">
        <f t="shared" si="46"/>
        <v>0</v>
      </c>
      <c r="L42" s="39">
        <f t="shared" si="46"/>
        <v>4</v>
      </c>
      <c r="M42" s="39">
        <f t="shared" si="46"/>
        <v>3</v>
      </c>
      <c r="N42" s="39">
        <f t="shared" si="46"/>
        <v>0</v>
      </c>
      <c r="O42" s="39">
        <f t="shared" si="0"/>
        <v>23</v>
      </c>
      <c r="P42" s="41">
        <f t="shared" si="1"/>
        <v>1.5753424657534247</v>
      </c>
      <c r="Q42" s="59">
        <f t="shared" si="2"/>
        <v>1460</v>
      </c>
    </row>
    <row r="43" spans="1:17" s="1" customFormat="1" ht="16.95" customHeight="1" x14ac:dyDescent="0.2">
      <c r="A43" s="64"/>
      <c r="B43" s="18">
        <f>B41</f>
        <v>6</v>
      </c>
      <c r="C43" s="47">
        <f>C19+C21+C23+C25+C27+C29+C31+C33+C35+C37+C39+C41</f>
        <v>1433</v>
      </c>
      <c r="D43" s="48">
        <f>D19+D21+D23+D25+D27+D29+D31+D33+D35+D37+D39+D41</f>
        <v>0</v>
      </c>
      <c r="E43" s="48">
        <f t="shared" si="46"/>
        <v>1</v>
      </c>
      <c r="F43" s="48">
        <f t="shared" si="46"/>
        <v>0</v>
      </c>
      <c r="G43" s="48">
        <f t="shared" si="46"/>
        <v>0</v>
      </c>
      <c r="H43" s="48">
        <f t="shared" si="46"/>
        <v>7</v>
      </c>
      <c r="I43" s="48">
        <f t="shared" si="46"/>
        <v>6</v>
      </c>
      <c r="J43" s="48">
        <f t="shared" si="46"/>
        <v>1</v>
      </c>
      <c r="K43" s="48">
        <f t="shared" si="46"/>
        <v>0</v>
      </c>
      <c r="L43" s="48">
        <f t="shared" si="46"/>
        <v>12</v>
      </c>
      <c r="M43" s="48">
        <f t="shared" si="46"/>
        <v>4</v>
      </c>
      <c r="N43" s="48">
        <f t="shared" si="46"/>
        <v>0</v>
      </c>
      <c r="O43" s="48">
        <f t="shared" si="0"/>
        <v>31</v>
      </c>
      <c r="P43" s="49">
        <f t="shared" si="1"/>
        <v>2.1174863387978142</v>
      </c>
      <c r="Q43" s="59">
        <f t="shared" si="2"/>
        <v>1464</v>
      </c>
    </row>
    <row r="44" spans="1:17" s="1" customFormat="1" ht="16.95" customHeight="1" x14ac:dyDescent="0.2">
      <c r="A44" s="19" t="s">
        <v>25</v>
      </c>
      <c r="B44" s="20"/>
      <c r="C44" s="4"/>
      <c r="D44" s="3"/>
      <c r="E44" s="3"/>
      <c r="F44" s="3"/>
      <c r="G44" s="3"/>
      <c r="H44" s="3"/>
      <c r="I44" s="3"/>
      <c r="J44" s="3"/>
      <c r="K44" s="3"/>
      <c r="L44" s="3"/>
      <c r="M44" s="3"/>
      <c r="N44" s="3"/>
      <c r="O44" s="3"/>
      <c r="P44" s="3"/>
    </row>
    <row r="45" spans="1:17" s="1" customFormat="1" ht="16.95" customHeight="1" x14ac:dyDescent="0.2">
      <c r="A45" s="19" t="s">
        <v>35</v>
      </c>
      <c r="B45" s="20"/>
      <c r="C45" s="4"/>
      <c r="D45" s="3"/>
      <c r="E45" s="3"/>
      <c r="F45" s="3"/>
      <c r="G45" s="3"/>
      <c r="H45" s="3"/>
      <c r="I45" s="3"/>
      <c r="J45" s="3"/>
      <c r="K45" s="3"/>
      <c r="L45" s="3"/>
      <c r="M45" s="3"/>
      <c r="N45" s="3"/>
      <c r="O45" s="3"/>
      <c r="P45" s="3"/>
    </row>
    <row r="46" spans="1:17" s="1" customFormat="1" ht="15" customHeight="1" x14ac:dyDescent="0.2">
      <c r="A46" s="19"/>
      <c r="B46" s="20"/>
      <c r="C46" s="4"/>
      <c r="D46" s="3"/>
      <c r="E46" s="3"/>
      <c r="F46" s="3"/>
      <c r="G46" s="3"/>
      <c r="H46" s="3"/>
      <c r="I46" s="3"/>
      <c r="J46" s="3"/>
      <c r="K46" s="3"/>
      <c r="L46" s="3"/>
      <c r="M46" s="3"/>
      <c r="N46" s="3"/>
      <c r="O46" s="3"/>
      <c r="P46" s="3"/>
    </row>
    <row r="47" spans="1:17" s="1" customFormat="1" ht="15" customHeight="1" x14ac:dyDescent="0.2">
      <c r="A47" s="19"/>
      <c r="B47" s="19"/>
      <c r="C47" s="4"/>
      <c r="D47" s="3"/>
      <c r="E47" s="3"/>
      <c r="F47" s="3"/>
      <c r="G47" s="3"/>
      <c r="H47" s="3"/>
      <c r="I47" s="3"/>
      <c r="J47" s="3"/>
      <c r="K47" s="3"/>
      <c r="L47" s="3"/>
      <c r="M47" s="3"/>
      <c r="N47" s="3"/>
      <c r="O47" s="3"/>
      <c r="P47" s="3"/>
    </row>
    <row r="48" spans="1:17" s="1" customFormat="1" ht="15" customHeight="1" x14ac:dyDescent="0.2">
      <c r="A48" s="19"/>
      <c r="B48" s="19"/>
      <c r="C48" s="4"/>
      <c r="D48" s="3"/>
      <c r="E48" s="3"/>
      <c r="F48" s="3"/>
      <c r="G48" s="3"/>
      <c r="H48" s="3"/>
      <c r="I48" s="3"/>
      <c r="J48" s="3"/>
      <c r="K48" s="3"/>
      <c r="L48" s="3"/>
      <c r="M48" s="3"/>
      <c r="N48" s="3"/>
      <c r="O48" s="3"/>
      <c r="P48" s="3"/>
    </row>
    <row r="49" spans="1:16" s="1" customFormat="1" ht="15" customHeight="1" x14ac:dyDescent="0.2">
      <c r="A49" s="19"/>
      <c r="B49" s="19"/>
      <c r="C49" s="4"/>
      <c r="D49" s="3"/>
      <c r="E49" s="3"/>
      <c r="F49" s="3"/>
      <c r="G49" s="3"/>
      <c r="H49" s="3"/>
      <c r="I49" s="3"/>
      <c r="J49" s="3"/>
      <c r="K49" s="3"/>
      <c r="L49" s="3"/>
      <c r="M49" s="3"/>
      <c r="N49" s="3"/>
      <c r="O49" s="3"/>
      <c r="P49" s="3"/>
    </row>
    <row r="50" spans="1:16" ht="15" customHeight="1" x14ac:dyDescent="0.2"/>
    <row r="51" spans="1:16" ht="15" customHeight="1" x14ac:dyDescent="0.2"/>
  </sheetData>
  <mergeCells count="32">
    <mergeCell ref="N2:N4"/>
    <mergeCell ref="A18:A19"/>
    <mergeCell ref="P1:P4"/>
    <mergeCell ref="D2:F2"/>
    <mergeCell ref="G2:G4"/>
    <mergeCell ref="H2:H4"/>
    <mergeCell ref="I2:J2"/>
    <mergeCell ref="A1:A4"/>
    <mergeCell ref="B1:B4"/>
    <mergeCell ref="C1:C4"/>
    <mergeCell ref="D1:O1"/>
    <mergeCell ref="O2:O4"/>
    <mergeCell ref="D3:D4"/>
    <mergeCell ref="E3:E4"/>
    <mergeCell ref="F3:F4"/>
    <mergeCell ref="I3:I4"/>
    <mergeCell ref="J3:J4"/>
    <mergeCell ref="K2:K4"/>
    <mergeCell ref="L2:L4"/>
    <mergeCell ref="M2:M4"/>
    <mergeCell ref="A20:A21"/>
    <mergeCell ref="A22:A23"/>
    <mergeCell ref="A24:A25"/>
    <mergeCell ref="A26:A27"/>
    <mergeCell ref="A42:A43"/>
    <mergeCell ref="A30:A31"/>
    <mergeCell ref="A32:A33"/>
    <mergeCell ref="A34:A35"/>
    <mergeCell ref="A36:A37"/>
    <mergeCell ref="A38:A39"/>
    <mergeCell ref="A40:A41"/>
    <mergeCell ref="A28:A29"/>
  </mergeCells>
  <phoneticPr fontId="4"/>
  <printOptions horizontalCentered="1"/>
  <pageMargins left="0.78740157480314965" right="0.78740157480314965" top="1.1811023622047245" bottom="0.59055118110236227" header="0.39370078740157483" footer="0.39370078740157483"/>
  <pageSetup paperSize="9" firstPageNumber="27" fitToWidth="0" fitToHeight="0" pageOrder="overThenDown" orientation="portrait" r:id="rId1"/>
  <headerFooter scaleWithDoc="0">
    <oddHeader>&amp;L&amp;"ＭＳ ゴシック,標準"
 &amp;"ＭＳ ゴシック,太字"&amp;16(2)東京便</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F51"/>
  <sheetViews>
    <sheetView view="pageBreakPreview" zoomScaleNormal="100" zoomScaleSheetLayoutView="100" workbookViewId="0">
      <pane ySplit="4" topLeftCell="A32" activePane="bottomLeft" state="frozen"/>
      <selection activeCell="Q5" sqref="Q5:Q43"/>
      <selection pane="bottomLeft" activeCell="B43" sqref="B43"/>
    </sheetView>
  </sheetViews>
  <sheetFormatPr defaultRowHeight="21.6" customHeight="1" x14ac:dyDescent="0.2"/>
  <cols>
    <col min="1" max="2" width="4.77734375" style="19" customWidth="1"/>
    <col min="3" max="3" width="5.77734375" style="4" customWidth="1"/>
    <col min="4" max="6" width="5.77734375" style="3" customWidth="1"/>
    <col min="7" max="7" width="5.5546875" style="3" hidden="1" customWidth="1"/>
    <col min="8" max="16" width="5.77734375" style="3" customWidth="1"/>
    <col min="17" max="17" width="10.6640625" style="1" customWidth="1"/>
    <col min="18" max="1020" width="10.77734375" style="1" customWidth="1"/>
  </cols>
  <sheetData>
    <row r="1" spans="1:17" s="20" customFormat="1" ht="15" customHeight="1" x14ac:dyDescent="0.2">
      <c r="A1" s="65" t="s">
        <v>7</v>
      </c>
      <c r="B1" s="67" t="s">
        <v>30</v>
      </c>
      <c r="C1" s="94" t="s">
        <v>0</v>
      </c>
      <c r="D1" s="70" t="s">
        <v>21</v>
      </c>
      <c r="E1" s="71"/>
      <c r="F1" s="71"/>
      <c r="G1" s="71"/>
      <c r="H1" s="71"/>
      <c r="I1" s="71"/>
      <c r="J1" s="71"/>
      <c r="K1" s="71"/>
      <c r="L1" s="71"/>
      <c r="M1" s="71"/>
      <c r="N1" s="71"/>
      <c r="O1" s="72"/>
      <c r="P1" s="80" t="s">
        <v>31</v>
      </c>
    </row>
    <row r="2" spans="1:17" s="20" customFormat="1" ht="15" customHeight="1" x14ac:dyDescent="0.2">
      <c r="A2" s="66"/>
      <c r="B2" s="68"/>
      <c r="C2" s="95"/>
      <c r="D2" s="83" t="s">
        <v>1</v>
      </c>
      <c r="E2" s="83"/>
      <c r="F2" s="83"/>
      <c r="G2" s="84" t="s">
        <v>2</v>
      </c>
      <c r="H2" s="86" t="s">
        <v>8</v>
      </c>
      <c r="I2" s="83" t="s">
        <v>3</v>
      </c>
      <c r="J2" s="83"/>
      <c r="K2" s="88" t="s">
        <v>11</v>
      </c>
      <c r="L2" s="88" t="s">
        <v>12</v>
      </c>
      <c r="M2" s="88" t="s">
        <v>13</v>
      </c>
      <c r="N2" s="91" t="s">
        <v>32</v>
      </c>
      <c r="O2" s="73" t="s">
        <v>20</v>
      </c>
      <c r="P2" s="81"/>
    </row>
    <row r="3" spans="1:17" s="20" customFormat="1" ht="15" customHeight="1" x14ac:dyDescent="0.2">
      <c r="A3" s="66"/>
      <c r="B3" s="68"/>
      <c r="C3" s="95"/>
      <c r="D3" s="83" t="s">
        <v>4</v>
      </c>
      <c r="E3" s="83" t="s">
        <v>5</v>
      </c>
      <c r="F3" s="83" t="s">
        <v>6</v>
      </c>
      <c r="G3" s="84"/>
      <c r="H3" s="83"/>
      <c r="I3" s="86" t="s">
        <v>9</v>
      </c>
      <c r="J3" s="86" t="s">
        <v>10</v>
      </c>
      <c r="K3" s="89"/>
      <c r="L3" s="89"/>
      <c r="M3" s="89"/>
      <c r="N3" s="92"/>
      <c r="O3" s="74"/>
      <c r="P3" s="81"/>
    </row>
    <row r="4" spans="1:17" s="20" customFormat="1" ht="15" customHeight="1" x14ac:dyDescent="0.2">
      <c r="A4" s="64"/>
      <c r="B4" s="69"/>
      <c r="C4" s="96"/>
      <c r="D4" s="87"/>
      <c r="E4" s="87"/>
      <c r="F4" s="87"/>
      <c r="G4" s="85"/>
      <c r="H4" s="87"/>
      <c r="I4" s="87"/>
      <c r="J4" s="87"/>
      <c r="K4" s="90"/>
      <c r="L4" s="90"/>
      <c r="M4" s="90"/>
      <c r="N4" s="93"/>
      <c r="O4" s="75"/>
      <c r="P4" s="82"/>
      <c r="Q4" s="24" t="s">
        <v>22</v>
      </c>
    </row>
    <row r="5" spans="1:17" s="1" customFormat="1" ht="16.95" customHeight="1" x14ac:dyDescent="0.2">
      <c r="A5" s="7"/>
      <c r="B5" s="8" t="s">
        <v>37</v>
      </c>
      <c r="C5" s="26">
        <v>2179</v>
      </c>
      <c r="D5" s="27"/>
      <c r="E5" s="27"/>
      <c r="F5" s="27">
        <v>1</v>
      </c>
      <c r="G5" s="27"/>
      <c r="H5" s="27">
        <v>1</v>
      </c>
      <c r="I5" s="27"/>
      <c r="J5" s="27"/>
      <c r="K5" s="27"/>
      <c r="L5" s="27">
        <v>7</v>
      </c>
      <c r="M5" s="27">
        <v>2</v>
      </c>
      <c r="N5" s="27"/>
      <c r="O5" s="27">
        <f t="shared" ref="O5:O43" si="0">SUM(D5:N5)</f>
        <v>11</v>
      </c>
      <c r="P5" s="28">
        <f t="shared" ref="P5:P43" si="1">O5/Q5*100</f>
        <v>0.50228310502283102</v>
      </c>
      <c r="Q5" s="59">
        <f t="shared" ref="Q5:Q43" si="2">C5+O5</f>
        <v>2190</v>
      </c>
    </row>
    <row r="6" spans="1:17" s="1" customFormat="1" ht="16.95" customHeight="1" x14ac:dyDescent="0.2">
      <c r="A6" s="7"/>
      <c r="B6" s="8">
        <v>23</v>
      </c>
      <c r="C6" s="26">
        <v>2166</v>
      </c>
      <c r="D6" s="27"/>
      <c r="E6" s="27">
        <v>1</v>
      </c>
      <c r="F6" s="27"/>
      <c r="G6" s="27"/>
      <c r="H6" s="27"/>
      <c r="I6" s="27"/>
      <c r="J6" s="27"/>
      <c r="K6" s="27"/>
      <c r="L6" s="27">
        <v>10</v>
      </c>
      <c r="M6" s="27">
        <v>6</v>
      </c>
      <c r="N6" s="27">
        <v>7</v>
      </c>
      <c r="O6" s="27">
        <f t="shared" si="0"/>
        <v>24</v>
      </c>
      <c r="P6" s="28">
        <f t="shared" si="1"/>
        <v>1.095890410958904</v>
      </c>
      <c r="Q6" s="59">
        <f t="shared" si="2"/>
        <v>2190</v>
      </c>
    </row>
    <row r="7" spans="1:17" s="1" customFormat="1" ht="16.95" customHeight="1" x14ac:dyDescent="0.2">
      <c r="A7" s="7"/>
      <c r="B7" s="8">
        <v>24</v>
      </c>
      <c r="C7" s="26">
        <v>2174</v>
      </c>
      <c r="D7" s="27"/>
      <c r="E7" s="27">
        <v>1</v>
      </c>
      <c r="F7" s="27"/>
      <c r="G7" s="27"/>
      <c r="H7" s="27">
        <v>1</v>
      </c>
      <c r="I7" s="27"/>
      <c r="J7" s="27"/>
      <c r="K7" s="27"/>
      <c r="L7" s="27">
        <v>8</v>
      </c>
      <c r="M7" s="27">
        <v>9</v>
      </c>
      <c r="N7" s="27">
        <v>3</v>
      </c>
      <c r="O7" s="27">
        <f t="shared" si="0"/>
        <v>22</v>
      </c>
      <c r="P7" s="28">
        <f t="shared" si="1"/>
        <v>1.0018214936247722</v>
      </c>
      <c r="Q7" s="59">
        <f t="shared" si="2"/>
        <v>2196</v>
      </c>
    </row>
    <row r="8" spans="1:17" s="1" customFormat="1" ht="16.95" customHeight="1" x14ac:dyDescent="0.2">
      <c r="A8" s="7"/>
      <c r="B8" s="8">
        <v>25</v>
      </c>
      <c r="C8" s="26">
        <v>2171</v>
      </c>
      <c r="D8" s="27">
        <v>3</v>
      </c>
      <c r="E8" s="27">
        <v>1</v>
      </c>
      <c r="F8" s="27">
        <v>2</v>
      </c>
      <c r="G8" s="27"/>
      <c r="H8" s="27">
        <v>4</v>
      </c>
      <c r="I8" s="27"/>
      <c r="J8" s="27"/>
      <c r="K8" s="27"/>
      <c r="L8" s="27">
        <v>6</v>
      </c>
      <c r="M8" s="27">
        <v>3</v>
      </c>
      <c r="N8" s="27"/>
      <c r="O8" s="27">
        <f t="shared" si="0"/>
        <v>19</v>
      </c>
      <c r="P8" s="28">
        <f t="shared" si="1"/>
        <v>0.86757990867579915</v>
      </c>
      <c r="Q8" s="59">
        <f t="shared" si="2"/>
        <v>2190</v>
      </c>
    </row>
    <row r="9" spans="1:17" s="1" customFormat="1" ht="16.95" customHeight="1" x14ac:dyDescent="0.2">
      <c r="A9" s="7"/>
      <c r="B9" s="8">
        <v>26</v>
      </c>
      <c r="C9" s="26">
        <v>2171</v>
      </c>
      <c r="D9" s="27"/>
      <c r="E9" s="27">
        <v>2</v>
      </c>
      <c r="F9" s="27">
        <v>6</v>
      </c>
      <c r="G9" s="27"/>
      <c r="H9" s="27"/>
      <c r="I9" s="27">
        <v>3</v>
      </c>
      <c r="J9" s="27"/>
      <c r="K9" s="27"/>
      <c r="L9" s="27">
        <v>6</v>
      </c>
      <c r="M9" s="27">
        <v>2</v>
      </c>
      <c r="N9" s="27"/>
      <c r="O9" s="27">
        <f t="shared" si="0"/>
        <v>19</v>
      </c>
      <c r="P9" s="28">
        <f t="shared" si="1"/>
        <v>0.86757990867579915</v>
      </c>
      <c r="Q9" s="59">
        <f t="shared" si="2"/>
        <v>2190</v>
      </c>
    </row>
    <row r="10" spans="1:17" s="1" customFormat="1" ht="16.95" customHeight="1" x14ac:dyDescent="0.2">
      <c r="A10" s="7"/>
      <c r="B10" s="8">
        <v>27</v>
      </c>
      <c r="C10" s="26">
        <v>2176</v>
      </c>
      <c r="D10" s="27"/>
      <c r="E10" s="27"/>
      <c r="F10" s="27"/>
      <c r="G10" s="27"/>
      <c r="H10" s="27">
        <v>2</v>
      </c>
      <c r="I10" s="27">
        <v>2</v>
      </c>
      <c r="J10" s="27">
        <v>1</v>
      </c>
      <c r="K10" s="27"/>
      <c r="L10" s="27">
        <v>5</v>
      </c>
      <c r="M10" s="27">
        <v>4</v>
      </c>
      <c r="N10" s="27"/>
      <c r="O10" s="27">
        <f t="shared" si="0"/>
        <v>14</v>
      </c>
      <c r="P10" s="28">
        <f t="shared" si="1"/>
        <v>0.63926940639269414</v>
      </c>
      <c r="Q10" s="59">
        <f t="shared" si="2"/>
        <v>2190</v>
      </c>
    </row>
    <row r="11" spans="1:17" s="1" customFormat="1" ht="16.95" customHeight="1" x14ac:dyDescent="0.2">
      <c r="A11" s="7"/>
      <c r="B11" s="8">
        <v>28</v>
      </c>
      <c r="C11" s="26">
        <v>2161</v>
      </c>
      <c r="D11" s="27"/>
      <c r="E11" s="27">
        <v>4</v>
      </c>
      <c r="F11" s="27">
        <v>8</v>
      </c>
      <c r="G11" s="27"/>
      <c r="H11" s="27">
        <v>7</v>
      </c>
      <c r="I11" s="27"/>
      <c r="J11" s="27"/>
      <c r="K11" s="27"/>
      <c r="L11" s="27">
        <v>7</v>
      </c>
      <c r="M11" s="27">
        <v>9</v>
      </c>
      <c r="N11" s="27"/>
      <c r="O11" s="27">
        <f t="shared" ref="O11" si="3">SUM(D11:N11)</f>
        <v>35</v>
      </c>
      <c r="P11" s="28">
        <f t="shared" ref="P11:P14" si="4">O11/Q11*100</f>
        <v>1.5938069216757742</v>
      </c>
      <c r="Q11" s="59">
        <f t="shared" si="2"/>
        <v>2196</v>
      </c>
    </row>
    <row r="12" spans="1:17" s="1" customFormat="1" ht="16.95" customHeight="1" x14ac:dyDescent="0.2">
      <c r="A12" s="7"/>
      <c r="B12" s="8">
        <v>29</v>
      </c>
      <c r="C12" s="26">
        <v>2152</v>
      </c>
      <c r="D12" s="27"/>
      <c r="E12" s="27">
        <v>5</v>
      </c>
      <c r="F12" s="27">
        <v>8</v>
      </c>
      <c r="G12" s="27"/>
      <c r="H12" s="27">
        <v>4</v>
      </c>
      <c r="I12" s="27">
        <v>10</v>
      </c>
      <c r="J12" s="27"/>
      <c r="K12" s="27"/>
      <c r="L12" s="27">
        <v>3</v>
      </c>
      <c r="M12" s="27">
        <v>8</v>
      </c>
      <c r="N12" s="27"/>
      <c r="O12" s="27">
        <f>SUM(D12:N12)</f>
        <v>38</v>
      </c>
      <c r="P12" s="28">
        <f>O12/Q12*100</f>
        <v>1.7351598173515983</v>
      </c>
      <c r="Q12" s="59">
        <f t="shared" si="2"/>
        <v>2190</v>
      </c>
    </row>
    <row r="13" spans="1:17" s="1" customFormat="1" ht="16.95" customHeight="1" x14ac:dyDescent="0.2">
      <c r="A13" s="9"/>
      <c r="B13" s="8">
        <v>30</v>
      </c>
      <c r="C13" s="29">
        <v>2164</v>
      </c>
      <c r="D13" s="30"/>
      <c r="E13" s="30"/>
      <c r="F13" s="30">
        <v>2</v>
      </c>
      <c r="G13" s="30"/>
      <c r="H13" s="30">
        <v>3</v>
      </c>
      <c r="I13" s="30">
        <v>13</v>
      </c>
      <c r="J13" s="30"/>
      <c r="K13" s="30"/>
      <c r="L13" s="30">
        <v>6</v>
      </c>
      <c r="M13" s="30">
        <v>2</v>
      </c>
      <c r="N13" s="30"/>
      <c r="O13" s="30">
        <f>SUM(D13:N13)</f>
        <v>26</v>
      </c>
      <c r="P13" s="31">
        <f t="shared" ref="P13" si="5">O13/Q13*100</f>
        <v>1.1872146118721461</v>
      </c>
      <c r="Q13" s="59">
        <f t="shared" si="2"/>
        <v>2190</v>
      </c>
    </row>
    <row r="14" spans="1:17" s="1" customFormat="1" ht="16.95" customHeight="1" x14ac:dyDescent="0.2">
      <c r="A14" s="11"/>
      <c r="B14" s="10" t="s">
        <v>29</v>
      </c>
      <c r="C14" s="32">
        <v>2172</v>
      </c>
      <c r="D14" s="33"/>
      <c r="E14" s="33">
        <v>2</v>
      </c>
      <c r="F14" s="33"/>
      <c r="G14" s="33"/>
      <c r="H14" s="33"/>
      <c r="I14" s="33">
        <v>8</v>
      </c>
      <c r="J14" s="33"/>
      <c r="K14" s="33"/>
      <c r="L14" s="33">
        <v>3</v>
      </c>
      <c r="M14" s="33">
        <v>1</v>
      </c>
      <c r="N14" s="33">
        <v>4</v>
      </c>
      <c r="O14" s="33">
        <f>SUM(D14:N14)</f>
        <v>18</v>
      </c>
      <c r="P14" s="34">
        <f t="shared" si="4"/>
        <v>0.82191780821917804</v>
      </c>
      <c r="Q14" s="59">
        <f t="shared" si="2"/>
        <v>2190</v>
      </c>
    </row>
    <row r="15" spans="1:17" s="1" customFormat="1" ht="16.95" customHeight="1" x14ac:dyDescent="0.2">
      <c r="A15" s="11"/>
      <c r="B15" s="12">
        <v>2</v>
      </c>
      <c r="C15" s="32">
        <v>1236</v>
      </c>
      <c r="D15" s="33"/>
      <c r="E15" s="33">
        <v>2</v>
      </c>
      <c r="F15" s="33">
        <v>8</v>
      </c>
      <c r="G15" s="33"/>
      <c r="H15" s="33"/>
      <c r="I15" s="33">
        <v>6</v>
      </c>
      <c r="J15" s="33"/>
      <c r="K15" s="33"/>
      <c r="L15" s="33"/>
      <c r="M15" s="33"/>
      <c r="N15" s="33">
        <v>944</v>
      </c>
      <c r="O15" s="33">
        <f t="shared" ref="O15" si="6">SUM(D15:N15)</f>
        <v>960</v>
      </c>
      <c r="P15" s="34">
        <f>O15/Q15*100</f>
        <v>43.715846994535518</v>
      </c>
      <c r="Q15" s="59">
        <f t="shared" si="2"/>
        <v>2196</v>
      </c>
    </row>
    <row r="16" spans="1:17" s="1" customFormat="1" ht="16.95" customHeight="1" x14ac:dyDescent="0.2">
      <c r="A16" s="11"/>
      <c r="B16" s="12">
        <v>3</v>
      </c>
      <c r="C16" s="32">
        <v>1340</v>
      </c>
      <c r="D16" s="33"/>
      <c r="E16" s="33"/>
      <c r="F16" s="33">
        <v>6</v>
      </c>
      <c r="G16" s="33"/>
      <c r="H16" s="33"/>
      <c r="I16" s="33">
        <v>1</v>
      </c>
      <c r="J16" s="33">
        <v>1</v>
      </c>
      <c r="K16" s="33"/>
      <c r="L16" s="33"/>
      <c r="M16" s="33"/>
      <c r="N16" s="33">
        <v>842</v>
      </c>
      <c r="O16" s="33">
        <f t="shared" ref="O16" si="7">SUM(D16:N16)</f>
        <v>850</v>
      </c>
      <c r="P16" s="34">
        <f>O16/Q16*100</f>
        <v>38.81278538812785</v>
      </c>
      <c r="Q16" s="59">
        <f t="shared" ref="Q16" si="8">C16+O16</f>
        <v>2190</v>
      </c>
    </row>
    <row r="17" spans="1:17" s="1" customFormat="1" ht="16.95" customHeight="1" x14ac:dyDescent="0.2">
      <c r="A17" s="13"/>
      <c r="B17" s="14">
        <v>4</v>
      </c>
      <c r="C17" s="35">
        <v>2081</v>
      </c>
      <c r="D17" s="36"/>
      <c r="E17" s="36"/>
      <c r="F17" s="36">
        <v>6</v>
      </c>
      <c r="G17" s="36"/>
      <c r="H17" s="36"/>
      <c r="I17" s="36">
        <v>3</v>
      </c>
      <c r="J17" s="36"/>
      <c r="K17" s="36"/>
      <c r="L17" s="36">
        <v>1</v>
      </c>
      <c r="M17" s="36">
        <v>1</v>
      </c>
      <c r="N17" s="36">
        <v>98</v>
      </c>
      <c r="O17" s="36">
        <v>109</v>
      </c>
      <c r="P17" s="37">
        <v>4.9771689497716896</v>
      </c>
      <c r="Q17" s="59">
        <v>2190</v>
      </c>
    </row>
    <row r="18" spans="1:17" s="1" customFormat="1" ht="16.95" customHeight="1" x14ac:dyDescent="0.2">
      <c r="A18" s="65">
        <v>1</v>
      </c>
      <c r="B18" s="15">
        <f>総括表!S5</f>
        <v>5</v>
      </c>
      <c r="C18" s="38">
        <v>182</v>
      </c>
      <c r="D18" s="39"/>
      <c r="E18" s="39">
        <v>2</v>
      </c>
      <c r="F18" s="39">
        <v>2</v>
      </c>
      <c r="G18" s="39"/>
      <c r="H18" s="39"/>
      <c r="I18" s="39"/>
      <c r="J18" s="39"/>
      <c r="K18" s="39"/>
      <c r="L18" s="39"/>
      <c r="M18" s="39"/>
      <c r="N18" s="39"/>
      <c r="O18" s="39">
        <f t="shared" ref="O18" si="9">SUM(D18:N18)</f>
        <v>4</v>
      </c>
      <c r="P18" s="41">
        <f t="shared" ref="P18" si="10">O18/Q18*100</f>
        <v>2.1505376344086025</v>
      </c>
      <c r="Q18" s="59">
        <f t="shared" ref="Q18" si="11">C18+O18</f>
        <v>186</v>
      </c>
    </row>
    <row r="19" spans="1:17" s="1" customFormat="1" ht="16.95" customHeight="1" x14ac:dyDescent="0.2">
      <c r="A19" s="79"/>
      <c r="B19" s="16">
        <f>総括表!S6</f>
        <v>6</v>
      </c>
      <c r="C19" s="42">
        <v>186</v>
      </c>
      <c r="D19" s="43"/>
      <c r="E19" s="43"/>
      <c r="F19" s="43"/>
      <c r="G19" s="43"/>
      <c r="H19" s="43"/>
      <c r="I19" s="43"/>
      <c r="J19" s="43"/>
      <c r="K19" s="43"/>
      <c r="L19" s="43"/>
      <c r="M19" s="43"/>
      <c r="N19" s="45"/>
      <c r="O19" s="45">
        <f t="shared" ref="O19:O41" si="12">SUM(D19:N19)</f>
        <v>0</v>
      </c>
      <c r="P19" s="46">
        <f t="shared" si="1"/>
        <v>0</v>
      </c>
      <c r="Q19" s="59">
        <f t="shared" si="2"/>
        <v>186</v>
      </c>
    </row>
    <row r="20" spans="1:17" s="1" customFormat="1" ht="16.95" customHeight="1" x14ac:dyDescent="0.2">
      <c r="A20" s="62">
        <v>2</v>
      </c>
      <c r="B20" s="17">
        <f>B18</f>
        <v>5</v>
      </c>
      <c r="C20" s="38">
        <v>166</v>
      </c>
      <c r="D20" s="39"/>
      <c r="E20" s="39"/>
      <c r="F20" s="39">
        <v>2</v>
      </c>
      <c r="G20" s="39"/>
      <c r="H20" s="39"/>
      <c r="I20" s="39"/>
      <c r="J20" s="39"/>
      <c r="K20" s="39"/>
      <c r="L20" s="39"/>
      <c r="M20" s="39"/>
      <c r="N20" s="39"/>
      <c r="O20" s="39">
        <f t="shared" ref="O20" si="13">SUM(D20:N20)</f>
        <v>2</v>
      </c>
      <c r="P20" s="41">
        <f t="shared" ref="P20" si="14">O20/Q20*100</f>
        <v>1.1904761904761905</v>
      </c>
      <c r="Q20" s="59">
        <f t="shared" ref="Q20" si="15">C20+O20</f>
        <v>168</v>
      </c>
    </row>
    <row r="21" spans="1:17" s="1" customFormat="1" ht="16.95" customHeight="1" x14ac:dyDescent="0.2">
      <c r="A21" s="62"/>
      <c r="B21" s="16">
        <f>B19</f>
        <v>6</v>
      </c>
      <c r="C21" s="42">
        <v>174</v>
      </c>
      <c r="D21" s="43"/>
      <c r="E21" s="43"/>
      <c r="F21" s="43"/>
      <c r="G21" s="43"/>
      <c r="H21" s="43"/>
      <c r="I21" s="43"/>
      <c r="J21" s="43"/>
      <c r="K21" s="43"/>
      <c r="L21" s="43"/>
      <c r="M21" s="43"/>
      <c r="N21" s="43"/>
      <c r="O21" s="45">
        <f t="shared" si="12"/>
        <v>0</v>
      </c>
      <c r="P21" s="46">
        <f t="shared" si="1"/>
        <v>0</v>
      </c>
      <c r="Q21" s="59">
        <f t="shared" si="2"/>
        <v>174</v>
      </c>
    </row>
    <row r="22" spans="1:17" s="1" customFormat="1" ht="16.95" customHeight="1" x14ac:dyDescent="0.2">
      <c r="A22" s="62">
        <v>3</v>
      </c>
      <c r="B22" s="17">
        <f t="shared" ref="B22:B41" si="16">B20</f>
        <v>5</v>
      </c>
      <c r="C22" s="38">
        <v>186</v>
      </c>
      <c r="D22" s="39"/>
      <c r="E22" s="39"/>
      <c r="F22" s="39"/>
      <c r="G22" s="39"/>
      <c r="H22" s="39"/>
      <c r="I22" s="39"/>
      <c r="J22" s="39"/>
      <c r="K22" s="39"/>
      <c r="L22" s="39"/>
      <c r="M22" s="39"/>
      <c r="N22" s="39"/>
      <c r="O22" s="39">
        <f t="shared" ref="O22" si="17">SUM(D22:N22)</f>
        <v>0</v>
      </c>
      <c r="P22" s="41">
        <f t="shared" ref="P22" si="18">O22/Q22*100</f>
        <v>0</v>
      </c>
      <c r="Q22" s="59">
        <f t="shared" ref="Q22" si="19">C22+O22</f>
        <v>186</v>
      </c>
    </row>
    <row r="23" spans="1:17" s="1" customFormat="1" ht="16.95" customHeight="1" x14ac:dyDescent="0.2">
      <c r="A23" s="62"/>
      <c r="B23" s="16">
        <f t="shared" si="16"/>
        <v>6</v>
      </c>
      <c r="C23" s="42">
        <v>186</v>
      </c>
      <c r="D23" s="43"/>
      <c r="E23" s="43"/>
      <c r="F23" s="43"/>
      <c r="G23" s="43"/>
      <c r="H23" s="43"/>
      <c r="I23" s="43"/>
      <c r="J23" s="43"/>
      <c r="K23" s="43"/>
      <c r="L23" s="43"/>
      <c r="M23" s="43"/>
      <c r="N23" s="43"/>
      <c r="O23" s="45">
        <f t="shared" si="12"/>
        <v>0</v>
      </c>
      <c r="P23" s="46">
        <f t="shared" si="1"/>
        <v>0</v>
      </c>
      <c r="Q23" s="59">
        <f t="shared" si="2"/>
        <v>186</v>
      </c>
    </row>
    <row r="24" spans="1:17" s="1" customFormat="1" ht="16.95" customHeight="1" x14ac:dyDescent="0.2">
      <c r="A24" s="62">
        <v>4</v>
      </c>
      <c r="B24" s="17">
        <f t="shared" si="16"/>
        <v>5</v>
      </c>
      <c r="C24" s="38">
        <v>179</v>
      </c>
      <c r="D24" s="39"/>
      <c r="E24" s="39"/>
      <c r="F24" s="39"/>
      <c r="G24" s="39"/>
      <c r="H24" s="39"/>
      <c r="I24" s="39"/>
      <c r="J24" s="39"/>
      <c r="K24" s="39"/>
      <c r="L24" s="39"/>
      <c r="M24" s="39">
        <v>1</v>
      </c>
      <c r="N24" s="39"/>
      <c r="O24" s="39">
        <f t="shared" ref="O24" si="20">SUM(D24:N24)</f>
        <v>1</v>
      </c>
      <c r="P24" s="41">
        <f t="shared" ref="P24" si="21">O24/Q24*100</f>
        <v>0.55555555555555558</v>
      </c>
      <c r="Q24" s="59">
        <f t="shared" ref="Q24" si="22">C24+O24</f>
        <v>180</v>
      </c>
    </row>
    <row r="25" spans="1:17" s="1" customFormat="1" ht="16.95" customHeight="1" x14ac:dyDescent="0.2">
      <c r="A25" s="62"/>
      <c r="B25" s="16">
        <f t="shared" si="16"/>
        <v>6</v>
      </c>
      <c r="C25" s="42">
        <v>180</v>
      </c>
      <c r="D25" s="43"/>
      <c r="E25" s="43"/>
      <c r="F25" s="43"/>
      <c r="G25" s="43"/>
      <c r="H25" s="43"/>
      <c r="I25" s="43"/>
      <c r="J25" s="43"/>
      <c r="K25" s="43"/>
      <c r="L25" s="43"/>
      <c r="M25" s="43"/>
      <c r="N25" s="43"/>
      <c r="O25" s="45">
        <f t="shared" si="12"/>
        <v>0</v>
      </c>
      <c r="P25" s="46">
        <f t="shared" si="1"/>
        <v>0</v>
      </c>
      <c r="Q25" s="59">
        <f t="shared" si="2"/>
        <v>180</v>
      </c>
    </row>
    <row r="26" spans="1:17" s="1" customFormat="1" ht="16.95" customHeight="1" x14ac:dyDescent="0.2">
      <c r="A26" s="62">
        <v>5</v>
      </c>
      <c r="B26" s="17">
        <f>B24</f>
        <v>5</v>
      </c>
      <c r="C26" s="38">
        <v>186</v>
      </c>
      <c r="D26" s="39"/>
      <c r="E26" s="39"/>
      <c r="F26" s="39"/>
      <c r="G26" s="39"/>
      <c r="H26" s="39"/>
      <c r="I26" s="39"/>
      <c r="J26" s="39"/>
      <c r="K26" s="39"/>
      <c r="L26" s="39"/>
      <c r="M26" s="39"/>
      <c r="N26" s="39"/>
      <c r="O26" s="39">
        <f t="shared" ref="O26" si="23">SUM(D26:N26)</f>
        <v>0</v>
      </c>
      <c r="P26" s="41">
        <f t="shared" ref="P26" si="24">O26/Q26*100</f>
        <v>0</v>
      </c>
      <c r="Q26" s="59">
        <f t="shared" ref="Q26" si="25">C26+O26</f>
        <v>186</v>
      </c>
    </row>
    <row r="27" spans="1:17" s="1" customFormat="1" ht="16.95" customHeight="1" x14ac:dyDescent="0.2">
      <c r="A27" s="62"/>
      <c r="B27" s="16">
        <f>B25</f>
        <v>6</v>
      </c>
      <c r="C27" s="42">
        <v>186</v>
      </c>
      <c r="D27" s="43"/>
      <c r="E27" s="43"/>
      <c r="F27" s="43"/>
      <c r="G27" s="43"/>
      <c r="H27" s="43"/>
      <c r="I27" s="43"/>
      <c r="J27" s="43"/>
      <c r="K27" s="43"/>
      <c r="L27" s="43"/>
      <c r="M27" s="43"/>
      <c r="N27" s="43"/>
      <c r="O27" s="45">
        <f t="shared" si="12"/>
        <v>0</v>
      </c>
      <c r="P27" s="46">
        <f t="shared" si="1"/>
        <v>0</v>
      </c>
      <c r="Q27" s="59">
        <f t="shared" si="2"/>
        <v>186</v>
      </c>
    </row>
    <row r="28" spans="1:17" s="1" customFormat="1" ht="16.95" customHeight="1" x14ac:dyDescent="0.2">
      <c r="A28" s="62">
        <v>6</v>
      </c>
      <c r="B28" s="17">
        <f t="shared" si="16"/>
        <v>5</v>
      </c>
      <c r="C28" s="38">
        <v>180</v>
      </c>
      <c r="D28" s="39"/>
      <c r="E28" s="39"/>
      <c r="F28" s="39"/>
      <c r="G28" s="39"/>
      <c r="H28" s="39"/>
      <c r="I28" s="39"/>
      <c r="J28" s="39"/>
      <c r="K28" s="39"/>
      <c r="L28" s="39"/>
      <c r="M28" s="39"/>
      <c r="N28" s="39"/>
      <c r="O28" s="39">
        <f t="shared" ref="O28" si="26">SUM(D28:N28)</f>
        <v>0</v>
      </c>
      <c r="P28" s="41">
        <f t="shared" ref="P28" si="27">O28/Q28*100</f>
        <v>0</v>
      </c>
      <c r="Q28" s="59">
        <f t="shared" ref="Q28" si="28">C28+O28</f>
        <v>180</v>
      </c>
    </row>
    <row r="29" spans="1:17" s="1" customFormat="1" ht="16.95" customHeight="1" x14ac:dyDescent="0.2">
      <c r="A29" s="62"/>
      <c r="B29" s="16">
        <f t="shared" si="16"/>
        <v>6</v>
      </c>
      <c r="C29" s="42">
        <v>179</v>
      </c>
      <c r="D29" s="43"/>
      <c r="E29" s="43"/>
      <c r="F29" s="43"/>
      <c r="G29" s="43"/>
      <c r="H29" s="43"/>
      <c r="I29" s="43"/>
      <c r="J29" s="43"/>
      <c r="K29" s="43"/>
      <c r="L29" s="43">
        <v>1</v>
      </c>
      <c r="M29" s="43"/>
      <c r="N29" s="43"/>
      <c r="O29" s="45">
        <f t="shared" si="12"/>
        <v>1</v>
      </c>
      <c r="P29" s="46">
        <f t="shared" si="1"/>
        <v>0.55555555555555558</v>
      </c>
      <c r="Q29" s="59">
        <f t="shared" si="2"/>
        <v>180</v>
      </c>
    </row>
    <row r="30" spans="1:17" s="1" customFormat="1" ht="16.95" customHeight="1" x14ac:dyDescent="0.2">
      <c r="A30" s="62">
        <v>7</v>
      </c>
      <c r="B30" s="17">
        <f t="shared" si="16"/>
        <v>5</v>
      </c>
      <c r="C30" s="38">
        <v>185</v>
      </c>
      <c r="D30" s="39"/>
      <c r="E30" s="39"/>
      <c r="F30" s="39"/>
      <c r="G30" s="39"/>
      <c r="H30" s="39"/>
      <c r="I30" s="39"/>
      <c r="J30" s="39"/>
      <c r="K30" s="39"/>
      <c r="L30" s="39"/>
      <c r="M30" s="39">
        <v>1</v>
      </c>
      <c r="N30" s="39"/>
      <c r="O30" s="39">
        <f t="shared" ref="O30" si="29">SUM(D30:N30)</f>
        <v>1</v>
      </c>
      <c r="P30" s="41">
        <f t="shared" ref="P30" si="30">O30/Q30*100</f>
        <v>0.53763440860215062</v>
      </c>
      <c r="Q30" s="59">
        <f t="shared" ref="Q30" si="31">C30+O30</f>
        <v>186</v>
      </c>
    </row>
    <row r="31" spans="1:17" s="1" customFormat="1" ht="16.95" customHeight="1" x14ac:dyDescent="0.2">
      <c r="A31" s="62"/>
      <c r="B31" s="16">
        <f t="shared" si="16"/>
        <v>6</v>
      </c>
      <c r="C31" s="42">
        <v>186</v>
      </c>
      <c r="D31" s="43"/>
      <c r="E31" s="43"/>
      <c r="F31" s="43"/>
      <c r="G31" s="43"/>
      <c r="H31" s="43"/>
      <c r="I31" s="43"/>
      <c r="J31" s="43"/>
      <c r="K31" s="43"/>
      <c r="L31" s="43"/>
      <c r="M31" s="43"/>
      <c r="N31" s="43"/>
      <c r="O31" s="45">
        <f t="shared" si="12"/>
        <v>0</v>
      </c>
      <c r="P31" s="46">
        <f t="shared" si="1"/>
        <v>0</v>
      </c>
      <c r="Q31" s="59">
        <f t="shared" si="2"/>
        <v>186</v>
      </c>
    </row>
    <row r="32" spans="1:17" s="1" customFormat="1" ht="16.95" customHeight="1" x14ac:dyDescent="0.2">
      <c r="A32" s="62">
        <v>8</v>
      </c>
      <c r="B32" s="17">
        <f t="shared" si="16"/>
        <v>5</v>
      </c>
      <c r="C32" s="38">
        <v>180</v>
      </c>
      <c r="D32" s="39"/>
      <c r="E32" s="39"/>
      <c r="F32" s="39"/>
      <c r="G32" s="39"/>
      <c r="H32" s="39"/>
      <c r="I32" s="39">
        <v>6</v>
      </c>
      <c r="J32" s="39"/>
      <c r="K32" s="39"/>
      <c r="L32" s="39"/>
      <c r="M32" s="39"/>
      <c r="N32" s="39"/>
      <c r="O32" s="39">
        <f t="shared" ref="O32" si="32">SUM(D32:N32)</f>
        <v>6</v>
      </c>
      <c r="P32" s="41">
        <f t="shared" ref="P32" si="33">O32/Q32*100</f>
        <v>3.225806451612903</v>
      </c>
      <c r="Q32" s="59">
        <f t="shared" ref="Q32" si="34">C32+O32</f>
        <v>186</v>
      </c>
    </row>
    <row r="33" spans="1:17" s="1" customFormat="1" ht="16.95" customHeight="1" x14ac:dyDescent="0.2">
      <c r="A33" s="62"/>
      <c r="B33" s="16">
        <f t="shared" si="16"/>
        <v>6</v>
      </c>
      <c r="C33" s="42">
        <v>180</v>
      </c>
      <c r="D33" s="43"/>
      <c r="E33" s="43"/>
      <c r="F33" s="43"/>
      <c r="G33" s="43"/>
      <c r="H33" s="43">
        <v>4</v>
      </c>
      <c r="I33" s="43"/>
      <c r="J33" s="43"/>
      <c r="K33" s="43"/>
      <c r="L33" s="43">
        <v>2</v>
      </c>
      <c r="M33" s="43"/>
      <c r="N33" s="43"/>
      <c r="O33" s="45">
        <f t="shared" si="12"/>
        <v>6</v>
      </c>
      <c r="P33" s="46">
        <f t="shared" si="1"/>
        <v>3.225806451612903</v>
      </c>
      <c r="Q33" s="59">
        <f t="shared" si="2"/>
        <v>186</v>
      </c>
    </row>
    <row r="34" spans="1:17" s="1" customFormat="1" ht="16.95" customHeight="1" x14ac:dyDescent="0.2">
      <c r="A34" s="62">
        <v>9</v>
      </c>
      <c r="B34" s="17">
        <f t="shared" si="16"/>
        <v>5</v>
      </c>
      <c r="C34" s="38">
        <v>180</v>
      </c>
      <c r="D34" s="39"/>
      <c r="E34" s="39"/>
      <c r="F34" s="39"/>
      <c r="G34" s="39"/>
      <c r="H34" s="39"/>
      <c r="I34" s="39"/>
      <c r="J34" s="39"/>
      <c r="K34" s="39"/>
      <c r="L34" s="39"/>
      <c r="M34" s="39"/>
      <c r="N34" s="39"/>
      <c r="O34" s="39">
        <f t="shared" ref="O34" si="35">SUM(D34:N34)</f>
        <v>0</v>
      </c>
      <c r="P34" s="41">
        <f t="shared" ref="P34" si="36">O34/Q34*100</f>
        <v>0</v>
      </c>
      <c r="Q34" s="59">
        <f t="shared" ref="Q34" si="37">C34+O34</f>
        <v>180</v>
      </c>
    </row>
    <row r="35" spans="1:17" s="1" customFormat="1" ht="16.95" customHeight="1" x14ac:dyDescent="0.2">
      <c r="A35" s="62"/>
      <c r="B35" s="16">
        <f t="shared" si="16"/>
        <v>6</v>
      </c>
      <c r="C35" s="42">
        <v>179</v>
      </c>
      <c r="D35" s="43"/>
      <c r="E35" s="43"/>
      <c r="F35" s="43"/>
      <c r="G35" s="43"/>
      <c r="H35" s="43"/>
      <c r="I35" s="43"/>
      <c r="J35" s="43"/>
      <c r="K35" s="43"/>
      <c r="L35" s="43">
        <v>1</v>
      </c>
      <c r="M35" s="43"/>
      <c r="N35" s="43"/>
      <c r="O35" s="45">
        <f t="shared" si="12"/>
        <v>1</v>
      </c>
      <c r="P35" s="46">
        <f t="shared" si="1"/>
        <v>0.55555555555555558</v>
      </c>
      <c r="Q35" s="59">
        <f t="shared" si="2"/>
        <v>180</v>
      </c>
    </row>
    <row r="36" spans="1:17" s="1" customFormat="1" ht="16.95" customHeight="1" x14ac:dyDescent="0.2">
      <c r="A36" s="62">
        <v>10</v>
      </c>
      <c r="B36" s="17">
        <f t="shared" si="16"/>
        <v>5</v>
      </c>
      <c r="C36" s="38">
        <v>186</v>
      </c>
      <c r="D36" s="39"/>
      <c r="E36" s="39"/>
      <c r="F36" s="39"/>
      <c r="G36" s="39"/>
      <c r="H36" s="39"/>
      <c r="I36" s="39"/>
      <c r="J36" s="39"/>
      <c r="K36" s="39"/>
      <c r="L36" s="39"/>
      <c r="M36" s="39"/>
      <c r="N36" s="39"/>
      <c r="O36" s="39">
        <f t="shared" ref="O36" si="38">SUM(D36:N36)</f>
        <v>0</v>
      </c>
      <c r="P36" s="41">
        <f t="shared" ref="P36" si="39">O36/Q36*100</f>
        <v>0</v>
      </c>
      <c r="Q36" s="59">
        <f t="shared" ref="Q36" si="40">C36+O36</f>
        <v>186</v>
      </c>
    </row>
    <row r="37" spans="1:17" s="1" customFormat="1" ht="16.95" customHeight="1" x14ac:dyDescent="0.2">
      <c r="A37" s="62"/>
      <c r="B37" s="16">
        <f t="shared" si="16"/>
        <v>6</v>
      </c>
      <c r="C37" s="42">
        <v>186</v>
      </c>
      <c r="D37" s="43"/>
      <c r="E37" s="43"/>
      <c r="F37" s="43"/>
      <c r="G37" s="43"/>
      <c r="H37" s="43"/>
      <c r="I37" s="43"/>
      <c r="J37" s="43"/>
      <c r="K37" s="43"/>
      <c r="L37" s="43"/>
      <c r="M37" s="43"/>
      <c r="N37" s="43"/>
      <c r="O37" s="45">
        <f t="shared" si="12"/>
        <v>0</v>
      </c>
      <c r="P37" s="46">
        <f t="shared" si="1"/>
        <v>0</v>
      </c>
      <c r="Q37" s="59">
        <f t="shared" si="2"/>
        <v>186</v>
      </c>
    </row>
    <row r="38" spans="1:17" s="1" customFormat="1" ht="16.95" customHeight="1" x14ac:dyDescent="0.2">
      <c r="A38" s="62">
        <v>11</v>
      </c>
      <c r="B38" s="17">
        <f t="shared" si="16"/>
        <v>5</v>
      </c>
      <c r="C38" s="38">
        <v>179</v>
      </c>
      <c r="D38" s="39"/>
      <c r="E38" s="39">
        <v>1</v>
      </c>
      <c r="F38" s="39"/>
      <c r="G38" s="39"/>
      <c r="H38" s="39"/>
      <c r="I38" s="39"/>
      <c r="J38" s="39"/>
      <c r="K38" s="39"/>
      <c r="L38" s="39"/>
      <c r="M38" s="39"/>
      <c r="N38" s="39"/>
      <c r="O38" s="39">
        <f t="shared" ref="O38" si="41">SUM(D38:N38)</f>
        <v>1</v>
      </c>
      <c r="P38" s="41">
        <f t="shared" ref="P38" si="42">O38/Q38*100</f>
        <v>0.55555555555555558</v>
      </c>
      <c r="Q38" s="59">
        <f t="shared" ref="Q38" si="43">C38+O38</f>
        <v>180</v>
      </c>
    </row>
    <row r="39" spans="1:17" s="1" customFormat="1" ht="16.95" customHeight="1" x14ac:dyDescent="0.2">
      <c r="A39" s="62"/>
      <c r="B39" s="16">
        <f t="shared" si="16"/>
        <v>6</v>
      </c>
      <c r="C39" s="42">
        <v>177</v>
      </c>
      <c r="D39" s="43"/>
      <c r="E39" s="43">
        <v>1</v>
      </c>
      <c r="F39" s="43"/>
      <c r="G39" s="43"/>
      <c r="H39" s="43"/>
      <c r="I39" s="43"/>
      <c r="J39" s="43"/>
      <c r="K39" s="43"/>
      <c r="L39" s="43"/>
      <c r="M39" s="43">
        <v>2</v>
      </c>
      <c r="N39" s="43"/>
      <c r="O39" s="45">
        <f t="shared" si="12"/>
        <v>3</v>
      </c>
      <c r="P39" s="46">
        <f t="shared" si="1"/>
        <v>1.6666666666666667</v>
      </c>
      <c r="Q39" s="59">
        <f t="shared" si="2"/>
        <v>180</v>
      </c>
    </row>
    <row r="40" spans="1:17" s="1" customFormat="1" ht="16.95" customHeight="1" x14ac:dyDescent="0.2">
      <c r="A40" s="62">
        <v>12</v>
      </c>
      <c r="B40" s="17">
        <f t="shared" si="16"/>
        <v>5</v>
      </c>
      <c r="C40" s="38">
        <v>184</v>
      </c>
      <c r="D40" s="39"/>
      <c r="E40" s="39">
        <v>2</v>
      </c>
      <c r="F40" s="39"/>
      <c r="G40" s="39"/>
      <c r="H40" s="39"/>
      <c r="I40" s="39"/>
      <c r="J40" s="39"/>
      <c r="K40" s="39"/>
      <c r="L40" s="39"/>
      <c r="M40" s="39"/>
      <c r="N40" s="39"/>
      <c r="O40" s="39">
        <f t="shared" ref="O40" si="44">SUM(D40:N40)</f>
        <v>2</v>
      </c>
      <c r="P40" s="41">
        <f t="shared" ref="P40" si="45">O40/Q40*100</f>
        <v>1.0752688172043012</v>
      </c>
      <c r="Q40" s="59">
        <f t="shared" ref="Q40" si="46">C40+O40</f>
        <v>186</v>
      </c>
    </row>
    <row r="41" spans="1:17" s="1" customFormat="1" ht="16.95" customHeight="1" x14ac:dyDescent="0.2">
      <c r="A41" s="62"/>
      <c r="B41" s="16">
        <f t="shared" si="16"/>
        <v>6</v>
      </c>
      <c r="C41" s="42">
        <v>185</v>
      </c>
      <c r="D41" s="43"/>
      <c r="E41" s="43"/>
      <c r="F41" s="43"/>
      <c r="G41" s="43"/>
      <c r="H41" s="43"/>
      <c r="I41" s="43"/>
      <c r="J41" s="43"/>
      <c r="K41" s="43"/>
      <c r="L41" s="43"/>
      <c r="M41" s="43">
        <v>1</v>
      </c>
      <c r="N41" s="43"/>
      <c r="O41" s="45">
        <f t="shared" si="12"/>
        <v>1</v>
      </c>
      <c r="P41" s="46">
        <f t="shared" si="1"/>
        <v>0.53763440860215062</v>
      </c>
      <c r="Q41" s="59">
        <f t="shared" si="2"/>
        <v>186</v>
      </c>
    </row>
    <row r="42" spans="1:17" s="1" customFormat="1" ht="16.95" customHeight="1" x14ac:dyDescent="0.2">
      <c r="A42" s="63" t="s">
        <v>23</v>
      </c>
      <c r="B42" s="17">
        <f>B40</f>
        <v>5</v>
      </c>
      <c r="C42" s="38">
        <f>C18+C20+C22+C24+C26+C28+C30+C32+C34+C36+C38+C40</f>
        <v>2173</v>
      </c>
      <c r="D42" s="39">
        <f t="shared" ref="D42:N43" si="47">D18+D20+D22+D24+D26+D28+D30+D32+D34+D36+D38+D40</f>
        <v>0</v>
      </c>
      <c r="E42" s="39">
        <f t="shared" si="47"/>
        <v>5</v>
      </c>
      <c r="F42" s="39">
        <f t="shared" si="47"/>
        <v>4</v>
      </c>
      <c r="G42" s="39">
        <f t="shared" si="47"/>
        <v>0</v>
      </c>
      <c r="H42" s="39">
        <f t="shared" si="47"/>
        <v>0</v>
      </c>
      <c r="I42" s="39">
        <f t="shared" si="47"/>
        <v>6</v>
      </c>
      <c r="J42" s="39">
        <f t="shared" si="47"/>
        <v>0</v>
      </c>
      <c r="K42" s="39">
        <f t="shared" si="47"/>
        <v>0</v>
      </c>
      <c r="L42" s="39">
        <f t="shared" si="47"/>
        <v>0</v>
      </c>
      <c r="M42" s="39">
        <f t="shared" si="47"/>
        <v>2</v>
      </c>
      <c r="N42" s="39">
        <f t="shared" si="47"/>
        <v>0</v>
      </c>
      <c r="O42" s="39">
        <f t="shared" si="0"/>
        <v>17</v>
      </c>
      <c r="P42" s="41">
        <f t="shared" si="1"/>
        <v>0.77625570776255703</v>
      </c>
      <c r="Q42" s="59">
        <f t="shared" si="2"/>
        <v>2190</v>
      </c>
    </row>
    <row r="43" spans="1:17" s="1" customFormat="1" ht="16.95" customHeight="1" x14ac:dyDescent="0.2">
      <c r="A43" s="64"/>
      <c r="B43" s="18">
        <f>B41</f>
        <v>6</v>
      </c>
      <c r="C43" s="47">
        <f>C19+C21+C23+C25+C27+C29+C31+C33+C35+C37+C39+C41</f>
        <v>2184</v>
      </c>
      <c r="D43" s="48">
        <f t="shared" si="47"/>
        <v>0</v>
      </c>
      <c r="E43" s="48">
        <f>E19+E21+E23+E25+E27+E29+E31+E33+E35+E37+E39+E41</f>
        <v>1</v>
      </c>
      <c r="F43" s="48">
        <f t="shared" si="47"/>
        <v>0</v>
      </c>
      <c r="G43" s="48">
        <f t="shared" si="47"/>
        <v>0</v>
      </c>
      <c r="H43" s="48">
        <f t="shared" si="47"/>
        <v>4</v>
      </c>
      <c r="I43" s="48">
        <f t="shared" si="47"/>
        <v>0</v>
      </c>
      <c r="J43" s="48">
        <f t="shared" si="47"/>
        <v>0</v>
      </c>
      <c r="K43" s="48">
        <f t="shared" si="47"/>
        <v>0</v>
      </c>
      <c r="L43" s="48">
        <f t="shared" si="47"/>
        <v>4</v>
      </c>
      <c r="M43" s="48">
        <f t="shared" si="47"/>
        <v>3</v>
      </c>
      <c r="N43" s="48">
        <f t="shared" si="47"/>
        <v>0</v>
      </c>
      <c r="O43" s="48">
        <f t="shared" si="0"/>
        <v>12</v>
      </c>
      <c r="P43" s="49">
        <f t="shared" si="1"/>
        <v>0.54644808743169404</v>
      </c>
      <c r="Q43" s="59">
        <f t="shared" si="2"/>
        <v>2196</v>
      </c>
    </row>
    <row r="44" spans="1:17" s="1" customFormat="1" ht="16.95" customHeight="1" x14ac:dyDescent="0.2">
      <c r="A44" s="19" t="s">
        <v>25</v>
      </c>
      <c r="B44" s="20"/>
      <c r="C44" s="4"/>
      <c r="D44" s="3"/>
      <c r="E44" s="3"/>
      <c r="F44" s="3"/>
      <c r="G44" s="3"/>
      <c r="H44" s="3"/>
      <c r="I44" s="3"/>
      <c r="J44" s="3"/>
      <c r="K44" s="3"/>
      <c r="L44" s="3"/>
      <c r="M44" s="3"/>
      <c r="N44" s="3"/>
      <c r="O44" s="3"/>
      <c r="P44" s="3"/>
    </row>
    <row r="45" spans="1:17" s="1" customFormat="1" ht="16.95" customHeight="1" x14ac:dyDescent="0.2">
      <c r="A45" s="19" t="s">
        <v>34</v>
      </c>
      <c r="B45" s="20"/>
      <c r="C45" s="4"/>
      <c r="D45" s="3"/>
      <c r="E45" s="3"/>
      <c r="F45" s="3"/>
      <c r="G45" s="3"/>
      <c r="H45" s="3"/>
      <c r="I45" s="3"/>
      <c r="J45" s="3"/>
      <c r="K45" s="3"/>
      <c r="L45" s="3"/>
      <c r="M45" s="3"/>
      <c r="N45" s="3"/>
      <c r="O45" s="3"/>
      <c r="P45" s="3"/>
    </row>
    <row r="46" spans="1:17" s="1" customFormat="1" ht="15" customHeight="1" x14ac:dyDescent="0.2">
      <c r="A46" s="19"/>
      <c r="B46" s="20"/>
      <c r="C46" s="4"/>
      <c r="D46" s="3"/>
      <c r="E46" s="3"/>
      <c r="F46" s="3"/>
      <c r="G46" s="3"/>
      <c r="H46" s="3"/>
      <c r="I46" s="3"/>
      <c r="J46" s="3"/>
      <c r="K46" s="3"/>
      <c r="L46" s="3"/>
      <c r="M46" s="3"/>
      <c r="N46" s="3"/>
      <c r="O46" s="3"/>
      <c r="P46" s="3"/>
    </row>
    <row r="47" spans="1:17" s="1" customFormat="1" ht="15" customHeight="1" x14ac:dyDescent="0.2">
      <c r="A47" s="19"/>
      <c r="B47" s="19"/>
      <c r="C47" s="4"/>
      <c r="D47" s="3"/>
      <c r="E47" s="3"/>
      <c r="F47" s="3"/>
      <c r="G47" s="3"/>
      <c r="H47" s="3"/>
      <c r="I47" s="3"/>
      <c r="J47" s="3"/>
      <c r="K47" s="3"/>
      <c r="L47" s="3"/>
      <c r="M47" s="3"/>
      <c r="N47" s="3"/>
      <c r="O47" s="3"/>
      <c r="P47" s="3"/>
    </row>
    <row r="48" spans="1:17" s="1" customFormat="1" ht="15" customHeight="1" x14ac:dyDescent="0.2">
      <c r="A48" s="19"/>
      <c r="B48" s="19"/>
      <c r="C48" s="4"/>
      <c r="D48" s="3"/>
      <c r="E48" s="3"/>
      <c r="F48" s="3"/>
      <c r="G48" s="3"/>
      <c r="H48" s="3"/>
      <c r="I48" s="3"/>
      <c r="J48" s="3"/>
      <c r="K48" s="3"/>
      <c r="L48" s="3"/>
      <c r="M48" s="3"/>
      <c r="N48" s="3"/>
      <c r="O48" s="3"/>
      <c r="P48" s="3"/>
    </row>
    <row r="49" spans="1:16" s="1" customFormat="1" ht="15" customHeight="1" x14ac:dyDescent="0.2">
      <c r="A49" s="19"/>
      <c r="B49" s="19"/>
      <c r="C49" s="4"/>
      <c r="D49" s="3"/>
      <c r="E49" s="3"/>
      <c r="F49" s="3"/>
      <c r="G49" s="3"/>
      <c r="H49" s="3"/>
      <c r="I49" s="3"/>
      <c r="J49" s="3"/>
      <c r="K49" s="3"/>
      <c r="L49" s="3"/>
      <c r="M49" s="3"/>
      <c r="N49" s="3"/>
      <c r="O49" s="3"/>
      <c r="P49" s="3"/>
    </row>
    <row r="50" spans="1:16" ht="15" customHeight="1" x14ac:dyDescent="0.2"/>
    <row r="51" spans="1:16" ht="15" customHeight="1" x14ac:dyDescent="0.2"/>
  </sheetData>
  <mergeCells count="32">
    <mergeCell ref="N2:N4"/>
    <mergeCell ref="A18:A19"/>
    <mergeCell ref="P1:P4"/>
    <mergeCell ref="D2:F2"/>
    <mergeCell ref="G2:G4"/>
    <mergeCell ref="H2:H4"/>
    <mergeCell ref="I2:J2"/>
    <mergeCell ref="A1:A4"/>
    <mergeCell ref="B1:B4"/>
    <mergeCell ref="C1:C4"/>
    <mergeCell ref="D1:O1"/>
    <mergeCell ref="O2:O4"/>
    <mergeCell ref="D3:D4"/>
    <mergeCell ref="E3:E4"/>
    <mergeCell ref="F3:F4"/>
    <mergeCell ref="I3:I4"/>
    <mergeCell ref="J3:J4"/>
    <mergeCell ref="K2:K4"/>
    <mergeCell ref="L2:L4"/>
    <mergeCell ref="M2:M4"/>
    <mergeCell ref="A20:A21"/>
    <mergeCell ref="A22:A23"/>
    <mergeCell ref="A24:A25"/>
    <mergeCell ref="A26:A27"/>
    <mergeCell ref="A42:A43"/>
    <mergeCell ref="A30:A31"/>
    <mergeCell ref="A32:A33"/>
    <mergeCell ref="A34:A35"/>
    <mergeCell ref="A36:A37"/>
    <mergeCell ref="A38:A39"/>
    <mergeCell ref="A40:A41"/>
    <mergeCell ref="A28:A29"/>
  </mergeCells>
  <phoneticPr fontId="4"/>
  <printOptions horizontalCentered="1"/>
  <pageMargins left="0.78740157480314965" right="0.78740157480314965" top="1.1811023622047245" bottom="0.59055118110236227" header="0.39370078740157483" footer="0.39370078740157483"/>
  <pageSetup paperSize="9" firstPageNumber="27" fitToWidth="0" fitToHeight="0" pageOrder="overThenDown" orientation="portrait" r:id="rId1"/>
  <headerFooter scaleWithDoc="0">
    <oddHeader>&amp;L&amp;"ＭＳ ゴシック,標準"
 &amp;"ＭＳ ゴシック,太字"&amp;16(3)大阪(伊丹)便</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F52"/>
  <sheetViews>
    <sheetView view="pageBreakPreview" zoomScaleNormal="100" zoomScaleSheetLayoutView="100" workbookViewId="0">
      <pane ySplit="4" topLeftCell="A23" activePane="bottomLeft" state="frozen"/>
      <selection activeCell="Q5" sqref="Q5:Q43"/>
      <selection pane="bottomLeft" activeCell="B37" sqref="B37"/>
    </sheetView>
  </sheetViews>
  <sheetFormatPr defaultRowHeight="21" customHeight="1" x14ac:dyDescent="0.2"/>
  <cols>
    <col min="1" max="2" width="4.77734375" style="19" customWidth="1"/>
    <col min="3" max="3" width="5.77734375" style="4" customWidth="1"/>
    <col min="4" max="6" width="5.77734375" style="3" customWidth="1"/>
    <col min="7" max="7" width="5.5546875" style="3" hidden="1" customWidth="1"/>
    <col min="8" max="16" width="5.77734375" style="3" customWidth="1"/>
    <col min="17" max="17" width="10.6640625" style="1" customWidth="1"/>
    <col min="18" max="1020" width="10.77734375" style="1" customWidth="1"/>
  </cols>
  <sheetData>
    <row r="1" spans="1:17" s="20" customFormat="1" ht="15" customHeight="1" x14ac:dyDescent="0.2">
      <c r="A1" s="65" t="s">
        <v>7</v>
      </c>
      <c r="B1" s="67" t="s">
        <v>30</v>
      </c>
      <c r="C1" s="76" t="s">
        <v>0</v>
      </c>
      <c r="D1" s="70" t="s">
        <v>21</v>
      </c>
      <c r="E1" s="71"/>
      <c r="F1" s="71"/>
      <c r="G1" s="71"/>
      <c r="H1" s="71"/>
      <c r="I1" s="71"/>
      <c r="J1" s="71"/>
      <c r="K1" s="71"/>
      <c r="L1" s="71"/>
      <c r="M1" s="71"/>
      <c r="N1" s="71"/>
      <c r="O1" s="72"/>
      <c r="P1" s="80" t="s">
        <v>31</v>
      </c>
    </row>
    <row r="2" spans="1:17" s="20" customFormat="1" ht="15" customHeight="1" x14ac:dyDescent="0.2">
      <c r="A2" s="66"/>
      <c r="B2" s="68"/>
      <c r="C2" s="77"/>
      <c r="D2" s="83" t="s">
        <v>1</v>
      </c>
      <c r="E2" s="83"/>
      <c r="F2" s="83"/>
      <c r="G2" s="84" t="s">
        <v>2</v>
      </c>
      <c r="H2" s="86" t="s">
        <v>8</v>
      </c>
      <c r="I2" s="83" t="s">
        <v>3</v>
      </c>
      <c r="J2" s="83"/>
      <c r="K2" s="88" t="s">
        <v>11</v>
      </c>
      <c r="L2" s="88" t="s">
        <v>12</v>
      </c>
      <c r="M2" s="88" t="s">
        <v>13</v>
      </c>
      <c r="N2" s="91" t="s">
        <v>32</v>
      </c>
      <c r="O2" s="73" t="s">
        <v>20</v>
      </c>
      <c r="P2" s="81"/>
    </row>
    <row r="3" spans="1:17" s="20" customFormat="1" ht="15" customHeight="1" x14ac:dyDescent="0.2">
      <c r="A3" s="66"/>
      <c r="B3" s="68"/>
      <c r="C3" s="77"/>
      <c r="D3" s="83" t="s">
        <v>4</v>
      </c>
      <c r="E3" s="83" t="s">
        <v>5</v>
      </c>
      <c r="F3" s="83" t="s">
        <v>6</v>
      </c>
      <c r="G3" s="84"/>
      <c r="H3" s="83"/>
      <c r="I3" s="86" t="s">
        <v>9</v>
      </c>
      <c r="J3" s="86" t="s">
        <v>10</v>
      </c>
      <c r="K3" s="89"/>
      <c r="L3" s="89"/>
      <c r="M3" s="89"/>
      <c r="N3" s="92"/>
      <c r="O3" s="74"/>
      <c r="P3" s="81"/>
    </row>
    <row r="4" spans="1:17" s="20" customFormat="1" ht="15" customHeight="1" x14ac:dyDescent="0.2">
      <c r="A4" s="64"/>
      <c r="B4" s="69"/>
      <c r="C4" s="78"/>
      <c r="D4" s="87"/>
      <c r="E4" s="87"/>
      <c r="F4" s="87"/>
      <c r="G4" s="85"/>
      <c r="H4" s="87"/>
      <c r="I4" s="87"/>
      <c r="J4" s="87"/>
      <c r="K4" s="90"/>
      <c r="L4" s="90"/>
      <c r="M4" s="90"/>
      <c r="N4" s="93"/>
      <c r="O4" s="75"/>
      <c r="P4" s="82"/>
      <c r="Q4" s="24" t="s">
        <v>22</v>
      </c>
    </row>
    <row r="5" spans="1:17" s="1" customFormat="1" ht="16.95" customHeight="1" x14ac:dyDescent="0.2">
      <c r="A5" s="21"/>
      <c r="B5" s="22" t="s">
        <v>37</v>
      </c>
      <c r="C5" s="52">
        <v>601</v>
      </c>
      <c r="D5" s="53"/>
      <c r="E5" s="53"/>
      <c r="F5" s="53"/>
      <c r="G5" s="54"/>
      <c r="H5" s="53"/>
      <c r="I5" s="53">
        <v>1</v>
      </c>
      <c r="J5" s="53"/>
      <c r="K5" s="53"/>
      <c r="L5" s="53">
        <v>1</v>
      </c>
      <c r="M5" s="53">
        <v>3</v>
      </c>
      <c r="N5" s="54"/>
      <c r="O5" s="53">
        <f t="shared" ref="O5" si="0">SUM(D5:N5)</f>
        <v>5</v>
      </c>
      <c r="P5" s="55">
        <v>0.8</v>
      </c>
      <c r="Q5" s="60">
        <f t="shared" ref="Q5:Q10" si="1">C5+O5</f>
        <v>606</v>
      </c>
    </row>
    <row r="6" spans="1:17" s="1" customFormat="1" ht="16.95" customHeight="1" x14ac:dyDescent="0.2">
      <c r="A6" s="7"/>
      <c r="B6" s="16">
        <v>29</v>
      </c>
      <c r="C6" s="42">
        <v>556</v>
      </c>
      <c r="D6" s="43"/>
      <c r="E6" s="43"/>
      <c r="F6" s="43"/>
      <c r="G6" s="58"/>
      <c r="H6" s="43">
        <v>2</v>
      </c>
      <c r="I6" s="43">
        <v>4</v>
      </c>
      <c r="J6" s="43"/>
      <c r="K6" s="43"/>
      <c r="L6" s="43"/>
      <c r="M6" s="43"/>
      <c r="N6" s="58"/>
      <c r="O6" s="43">
        <f t="shared" ref="O6" si="2">SUM(D6:N6)</f>
        <v>6</v>
      </c>
      <c r="P6" s="46">
        <v>1.1000000000000001</v>
      </c>
      <c r="Q6" s="60">
        <f t="shared" si="1"/>
        <v>562</v>
      </c>
    </row>
    <row r="7" spans="1:17" s="1" customFormat="1" ht="16.95" customHeight="1" x14ac:dyDescent="0.2">
      <c r="A7" s="7"/>
      <c r="B7" s="10">
        <v>30</v>
      </c>
      <c r="C7" s="29">
        <v>709</v>
      </c>
      <c r="D7" s="30"/>
      <c r="E7" s="30"/>
      <c r="F7" s="30">
        <v>2</v>
      </c>
      <c r="G7" s="30"/>
      <c r="H7" s="30">
        <v>2</v>
      </c>
      <c r="I7" s="30">
        <v>14</v>
      </c>
      <c r="J7" s="30"/>
      <c r="K7" s="30"/>
      <c r="L7" s="30">
        <v>2</v>
      </c>
      <c r="M7" s="30">
        <v>1</v>
      </c>
      <c r="N7" s="30"/>
      <c r="O7" s="30">
        <f t="shared" ref="O7:O9" si="3">SUM(D7:N7)</f>
        <v>21</v>
      </c>
      <c r="P7" s="31">
        <f t="shared" ref="P7" si="4">O7/Q7*100</f>
        <v>2.8767123287671232</v>
      </c>
      <c r="Q7" s="59">
        <f t="shared" si="1"/>
        <v>730</v>
      </c>
    </row>
    <row r="8" spans="1:17" s="1" customFormat="1" ht="16.95" customHeight="1" x14ac:dyDescent="0.2">
      <c r="A8" s="11"/>
      <c r="B8" s="12" t="s">
        <v>29</v>
      </c>
      <c r="C8" s="32">
        <v>723</v>
      </c>
      <c r="D8" s="33">
        <v>1</v>
      </c>
      <c r="E8" s="33"/>
      <c r="F8" s="33"/>
      <c r="G8" s="33"/>
      <c r="H8" s="33">
        <v>3</v>
      </c>
      <c r="I8" s="33">
        <v>1</v>
      </c>
      <c r="J8" s="33"/>
      <c r="K8" s="33"/>
      <c r="L8" s="33">
        <v>2</v>
      </c>
      <c r="M8" s="33"/>
      <c r="N8" s="33"/>
      <c r="O8" s="33">
        <f t="shared" si="3"/>
        <v>7</v>
      </c>
      <c r="P8" s="34">
        <f t="shared" ref="P8" si="5">O8/Q8*100</f>
        <v>0.95890410958904115</v>
      </c>
      <c r="Q8" s="59">
        <f t="shared" si="1"/>
        <v>730</v>
      </c>
    </row>
    <row r="9" spans="1:17" s="1" customFormat="1" ht="16.95" customHeight="1" x14ac:dyDescent="0.2">
      <c r="A9" s="11"/>
      <c r="B9" s="12">
        <v>2</v>
      </c>
      <c r="C9" s="32">
        <v>462</v>
      </c>
      <c r="D9" s="33"/>
      <c r="E9" s="33"/>
      <c r="F9" s="33"/>
      <c r="G9" s="33"/>
      <c r="H9" s="33">
        <v>5</v>
      </c>
      <c r="I9" s="33"/>
      <c r="J9" s="33"/>
      <c r="K9" s="33"/>
      <c r="L9" s="33">
        <v>1</v>
      </c>
      <c r="M9" s="33">
        <v>2</v>
      </c>
      <c r="N9" s="33">
        <v>262</v>
      </c>
      <c r="O9" s="33">
        <f t="shared" si="3"/>
        <v>270</v>
      </c>
      <c r="P9" s="34">
        <f t="shared" ref="P9" si="6">O9/Q9*100</f>
        <v>36.885245901639344</v>
      </c>
      <c r="Q9" s="59">
        <f t="shared" si="1"/>
        <v>732</v>
      </c>
    </row>
    <row r="10" spans="1:17" s="1" customFormat="1" ht="16.95" customHeight="1" x14ac:dyDescent="0.2">
      <c r="A10" s="11"/>
      <c r="B10" s="12">
        <v>3</v>
      </c>
      <c r="C10" s="32">
        <v>432</v>
      </c>
      <c r="D10" s="33"/>
      <c r="E10" s="33"/>
      <c r="F10" s="33"/>
      <c r="G10" s="33"/>
      <c r="H10" s="33"/>
      <c r="I10" s="33"/>
      <c r="J10" s="33"/>
      <c r="K10" s="33"/>
      <c r="L10" s="33"/>
      <c r="M10" s="33"/>
      <c r="N10" s="33">
        <v>298</v>
      </c>
      <c r="O10" s="33">
        <f t="shared" ref="O10" si="7">SUM(D10:N10)</f>
        <v>298</v>
      </c>
      <c r="P10" s="34">
        <f t="shared" ref="P10" si="8">O10/Q10*100</f>
        <v>40.821917808219176</v>
      </c>
      <c r="Q10" s="59">
        <f t="shared" si="1"/>
        <v>730</v>
      </c>
    </row>
    <row r="11" spans="1:17" s="1" customFormat="1" ht="16.95" customHeight="1" x14ac:dyDescent="0.2">
      <c r="A11" s="13"/>
      <c r="B11" s="14">
        <v>4</v>
      </c>
      <c r="C11" s="35">
        <v>667</v>
      </c>
      <c r="D11" s="36"/>
      <c r="E11" s="36"/>
      <c r="F11" s="36"/>
      <c r="G11" s="36"/>
      <c r="H11" s="36"/>
      <c r="I11" s="36">
        <v>7</v>
      </c>
      <c r="J11" s="36"/>
      <c r="K11" s="36"/>
      <c r="L11" s="36">
        <v>2</v>
      </c>
      <c r="M11" s="36">
        <v>2</v>
      </c>
      <c r="N11" s="36">
        <v>52</v>
      </c>
      <c r="O11" s="36">
        <v>63</v>
      </c>
      <c r="P11" s="37">
        <v>8.6301369863013697</v>
      </c>
      <c r="Q11" s="59">
        <v>730</v>
      </c>
    </row>
    <row r="12" spans="1:17" s="1" customFormat="1" ht="16.95" customHeight="1" x14ac:dyDescent="0.2">
      <c r="A12" s="66">
        <v>1</v>
      </c>
      <c r="B12" s="15">
        <f>総括表!S5</f>
        <v>5</v>
      </c>
      <c r="C12" s="38">
        <v>60</v>
      </c>
      <c r="D12" s="56"/>
      <c r="E12" s="39"/>
      <c r="F12" s="39">
        <v>2</v>
      </c>
      <c r="G12" s="39"/>
      <c r="H12" s="39"/>
      <c r="I12" s="39"/>
      <c r="J12" s="39"/>
      <c r="K12" s="39"/>
      <c r="L12" s="39"/>
      <c r="M12" s="39"/>
      <c r="N12" s="39"/>
      <c r="O12" s="39">
        <f t="shared" ref="O12" si="9">SUM(D12:N12)</f>
        <v>2</v>
      </c>
      <c r="P12" s="41">
        <f t="shared" ref="P12" si="10">O12/Q12*100</f>
        <v>3.225806451612903</v>
      </c>
      <c r="Q12" s="59">
        <f t="shared" ref="Q12" si="11">C12+O12</f>
        <v>62</v>
      </c>
    </row>
    <row r="13" spans="1:17" s="1" customFormat="1" ht="16.95" customHeight="1" x14ac:dyDescent="0.2">
      <c r="A13" s="79"/>
      <c r="B13" s="16">
        <f>総括表!S6</f>
        <v>6</v>
      </c>
      <c r="C13" s="42">
        <v>57</v>
      </c>
      <c r="D13" s="57"/>
      <c r="E13" s="43"/>
      <c r="F13" s="43">
        <v>2</v>
      </c>
      <c r="G13" s="43"/>
      <c r="H13" s="43"/>
      <c r="I13" s="43">
        <v>2</v>
      </c>
      <c r="J13" s="43"/>
      <c r="K13" s="43"/>
      <c r="L13" s="43">
        <v>1</v>
      </c>
      <c r="M13" s="43"/>
      <c r="N13" s="43"/>
      <c r="O13" s="43">
        <f t="shared" ref="O13:O35" si="12">SUM(D13:N13)</f>
        <v>5</v>
      </c>
      <c r="P13" s="46">
        <f t="shared" ref="P13:P34" si="13">O13/Q13*100</f>
        <v>8.064516129032258</v>
      </c>
      <c r="Q13" s="59">
        <f t="shared" ref="Q13:Q28" si="14">C13+O13</f>
        <v>62</v>
      </c>
    </row>
    <row r="14" spans="1:17" s="1" customFormat="1" ht="16.95" customHeight="1" x14ac:dyDescent="0.2">
      <c r="A14" s="62">
        <v>2</v>
      </c>
      <c r="B14" s="15">
        <f>B12</f>
        <v>5</v>
      </c>
      <c r="C14" s="38">
        <v>52</v>
      </c>
      <c r="D14" s="56"/>
      <c r="E14" s="39"/>
      <c r="F14" s="39">
        <v>2</v>
      </c>
      <c r="G14" s="39"/>
      <c r="H14" s="39"/>
      <c r="I14" s="39">
        <v>2</v>
      </c>
      <c r="J14" s="39"/>
      <c r="K14" s="39"/>
      <c r="L14" s="39"/>
      <c r="M14" s="39"/>
      <c r="N14" s="39"/>
      <c r="O14" s="39">
        <f t="shared" ref="O14" si="15">SUM(D14:N14)</f>
        <v>4</v>
      </c>
      <c r="P14" s="41">
        <f t="shared" ref="P14" si="16">O14/Q14*100</f>
        <v>7.1428571428571423</v>
      </c>
      <c r="Q14" s="59">
        <f t="shared" ref="Q14" si="17">C14+O14</f>
        <v>56</v>
      </c>
    </row>
    <row r="15" spans="1:17" s="1" customFormat="1" ht="16.95" customHeight="1" x14ac:dyDescent="0.2">
      <c r="A15" s="62"/>
      <c r="B15" s="16">
        <f>B13</f>
        <v>6</v>
      </c>
      <c r="C15" s="42">
        <v>55</v>
      </c>
      <c r="D15" s="57"/>
      <c r="E15" s="43"/>
      <c r="F15" s="43"/>
      <c r="G15" s="43"/>
      <c r="H15" s="43">
        <v>2</v>
      </c>
      <c r="I15" s="43">
        <v>1</v>
      </c>
      <c r="J15" s="43"/>
      <c r="K15" s="43"/>
      <c r="L15" s="43"/>
      <c r="M15" s="43"/>
      <c r="N15" s="43"/>
      <c r="O15" s="43">
        <f t="shared" si="12"/>
        <v>3</v>
      </c>
      <c r="P15" s="46">
        <f t="shared" si="13"/>
        <v>5.1724137931034484</v>
      </c>
      <c r="Q15" s="59">
        <f t="shared" si="14"/>
        <v>58</v>
      </c>
    </row>
    <row r="16" spans="1:17" s="1" customFormat="1" ht="16.95" customHeight="1" x14ac:dyDescent="0.2">
      <c r="A16" s="62">
        <v>3</v>
      </c>
      <c r="B16" s="15">
        <f t="shared" ref="B16:B35" si="18">B14</f>
        <v>5</v>
      </c>
      <c r="C16" s="38">
        <v>60</v>
      </c>
      <c r="D16" s="39"/>
      <c r="E16" s="39"/>
      <c r="F16" s="39"/>
      <c r="G16" s="39"/>
      <c r="H16" s="39"/>
      <c r="I16" s="39">
        <v>2</v>
      </c>
      <c r="J16" s="39"/>
      <c r="K16" s="39"/>
      <c r="L16" s="39"/>
      <c r="M16" s="39"/>
      <c r="N16" s="39"/>
      <c r="O16" s="39">
        <f t="shared" ref="O16" si="19">SUM(D16:N16)</f>
        <v>2</v>
      </c>
      <c r="P16" s="41">
        <f t="shared" ref="P16" si="20">O16/Q16*100</f>
        <v>3.225806451612903</v>
      </c>
      <c r="Q16" s="59">
        <f t="shared" ref="Q16" si="21">C16+O16</f>
        <v>62</v>
      </c>
    </row>
    <row r="17" spans="1:17" s="1" customFormat="1" ht="16.95" customHeight="1" x14ac:dyDescent="0.2">
      <c r="A17" s="62"/>
      <c r="B17" s="16">
        <f t="shared" si="18"/>
        <v>6</v>
      </c>
      <c r="C17" s="42">
        <v>58</v>
      </c>
      <c r="D17" s="43"/>
      <c r="E17" s="43"/>
      <c r="F17" s="43"/>
      <c r="G17" s="43"/>
      <c r="H17" s="43"/>
      <c r="I17" s="43">
        <v>4</v>
      </c>
      <c r="J17" s="43"/>
      <c r="K17" s="43"/>
      <c r="L17" s="43"/>
      <c r="M17" s="43"/>
      <c r="N17" s="43"/>
      <c r="O17" s="43">
        <f t="shared" si="12"/>
        <v>4</v>
      </c>
      <c r="P17" s="46">
        <f t="shared" si="13"/>
        <v>6.4516129032258061</v>
      </c>
      <c r="Q17" s="59">
        <f t="shared" si="14"/>
        <v>62</v>
      </c>
    </row>
    <row r="18" spans="1:17" s="1" customFormat="1" ht="16.95" customHeight="1" x14ac:dyDescent="0.2">
      <c r="A18" s="62">
        <v>4</v>
      </c>
      <c r="B18" s="15">
        <f t="shared" si="18"/>
        <v>5</v>
      </c>
      <c r="C18" s="38">
        <v>60</v>
      </c>
      <c r="D18" s="39"/>
      <c r="E18" s="39"/>
      <c r="F18" s="39"/>
      <c r="G18" s="39"/>
      <c r="H18" s="39"/>
      <c r="I18" s="39"/>
      <c r="J18" s="39"/>
      <c r="K18" s="39"/>
      <c r="L18" s="39"/>
      <c r="M18" s="39"/>
      <c r="N18" s="39"/>
      <c r="O18" s="39">
        <f t="shared" ref="O18" si="22">SUM(D18:N18)</f>
        <v>0</v>
      </c>
      <c r="P18" s="41">
        <f t="shared" ref="P18" si="23">O18/Q18*100</f>
        <v>0</v>
      </c>
      <c r="Q18" s="59">
        <f t="shared" ref="Q18" si="24">C18+O18</f>
        <v>60</v>
      </c>
    </row>
    <row r="19" spans="1:17" s="1" customFormat="1" ht="16.95" customHeight="1" x14ac:dyDescent="0.2">
      <c r="A19" s="62"/>
      <c r="B19" s="16">
        <f t="shared" si="18"/>
        <v>6</v>
      </c>
      <c r="C19" s="42">
        <v>60</v>
      </c>
      <c r="D19" s="43"/>
      <c r="E19" s="43"/>
      <c r="F19" s="43"/>
      <c r="G19" s="43"/>
      <c r="H19" s="43"/>
      <c r="I19" s="43"/>
      <c r="J19" s="43"/>
      <c r="K19" s="43"/>
      <c r="L19" s="43"/>
      <c r="M19" s="43"/>
      <c r="N19" s="43"/>
      <c r="O19" s="43">
        <f t="shared" si="12"/>
        <v>0</v>
      </c>
      <c r="P19" s="46">
        <f t="shared" si="13"/>
        <v>0</v>
      </c>
      <c r="Q19" s="59">
        <f t="shared" si="14"/>
        <v>60</v>
      </c>
    </row>
    <row r="20" spans="1:17" s="1" customFormat="1" ht="16.95" customHeight="1" x14ac:dyDescent="0.2">
      <c r="A20" s="62">
        <v>5</v>
      </c>
      <c r="B20" s="15">
        <f>B18</f>
        <v>5</v>
      </c>
      <c r="C20" s="38">
        <v>62</v>
      </c>
      <c r="D20" s="39"/>
      <c r="E20" s="39"/>
      <c r="F20" s="39"/>
      <c r="G20" s="39"/>
      <c r="H20" s="39"/>
      <c r="I20" s="39"/>
      <c r="J20" s="39"/>
      <c r="K20" s="39"/>
      <c r="L20" s="39"/>
      <c r="M20" s="39"/>
      <c r="N20" s="39"/>
      <c r="O20" s="39">
        <f t="shared" ref="O20" si="25">SUM(D20:N20)</f>
        <v>0</v>
      </c>
      <c r="P20" s="41">
        <f t="shared" ref="P20" si="26">O20/Q20*100</f>
        <v>0</v>
      </c>
      <c r="Q20" s="59">
        <f t="shared" ref="Q20" si="27">C20+O20</f>
        <v>62</v>
      </c>
    </row>
    <row r="21" spans="1:17" s="1" customFormat="1" ht="16.95" customHeight="1" x14ac:dyDescent="0.2">
      <c r="A21" s="62"/>
      <c r="B21" s="16">
        <f>B19</f>
        <v>6</v>
      </c>
      <c r="C21" s="42">
        <v>62</v>
      </c>
      <c r="D21" s="43"/>
      <c r="E21" s="43"/>
      <c r="F21" s="43"/>
      <c r="G21" s="43"/>
      <c r="H21" s="43"/>
      <c r="I21" s="43"/>
      <c r="J21" s="43"/>
      <c r="K21" s="43"/>
      <c r="L21" s="43"/>
      <c r="M21" s="43"/>
      <c r="N21" s="43"/>
      <c r="O21" s="43">
        <f t="shared" si="12"/>
        <v>0</v>
      </c>
      <c r="P21" s="46">
        <f t="shared" si="13"/>
        <v>0</v>
      </c>
      <c r="Q21" s="59">
        <f t="shared" si="14"/>
        <v>62</v>
      </c>
    </row>
    <row r="22" spans="1:17" s="1" customFormat="1" ht="16.95" customHeight="1" x14ac:dyDescent="0.2">
      <c r="A22" s="62">
        <v>6</v>
      </c>
      <c r="B22" s="15">
        <f t="shared" si="18"/>
        <v>5</v>
      </c>
      <c r="C22" s="38">
        <v>60</v>
      </c>
      <c r="D22" s="39"/>
      <c r="E22" s="39"/>
      <c r="F22" s="39"/>
      <c r="G22" s="39"/>
      <c r="H22" s="39"/>
      <c r="I22" s="39"/>
      <c r="J22" s="39"/>
      <c r="K22" s="39"/>
      <c r="L22" s="39"/>
      <c r="M22" s="39"/>
      <c r="N22" s="39"/>
      <c r="O22" s="39">
        <f t="shared" ref="O22" si="28">SUM(D22:N22)</f>
        <v>0</v>
      </c>
      <c r="P22" s="41">
        <f t="shared" ref="P22" si="29">O22/Q22*100</f>
        <v>0</v>
      </c>
      <c r="Q22" s="59">
        <f t="shared" ref="Q22" si="30">C22+O22</f>
        <v>60</v>
      </c>
    </row>
    <row r="23" spans="1:17" s="1" customFormat="1" ht="16.95" customHeight="1" x14ac:dyDescent="0.2">
      <c r="A23" s="62"/>
      <c r="B23" s="16">
        <f t="shared" si="18"/>
        <v>6</v>
      </c>
      <c r="C23" s="42">
        <v>60</v>
      </c>
      <c r="D23" s="43"/>
      <c r="E23" s="43"/>
      <c r="F23" s="43"/>
      <c r="G23" s="43"/>
      <c r="H23" s="43"/>
      <c r="I23" s="43"/>
      <c r="J23" s="43"/>
      <c r="K23" s="43"/>
      <c r="L23" s="43"/>
      <c r="M23" s="43"/>
      <c r="N23" s="43"/>
      <c r="O23" s="43">
        <f t="shared" si="12"/>
        <v>0</v>
      </c>
      <c r="P23" s="46">
        <f t="shared" si="13"/>
        <v>0</v>
      </c>
      <c r="Q23" s="59">
        <f t="shared" si="14"/>
        <v>60</v>
      </c>
    </row>
    <row r="24" spans="1:17" s="1" customFormat="1" ht="16.95" customHeight="1" x14ac:dyDescent="0.2">
      <c r="A24" s="62">
        <v>7</v>
      </c>
      <c r="B24" s="23">
        <f t="shared" si="18"/>
        <v>5</v>
      </c>
      <c r="C24" s="38">
        <v>62</v>
      </c>
      <c r="D24" s="39"/>
      <c r="E24" s="39"/>
      <c r="F24" s="39"/>
      <c r="G24" s="39"/>
      <c r="H24" s="39"/>
      <c r="I24" s="39"/>
      <c r="J24" s="39"/>
      <c r="K24" s="39"/>
      <c r="L24" s="39"/>
      <c r="M24" s="39"/>
      <c r="N24" s="39"/>
      <c r="O24" s="39">
        <f t="shared" ref="O24" si="31">SUM(D24:N24)</f>
        <v>0</v>
      </c>
      <c r="P24" s="41">
        <f t="shared" ref="P24" si="32">O24/Q24*100</f>
        <v>0</v>
      </c>
      <c r="Q24" s="59">
        <f t="shared" ref="Q24" si="33">C24+O24</f>
        <v>62</v>
      </c>
    </row>
    <row r="25" spans="1:17" s="1" customFormat="1" ht="16.95" customHeight="1" x14ac:dyDescent="0.2">
      <c r="A25" s="62"/>
      <c r="B25" s="16">
        <f t="shared" si="18"/>
        <v>6</v>
      </c>
      <c r="C25" s="42">
        <v>62</v>
      </c>
      <c r="D25" s="43"/>
      <c r="E25" s="43"/>
      <c r="F25" s="43"/>
      <c r="G25" s="43"/>
      <c r="H25" s="43"/>
      <c r="I25" s="43"/>
      <c r="J25" s="43"/>
      <c r="K25" s="43"/>
      <c r="L25" s="43"/>
      <c r="M25" s="43"/>
      <c r="N25" s="43"/>
      <c r="O25" s="43">
        <f t="shared" si="12"/>
        <v>0</v>
      </c>
      <c r="P25" s="46">
        <f t="shared" si="13"/>
        <v>0</v>
      </c>
      <c r="Q25" s="59">
        <f t="shared" si="14"/>
        <v>62</v>
      </c>
    </row>
    <row r="26" spans="1:17" s="1" customFormat="1" ht="16.95" customHeight="1" x14ac:dyDescent="0.2">
      <c r="A26" s="62">
        <v>8</v>
      </c>
      <c r="B26" s="23">
        <f t="shared" si="18"/>
        <v>5</v>
      </c>
      <c r="C26" s="38">
        <v>62</v>
      </c>
      <c r="D26" s="39"/>
      <c r="E26" s="39"/>
      <c r="F26" s="39"/>
      <c r="G26" s="39"/>
      <c r="H26" s="39"/>
      <c r="I26" s="39"/>
      <c r="J26" s="39"/>
      <c r="K26" s="39"/>
      <c r="L26" s="39"/>
      <c r="M26" s="39"/>
      <c r="N26" s="39"/>
      <c r="O26" s="39">
        <f t="shared" ref="O26" si="34">SUM(D26:N26)</f>
        <v>0</v>
      </c>
      <c r="P26" s="41">
        <f t="shared" ref="P26" si="35">O26/Q26*100</f>
        <v>0</v>
      </c>
      <c r="Q26" s="59">
        <f t="shared" ref="Q26" si="36">C26+O26</f>
        <v>62</v>
      </c>
    </row>
    <row r="27" spans="1:17" s="1" customFormat="1" ht="16.95" customHeight="1" x14ac:dyDescent="0.2">
      <c r="A27" s="62"/>
      <c r="B27" s="16">
        <f t="shared" si="18"/>
        <v>6</v>
      </c>
      <c r="C27" s="42">
        <v>62</v>
      </c>
      <c r="D27" s="43"/>
      <c r="E27" s="43"/>
      <c r="F27" s="43"/>
      <c r="G27" s="43"/>
      <c r="H27" s="43"/>
      <c r="I27" s="43"/>
      <c r="J27" s="43"/>
      <c r="K27" s="43"/>
      <c r="L27" s="43"/>
      <c r="M27" s="43"/>
      <c r="N27" s="43"/>
      <c r="O27" s="43">
        <f t="shared" si="12"/>
        <v>0</v>
      </c>
      <c r="P27" s="46">
        <f t="shared" si="13"/>
        <v>0</v>
      </c>
      <c r="Q27" s="59">
        <f t="shared" si="14"/>
        <v>62</v>
      </c>
    </row>
    <row r="28" spans="1:17" s="1" customFormat="1" ht="16.95" customHeight="1" x14ac:dyDescent="0.2">
      <c r="A28" s="62">
        <v>9</v>
      </c>
      <c r="B28" s="23">
        <f t="shared" si="18"/>
        <v>5</v>
      </c>
      <c r="C28" s="38">
        <v>60</v>
      </c>
      <c r="D28" s="39"/>
      <c r="E28" s="39"/>
      <c r="F28" s="39"/>
      <c r="G28" s="39"/>
      <c r="H28" s="39"/>
      <c r="I28" s="39"/>
      <c r="J28" s="39"/>
      <c r="K28" s="39"/>
      <c r="L28" s="39"/>
      <c r="M28" s="39"/>
      <c r="N28" s="39"/>
      <c r="O28" s="39">
        <f t="shared" ref="O28" si="37">SUM(D28:N28)</f>
        <v>0</v>
      </c>
      <c r="P28" s="41">
        <f t="shared" ref="P28" si="38">O28/Q28*100</f>
        <v>0</v>
      </c>
      <c r="Q28" s="61">
        <f t="shared" si="14"/>
        <v>60</v>
      </c>
    </row>
    <row r="29" spans="1:17" s="1" customFormat="1" ht="16.95" customHeight="1" x14ac:dyDescent="0.2">
      <c r="A29" s="62"/>
      <c r="B29" s="16">
        <f t="shared" si="18"/>
        <v>6</v>
      </c>
      <c r="C29" s="42">
        <v>60</v>
      </c>
      <c r="D29" s="43"/>
      <c r="E29" s="43"/>
      <c r="F29" s="43"/>
      <c r="G29" s="43"/>
      <c r="H29" s="43"/>
      <c r="I29" s="43"/>
      <c r="J29" s="43"/>
      <c r="K29" s="43"/>
      <c r="L29" s="43"/>
      <c r="M29" s="43"/>
      <c r="N29" s="43"/>
      <c r="O29" s="43">
        <f t="shared" si="12"/>
        <v>0</v>
      </c>
      <c r="P29" s="46">
        <f t="shared" si="13"/>
        <v>0</v>
      </c>
      <c r="Q29" s="61">
        <f t="shared" ref="Q29:Q37" si="39">C29+O29</f>
        <v>60</v>
      </c>
    </row>
    <row r="30" spans="1:17" s="1" customFormat="1" ht="16.95" customHeight="1" x14ac:dyDescent="0.2">
      <c r="A30" s="62">
        <v>10</v>
      </c>
      <c r="B30" s="15">
        <f t="shared" si="18"/>
        <v>5</v>
      </c>
      <c r="C30" s="38">
        <v>62</v>
      </c>
      <c r="D30" s="39"/>
      <c r="E30" s="39"/>
      <c r="F30" s="39"/>
      <c r="G30" s="39"/>
      <c r="H30" s="39"/>
      <c r="I30" s="39"/>
      <c r="J30" s="39"/>
      <c r="K30" s="39"/>
      <c r="L30" s="39"/>
      <c r="M30" s="39"/>
      <c r="N30" s="39"/>
      <c r="O30" s="39">
        <f t="shared" ref="O30" si="40">SUM(D30:N30)</f>
        <v>0</v>
      </c>
      <c r="P30" s="41">
        <f t="shared" ref="P30" si="41">O30/Q30*100</f>
        <v>0</v>
      </c>
      <c r="Q30" s="59">
        <f t="shared" ref="Q30" si="42">C30+O30</f>
        <v>62</v>
      </c>
    </row>
    <row r="31" spans="1:17" s="1" customFormat="1" ht="16.95" customHeight="1" x14ac:dyDescent="0.2">
      <c r="A31" s="62"/>
      <c r="B31" s="16">
        <f t="shared" si="18"/>
        <v>6</v>
      </c>
      <c r="C31" s="42">
        <v>62</v>
      </c>
      <c r="D31" s="43"/>
      <c r="E31" s="43"/>
      <c r="F31" s="43"/>
      <c r="G31" s="43"/>
      <c r="H31" s="43"/>
      <c r="I31" s="43"/>
      <c r="J31" s="43"/>
      <c r="K31" s="43"/>
      <c r="L31" s="43"/>
      <c r="M31" s="43"/>
      <c r="N31" s="43"/>
      <c r="O31" s="43">
        <f t="shared" si="12"/>
        <v>0</v>
      </c>
      <c r="P31" s="46">
        <f t="shared" si="13"/>
        <v>0</v>
      </c>
      <c r="Q31" s="59">
        <f t="shared" si="39"/>
        <v>62</v>
      </c>
    </row>
    <row r="32" spans="1:17" s="1" customFormat="1" ht="16.95" customHeight="1" x14ac:dyDescent="0.2">
      <c r="A32" s="62">
        <v>11</v>
      </c>
      <c r="B32" s="15">
        <f t="shared" si="18"/>
        <v>5</v>
      </c>
      <c r="C32" s="38">
        <v>59</v>
      </c>
      <c r="D32" s="39"/>
      <c r="E32" s="39"/>
      <c r="F32" s="39"/>
      <c r="G32" s="39"/>
      <c r="H32" s="39"/>
      <c r="I32" s="39"/>
      <c r="J32" s="39"/>
      <c r="K32" s="39"/>
      <c r="L32" s="39"/>
      <c r="M32" s="39">
        <v>1</v>
      </c>
      <c r="N32" s="39"/>
      <c r="O32" s="39">
        <f t="shared" ref="O32" si="43">SUM(D32:N32)</f>
        <v>1</v>
      </c>
      <c r="P32" s="41">
        <f t="shared" ref="P32" si="44">O32/Q32*100</f>
        <v>1.6666666666666667</v>
      </c>
      <c r="Q32" s="59">
        <f t="shared" ref="Q32" si="45">C32+O32</f>
        <v>60</v>
      </c>
    </row>
    <row r="33" spans="1:17" s="1" customFormat="1" ht="16.95" customHeight="1" x14ac:dyDescent="0.2">
      <c r="A33" s="62"/>
      <c r="B33" s="16">
        <f t="shared" si="18"/>
        <v>6</v>
      </c>
      <c r="C33" s="42">
        <v>60</v>
      </c>
      <c r="D33" s="43"/>
      <c r="E33" s="43"/>
      <c r="F33" s="43"/>
      <c r="G33" s="43"/>
      <c r="H33" s="43"/>
      <c r="I33" s="43"/>
      <c r="J33" s="43"/>
      <c r="K33" s="43"/>
      <c r="L33" s="43"/>
      <c r="M33" s="43"/>
      <c r="N33" s="43"/>
      <c r="O33" s="43">
        <f t="shared" si="12"/>
        <v>0</v>
      </c>
      <c r="P33" s="46">
        <f t="shared" si="13"/>
        <v>0</v>
      </c>
      <c r="Q33" s="59">
        <f t="shared" si="39"/>
        <v>60</v>
      </c>
    </row>
    <row r="34" spans="1:17" s="1" customFormat="1" ht="16.95" customHeight="1" x14ac:dyDescent="0.2">
      <c r="A34" s="62">
        <v>12</v>
      </c>
      <c r="B34" s="15">
        <f t="shared" si="18"/>
        <v>5</v>
      </c>
      <c r="C34" s="38">
        <v>62</v>
      </c>
      <c r="D34" s="39"/>
      <c r="E34" s="39"/>
      <c r="F34" s="39"/>
      <c r="G34" s="39"/>
      <c r="H34" s="39"/>
      <c r="I34" s="39"/>
      <c r="J34" s="39"/>
      <c r="K34" s="39"/>
      <c r="L34" s="39"/>
      <c r="M34" s="39"/>
      <c r="N34" s="39"/>
      <c r="O34" s="39">
        <f t="shared" ref="O34" si="46">SUM(D34:N34)</f>
        <v>0</v>
      </c>
      <c r="P34" s="41">
        <f t="shared" si="13"/>
        <v>0</v>
      </c>
      <c r="Q34" s="59">
        <f t="shared" ref="Q34" si="47">C34+O34</f>
        <v>62</v>
      </c>
    </row>
    <row r="35" spans="1:17" s="1" customFormat="1" ht="16.95" customHeight="1" x14ac:dyDescent="0.2">
      <c r="A35" s="62"/>
      <c r="B35" s="16">
        <f t="shared" si="18"/>
        <v>6</v>
      </c>
      <c r="C35" s="42">
        <v>62</v>
      </c>
      <c r="D35" s="43"/>
      <c r="E35" s="43"/>
      <c r="F35" s="43"/>
      <c r="G35" s="43"/>
      <c r="H35" s="43"/>
      <c r="I35" s="43"/>
      <c r="J35" s="43"/>
      <c r="K35" s="43"/>
      <c r="L35" s="43"/>
      <c r="M35" s="43"/>
      <c r="N35" s="43"/>
      <c r="O35" s="43">
        <f t="shared" si="12"/>
        <v>0</v>
      </c>
      <c r="P35" s="46">
        <f t="shared" ref="P35" si="48">O35/Q35*100</f>
        <v>0</v>
      </c>
      <c r="Q35" s="59">
        <f t="shared" si="39"/>
        <v>62</v>
      </c>
    </row>
    <row r="36" spans="1:17" s="1" customFormat="1" ht="16.95" customHeight="1" x14ac:dyDescent="0.2">
      <c r="A36" s="63" t="s">
        <v>23</v>
      </c>
      <c r="B36" s="17">
        <f>B34</f>
        <v>5</v>
      </c>
      <c r="C36" s="38">
        <f t="shared" ref="C36:N36" si="49">C12+C14+C16+C18+C20+C22+C24+C26+C28+C30+C32+C34</f>
        <v>721</v>
      </c>
      <c r="D36" s="39">
        <f t="shared" si="49"/>
        <v>0</v>
      </c>
      <c r="E36" s="39">
        <f t="shared" si="49"/>
        <v>0</v>
      </c>
      <c r="F36" s="39">
        <f t="shared" si="49"/>
        <v>4</v>
      </c>
      <c r="G36" s="39">
        <f t="shared" si="49"/>
        <v>0</v>
      </c>
      <c r="H36" s="39">
        <f t="shared" si="49"/>
        <v>0</v>
      </c>
      <c r="I36" s="39">
        <f t="shared" si="49"/>
        <v>4</v>
      </c>
      <c r="J36" s="39">
        <f t="shared" si="49"/>
        <v>0</v>
      </c>
      <c r="K36" s="39">
        <f t="shared" si="49"/>
        <v>0</v>
      </c>
      <c r="L36" s="39">
        <f t="shared" si="49"/>
        <v>0</v>
      </c>
      <c r="M36" s="39">
        <f t="shared" si="49"/>
        <v>1</v>
      </c>
      <c r="N36" s="39">
        <f t="shared" si="49"/>
        <v>0</v>
      </c>
      <c r="O36" s="39">
        <f t="shared" ref="O36" si="50">SUM(D36:N36)</f>
        <v>9</v>
      </c>
      <c r="P36" s="41">
        <f>O36/Q36*100</f>
        <v>1.2328767123287672</v>
      </c>
      <c r="Q36" s="59">
        <f t="shared" si="39"/>
        <v>730</v>
      </c>
    </row>
    <row r="37" spans="1:17" s="1" customFormat="1" ht="16.95" customHeight="1" x14ac:dyDescent="0.2">
      <c r="A37" s="64"/>
      <c r="B37" s="18">
        <f>B35</f>
        <v>6</v>
      </c>
      <c r="C37" s="47">
        <f>C13+C15+C17+C19+C21+C23+C25+C27+C29+C31+C33+C35</f>
        <v>720</v>
      </c>
      <c r="D37" s="48">
        <f>D17+D19+D21+D23+D25+D27+D29+D31+D33+D35+D13+D15</f>
        <v>0</v>
      </c>
      <c r="E37" s="48">
        <f>E17+E19+E21+E23+E25+E27+E29+E31+E33+E35+E13+E15</f>
        <v>0</v>
      </c>
      <c r="F37" s="48">
        <f>F13+F15+F17+F19+F21+F23+F25+F27+F29+F31+F33+F35</f>
        <v>2</v>
      </c>
      <c r="G37" s="48">
        <f>G17+G19+G21+G23+G25+G27+G29+G31+G33+G35+G13+G15</f>
        <v>0</v>
      </c>
      <c r="H37" s="48">
        <f>H13+H15+H17+H19+H21+H23+H25+H27+H29+H31+H33+H35</f>
        <v>2</v>
      </c>
      <c r="I37" s="48">
        <f>I13+I15+I17+I19+I21+I23+I25+I27+I29+I31+I33+I35</f>
        <v>7</v>
      </c>
      <c r="J37" s="48">
        <f>J17+J19+J21+J23+J25+J27+J29+J31+J33+J35+J13+J15</f>
        <v>0</v>
      </c>
      <c r="K37" s="48">
        <f>K17+K19+K21+K23+K25+K27+K29+K31+K33+K35+K13+K15</f>
        <v>0</v>
      </c>
      <c r="L37" s="48">
        <f>L17+L19+L21+L23+L25+L27+L29+L31+L33+L35+L13+L15</f>
        <v>1</v>
      </c>
      <c r="M37" s="48">
        <f>M17+M19+M21+M23+M25+M27+M29+M31+M33+M35+M13+M15</f>
        <v>0</v>
      </c>
      <c r="N37" s="48">
        <f>N17+N19+N21+N23+N25+N27+N29+N31+N33+N35+N13+N15</f>
        <v>0</v>
      </c>
      <c r="O37" s="48">
        <f>SUM(D37:N37)</f>
        <v>12</v>
      </c>
      <c r="P37" s="49">
        <f>O37/Q37*100</f>
        <v>1.639344262295082</v>
      </c>
      <c r="Q37" s="59">
        <f t="shared" si="39"/>
        <v>732</v>
      </c>
    </row>
    <row r="38" spans="1:17" ht="16.95" customHeight="1" x14ac:dyDescent="0.2">
      <c r="A38" s="19" t="s">
        <v>27</v>
      </c>
      <c r="B38" s="20"/>
      <c r="C38" s="50"/>
      <c r="D38" s="50"/>
      <c r="E38" s="50"/>
      <c r="F38" s="50"/>
      <c r="G38" s="50"/>
      <c r="H38" s="50"/>
      <c r="I38" s="50"/>
      <c r="J38" s="50"/>
      <c r="K38" s="50"/>
      <c r="L38" s="50"/>
      <c r="M38" s="50"/>
      <c r="N38" s="50"/>
      <c r="O38" s="50"/>
      <c r="P38" s="51"/>
    </row>
    <row r="39" spans="1:17" s="1" customFormat="1" ht="16.95" customHeight="1" x14ac:dyDescent="0.2">
      <c r="A39" s="19" t="s">
        <v>25</v>
      </c>
      <c r="B39" s="19"/>
      <c r="C39" s="50"/>
      <c r="D39" s="50"/>
      <c r="E39" s="50"/>
      <c r="F39" s="50"/>
      <c r="G39" s="50"/>
      <c r="H39" s="50"/>
      <c r="I39" s="50"/>
      <c r="J39" s="50"/>
      <c r="K39" s="50"/>
      <c r="L39" s="50"/>
      <c r="M39" s="50"/>
      <c r="N39" s="50"/>
      <c r="O39" s="50"/>
      <c r="P39" s="51"/>
    </row>
    <row r="40" spans="1:17" ht="16.95" customHeight="1" x14ac:dyDescent="0.2">
      <c r="A40" s="19" t="s">
        <v>36</v>
      </c>
      <c r="B40" s="20"/>
      <c r="C40" s="50"/>
      <c r="D40" s="50"/>
      <c r="E40" s="50"/>
      <c r="F40" s="50"/>
      <c r="G40" s="50"/>
      <c r="H40" s="50"/>
      <c r="I40" s="50"/>
      <c r="J40" s="50"/>
      <c r="K40" s="50"/>
      <c r="L40" s="50"/>
      <c r="M40" s="50"/>
      <c r="N40" s="50"/>
      <c r="O40" s="50"/>
      <c r="P40" s="51"/>
    </row>
    <row r="41" spans="1:17" ht="16.95" customHeight="1" x14ac:dyDescent="0.2">
      <c r="B41" s="20"/>
      <c r="C41" s="50"/>
      <c r="D41" s="50"/>
      <c r="E41" s="50"/>
      <c r="F41" s="50"/>
      <c r="G41" s="50"/>
      <c r="H41" s="50"/>
      <c r="I41" s="50"/>
      <c r="J41" s="50"/>
      <c r="K41" s="50"/>
      <c r="L41" s="50"/>
      <c r="M41" s="50"/>
      <c r="N41" s="50"/>
      <c r="O41" s="50"/>
      <c r="P41" s="51"/>
    </row>
    <row r="42" spans="1:17" ht="15" customHeight="1" x14ac:dyDescent="0.2">
      <c r="C42" s="50"/>
      <c r="D42" s="50"/>
      <c r="E42" s="50"/>
      <c r="F42" s="50"/>
      <c r="G42" s="50"/>
      <c r="H42" s="50"/>
      <c r="I42" s="50"/>
      <c r="J42" s="50"/>
      <c r="K42" s="50"/>
      <c r="L42" s="50"/>
      <c r="M42" s="50"/>
      <c r="N42" s="50"/>
      <c r="O42" s="50"/>
      <c r="P42" s="51"/>
    </row>
    <row r="43" spans="1:17" ht="15" customHeight="1" x14ac:dyDescent="0.2">
      <c r="C43" s="50"/>
      <c r="D43" s="50"/>
      <c r="E43" s="50"/>
      <c r="F43" s="50"/>
      <c r="G43" s="50"/>
      <c r="H43" s="50"/>
      <c r="I43" s="50"/>
      <c r="J43" s="50"/>
      <c r="K43" s="50"/>
      <c r="L43" s="50"/>
      <c r="M43" s="50"/>
      <c r="N43" s="50"/>
      <c r="O43" s="50"/>
      <c r="P43" s="51"/>
    </row>
    <row r="44" spans="1:17" ht="15" customHeight="1" x14ac:dyDescent="0.2">
      <c r="C44" s="50"/>
      <c r="D44" s="50"/>
      <c r="E44" s="50"/>
      <c r="F44" s="50"/>
      <c r="G44" s="50"/>
      <c r="H44" s="50"/>
      <c r="I44" s="50"/>
      <c r="J44" s="50"/>
      <c r="K44" s="50"/>
      <c r="L44" s="50"/>
      <c r="M44" s="50"/>
      <c r="N44" s="50"/>
      <c r="O44" s="50"/>
      <c r="P44" s="51"/>
    </row>
    <row r="45" spans="1:17" ht="15" customHeight="1" x14ac:dyDescent="0.2">
      <c r="C45" s="50"/>
      <c r="D45" s="50"/>
      <c r="E45" s="50"/>
      <c r="F45" s="50"/>
      <c r="G45" s="50"/>
      <c r="H45" s="50"/>
      <c r="I45" s="50"/>
      <c r="J45" s="50"/>
      <c r="K45" s="50"/>
      <c r="L45" s="50"/>
      <c r="M45" s="50"/>
      <c r="N45" s="50"/>
      <c r="O45" s="50"/>
      <c r="P45" s="51"/>
    </row>
    <row r="46" spans="1:17" ht="15" customHeight="1" x14ac:dyDescent="0.2">
      <c r="C46" s="50"/>
      <c r="D46" s="50"/>
      <c r="E46" s="50"/>
      <c r="F46" s="50"/>
      <c r="G46" s="50"/>
      <c r="H46" s="50"/>
      <c r="I46" s="50"/>
      <c r="J46" s="50"/>
      <c r="K46" s="50"/>
      <c r="L46" s="50"/>
      <c r="M46" s="50"/>
      <c r="N46" s="50"/>
      <c r="O46" s="50"/>
      <c r="P46" s="51"/>
    </row>
    <row r="47" spans="1:17" ht="15" customHeight="1" x14ac:dyDescent="0.2">
      <c r="C47" s="50"/>
      <c r="D47" s="50"/>
      <c r="E47" s="50"/>
      <c r="F47" s="50"/>
      <c r="G47" s="50"/>
      <c r="H47" s="50"/>
      <c r="I47" s="50"/>
      <c r="J47" s="50"/>
      <c r="K47" s="50"/>
      <c r="L47" s="50"/>
      <c r="M47" s="50"/>
      <c r="N47" s="50"/>
      <c r="O47" s="50"/>
      <c r="P47" s="51"/>
    </row>
    <row r="48" spans="1:17" ht="15" customHeight="1" x14ac:dyDescent="0.2">
      <c r="C48" s="50"/>
      <c r="D48" s="50"/>
      <c r="E48" s="50"/>
      <c r="F48" s="50"/>
      <c r="G48" s="50"/>
      <c r="H48" s="50"/>
      <c r="I48" s="50"/>
      <c r="J48" s="50"/>
      <c r="K48" s="50"/>
      <c r="L48" s="50"/>
      <c r="M48" s="50"/>
      <c r="N48" s="50"/>
      <c r="O48" s="50"/>
      <c r="P48" s="51"/>
    </row>
    <row r="49" spans="3:16" ht="15" customHeight="1" x14ac:dyDescent="0.2">
      <c r="C49" s="50"/>
      <c r="D49" s="50"/>
      <c r="E49" s="50"/>
      <c r="F49" s="50"/>
      <c r="G49" s="50"/>
      <c r="H49" s="50"/>
      <c r="I49" s="50"/>
      <c r="J49" s="50"/>
      <c r="K49" s="50"/>
      <c r="L49" s="50"/>
      <c r="M49" s="50"/>
      <c r="N49" s="50"/>
      <c r="O49" s="50"/>
      <c r="P49" s="51"/>
    </row>
    <row r="50" spans="3:16" ht="15" customHeight="1" x14ac:dyDescent="0.2">
      <c r="C50" s="50"/>
      <c r="D50" s="50"/>
      <c r="E50" s="50"/>
      <c r="F50" s="50"/>
      <c r="G50" s="50"/>
      <c r="H50" s="50"/>
      <c r="I50" s="50"/>
      <c r="J50" s="50"/>
      <c r="K50" s="50"/>
      <c r="L50" s="50"/>
      <c r="M50" s="50"/>
      <c r="N50" s="50"/>
      <c r="O50" s="50"/>
      <c r="P50" s="51"/>
    </row>
    <row r="51" spans="3:16" ht="15" customHeight="1" x14ac:dyDescent="0.2"/>
    <row r="52" spans="3:16" ht="15" customHeight="1" x14ac:dyDescent="0.2"/>
  </sheetData>
  <mergeCells count="32">
    <mergeCell ref="N2:N4"/>
    <mergeCell ref="A12:A13"/>
    <mergeCell ref="P1:P4"/>
    <mergeCell ref="D2:F2"/>
    <mergeCell ref="G2:G4"/>
    <mergeCell ref="H2:H4"/>
    <mergeCell ref="I2:J2"/>
    <mergeCell ref="A1:A4"/>
    <mergeCell ref="B1:B4"/>
    <mergeCell ref="C1:C4"/>
    <mergeCell ref="D1:O1"/>
    <mergeCell ref="O2:O4"/>
    <mergeCell ref="D3:D4"/>
    <mergeCell ref="E3:E4"/>
    <mergeCell ref="F3:F4"/>
    <mergeCell ref="I3:I4"/>
    <mergeCell ref="J3:J4"/>
    <mergeCell ref="K2:K4"/>
    <mergeCell ref="L2:L4"/>
    <mergeCell ref="M2:M4"/>
    <mergeCell ref="A14:A15"/>
    <mergeCell ref="A16:A17"/>
    <mergeCell ref="A18:A19"/>
    <mergeCell ref="A20:A21"/>
    <mergeCell ref="A36:A37"/>
    <mergeCell ref="A24:A25"/>
    <mergeCell ref="A26:A27"/>
    <mergeCell ref="A28:A29"/>
    <mergeCell ref="A30:A31"/>
    <mergeCell ref="A32:A33"/>
    <mergeCell ref="A34:A35"/>
    <mergeCell ref="A22:A23"/>
  </mergeCells>
  <phoneticPr fontId="4"/>
  <printOptions horizontalCentered="1"/>
  <pageMargins left="0.78740157480314965" right="0.78740157480314965" top="1.1811023622047245" bottom="0.59055118110236227" header="0.39370078740157483" footer="0.39370078740157483"/>
  <pageSetup paperSize="9" firstPageNumber="27" fitToWidth="0" fitToHeight="0" pageOrder="overThenDown" orientation="portrait" r:id="rId1"/>
  <headerFooter scaleWithDoc="0">
    <oddHeader>&amp;L&amp;"ＭＳ ゴシック,標準"
 &amp;"ＭＳ ゴシック,太字"&amp;16(4)札幌便</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MF51"/>
  <sheetViews>
    <sheetView view="pageBreakPreview" zoomScaleNormal="100" zoomScaleSheetLayoutView="100" workbookViewId="0">
      <pane ySplit="4" topLeftCell="A24" activePane="bottomLeft" state="frozen"/>
      <selection activeCell="Q5" sqref="Q5:Q43"/>
      <selection pane="bottomLeft" activeCell="B40" sqref="B40"/>
    </sheetView>
  </sheetViews>
  <sheetFormatPr defaultRowHeight="21.6" customHeight="1" x14ac:dyDescent="0.2"/>
  <cols>
    <col min="1" max="2" width="4.77734375" style="19" customWidth="1"/>
    <col min="3" max="3" width="5.77734375" style="4" customWidth="1"/>
    <col min="4" max="6" width="5.77734375" style="3" customWidth="1"/>
    <col min="7" max="7" width="5.5546875" style="3" hidden="1" customWidth="1"/>
    <col min="8" max="16" width="5.77734375" style="3" customWidth="1"/>
    <col min="17" max="17" width="10.6640625" style="1" customWidth="1"/>
    <col min="18" max="1020" width="10.77734375" style="1" customWidth="1"/>
  </cols>
  <sheetData>
    <row r="1" spans="1:17" s="20" customFormat="1" ht="15" customHeight="1" x14ac:dyDescent="0.2">
      <c r="A1" s="65" t="s">
        <v>7</v>
      </c>
      <c r="B1" s="67" t="s">
        <v>30</v>
      </c>
      <c r="C1" s="76" t="s">
        <v>0</v>
      </c>
      <c r="D1" s="70" t="s">
        <v>21</v>
      </c>
      <c r="E1" s="71"/>
      <c r="F1" s="71"/>
      <c r="G1" s="71"/>
      <c r="H1" s="71"/>
      <c r="I1" s="71"/>
      <c r="J1" s="71"/>
      <c r="K1" s="71"/>
      <c r="L1" s="71"/>
      <c r="M1" s="71"/>
      <c r="N1" s="71"/>
      <c r="O1" s="72"/>
      <c r="P1" s="80" t="s">
        <v>31</v>
      </c>
    </row>
    <row r="2" spans="1:17" s="20" customFormat="1" ht="15" customHeight="1" x14ac:dyDescent="0.2">
      <c r="A2" s="66"/>
      <c r="B2" s="68"/>
      <c r="C2" s="77"/>
      <c r="D2" s="83" t="s">
        <v>1</v>
      </c>
      <c r="E2" s="83"/>
      <c r="F2" s="83"/>
      <c r="G2" s="84" t="s">
        <v>2</v>
      </c>
      <c r="H2" s="86" t="s">
        <v>14</v>
      </c>
      <c r="I2" s="83" t="s">
        <v>3</v>
      </c>
      <c r="J2" s="83"/>
      <c r="K2" s="88" t="s">
        <v>17</v>
      </c>
      <c r="L2" s="88" t="s">
        <v>18</v>
      </c>
      <c r="M2" s="88" t="s">
        <v>19</v>
      </c>
      <c r="N2" s="91" t="s">
        <v>32</v>
      </c>
      <c r="O2" s="73" t="s">
        <v>20</v>
      </c>
      <c r="P2" s="81"/>
    </row>
    <row r="3" spans="1:17" s="20" customFormat="1" ht="15" customHeight="1" x14ac:dyDescent="0.2">
      <c r="A3" s="66"/>
      <c r="B3" s="68"/>
      <c r="C3" s="77"/>
      <c r="D3" s="83" t="s">
        <v>4</v>
      </c>
      <c r="E3" s="83" t="s">
        <v>5</v>
      </c>
      <c r="F3" s="83" t="s">
        <v>6</v>
      </c>
      <c r="G3" s="84"/>
      <c r="H3" s="83"/>
      <c r="I3" s="86" t="s">
        <v>15</v>
      </c>
      <c r="J3" s="86" t="s">
        <v>16</v>
      </c>
      <c r="K3" s="89"/>
      <c r="L3" s="89"/>
      <c r="M3" s="89"/>
      <c r="N3" s="92"/>
      <c r="O3" s="74"/>
      <c r="P3" s="81"/>
    </row>
    <row r="4" spans="1:17" s="20" customFormat="1" ht="15" customHeight="1" x14ac:dyDescent="0.2">
      <c r="A4" s="64"/>
      <c r="B4" s="69"/>
      <c r="C4" s="78"/>
      <c r="D4" s="87"/>
      <c r="E4" s="87"/>
      <c r="F4" s="87"/>
      <c r="G4" s="85"/>
      <c r="H4" s="87"/>
      <c r="I4" s="87"/>
      <c r="J4" s="87"/>
      <c r="K4" s="90"/>
      <c r="L4" s="90"/>
      <c r="M4" s="90"/>
      <c r="N4" s="93"/>
      <c r="O4" s="75"/>
      <c r="P4" s="82"/>
      <c r="Q4" s="24" t="s">
        <v>22</v>
      </c>
    </row>
    <row r="5" spans="1:17" s="1" customFormat="1" ht="16.95" customHeight="1" x14ac:dyDescent="0.2">
      <c r="A5" s="7"/>
      <c r="B5" s="8" t="s">
        <v>37</v>
      </c>
      <c r="C5" s="26">
        <v>602</v>
      </c>
      <c r="D5" s="27"/>
      <c r="E5" s="27"/>
      <c r="F5" s="27"/>
      <c r="G5" s="27"/>
      <c r="H5" s="27"/>
      <c r="I5" s="27"/>
      <c r="J5" s="27"/>
      <c r="K5" s="27"/>
      <c r="L5" s="27">
        <v>3</v>
      </c>
      <c r="M5" s="27">
        <v>1</v>
      </c>
      <c r="N5" s="27"/>
      <c r="O5" s="27">
        <f t="shared" ref="O5:O40" si="0">SUM(D5:N5)</f>
        <v>4</v>
      </c>
      <c r="P5" s="28">
        <f t="shared" ref="P5:P40" si="1">O5/Q5*100</f>
        <v>0.66006600660066006</v>
      </c>
      <c r="Q5" s="59">
        <f t="shared" ref="Q5:Q40" si="2">C5+O5</f>
        <v>606</v>
      </c>
    </row>
    <row r="6" spans="1:17" s="1" customFormat="1" ht="16.95" customHeight="1" x14ac:dyDescent="0.2">
      <c r="A6" s="7"/>
      <c r="B6" s="8">
        <v>26</v>
      </c>
      <c r="C6" s="26">
        <v>546</v>
      </c>
      <c r="D6" s="27"/>
      <c r="E6" s="27"/>
      <c r="F6" s="27"/>
      <c r="G6" s="27"/>
      <c r="H6" s="27"/>
      <c r="I6" s="27">
        <v>1</v>
      </c>
      <c r="J6" s="27"/>
      <c r="K6" s="27">
        <v>1</v>
      </c>
      <c r="L6" s="27">
        <v>2</v>
      </c>
      <c r="M6" s="27">
        <v>4</v>
      </c>
      <c r="N6" s="27"/>
      <c r="O6" s="27">
        <f t="shared" si="0"/>
        <v>8</v>
      </c>
      <c r="P6" s="28">
        <f t="shared" si="1"/>
        <v>1.4440433212996391</v>
      </c>
      <c r="Q6" s="59">
        <f t="shared" si="2"/>
        <v>554</v>
      </c>
    </row>
    <row r="7" spans="1:17" s="1" customFormat="1" ht="16.95" customHeight="1" x14ac:dyDescent="0.2">
      <c r="A7" s="7"/>
      <c r="B7" s="8">
        <v>27</v>
      </c>
      <c r="C7" s="26">
        <v>725</v>
      </c>
      <c r="D7" s="27"/>
      <c r="E7" s="27"/>
      <c r="F7" s="27"/>
      <c r="G7" s="27"/>
      <c r="H7" s="27"/>
      <c r="I7" s="27">
        <v>2</v>
      </c>
      <c r="J7" s="27"/>
      <c r="K7" s="27"/>
      <c r="L7" s="27">
        <v>2</v>
      </c>
      <c r="M7" s="27">
        <v>1</v>
      </c>
      <c r="N7" s="27"/>
      <c r="O7" s="27">
        <f t="shared" si="0"/>
        <v>5</v>
      </c>
      <c r="P7" s="28">
        <f t="shared" si="1"/>
        <v>0.68493150684931503</v>
      </c>
      <c r="Q7" s="59">
        <f t="shared" si="2"/>
        <v>730</v>
      </c>
    </row>
    <row r="8" spans="1:17" s="1" customFormat="1" ht="16.95" customHeight="1" x14ac:dyDescent="0.2">
      <c r="A8" s="7"/>
      <c r="B8" s="8">
        <v>28</v>
      </c>
      <c r="C8" s="26">
        <v>1265</v>
      </c>
      <c r="D8" s="27"/>
      <c r="E8" s="27">
        <v>1</v>
      </c>
      <c r="F8" s="27">
        <v>3</v>
      </c>
      <c r="G8" s="27"/>
      <c r="H8" s="27">
        <v>2</v>
      </c>
      <c r="I8" s="27">
        <v>1</v>
      </c>
      <c r="J8" s="27"/>
      <c r="K8" s="27"/>
      <c r="L8" s="27">
        <v>4</v>
      </c>
      <c r="M8" s="27"/>
      <c r="N8" s="27"/>
      <c r="O8" s="27">
        <f t="shared" ref="O8:O13" si="3">SUM(D8:N8)</f>
        <v>11</v>
      </c>
      <c r="P8" s="28">
        <f t="shared" ref="P8" si="4">O8/Q8*100</f>
        <v>0.86206896551724133</v>
      </c>
      <c r="Q8" s="59">
        <f t="shared" ref="Q8" si="5">C8+O8</f>
        <v>1276</v>
      </c>
    </row>
    <row r="9" spans="1:17" s="1" customFormat="1" ht="16.95" customHeight="1" x14ac:dyDescent="0.2">
      <c r="A9" s="7"/>
      <c r="B9" s="8">
        <v>29</v>
      </c>
      <c r="C9" s="26">
        <v>1447</v>
      </c>
      <c r="D9" s="27"/>
      <c r="E9" s="27"/>
      <c r="F9" s="27"/>
      <c r="G9" s="27"/>
      <c r="H9" s="27">
        <v>8</v>
      </c>
      <c r="I9" s="27">
        <v>1</v>
      </c>
      <c r="J9" s="27"/>
      <c r="K9" s="27"/>
      <c r="L9" s="27">
        <v>2</v>
      </c>
      <c r="M9" s="27">
        <v>1</v>
      </c>
      <c r="N9" s="27">
        <v>1</v>
      </c>
      <c r="O9" s="27">
        <f t="shared" si="3"/>
        <v>13</v>
      </c>
      <c r="P9" s="28">
        <f t="shared" ref="P9:P11" si="6">O9/Q9*100</f>
        <v>0.8904109589041096</v>
      </c>
      <c r="Q9" s="59">
        <f>C9+O9</f>
        <v>1460</v>
      </c>
    </row>
    <row r="10" spans="1:17" s="1" customFormat="1" ht="16.95" customHeight="1" x14ac:dyDescent="0.2">
      <c r="A10" s="9"/>
      <c r="B10" s="10">
        <v>30</v>
      </c>
      <c r="C10" s="29">
        <v>1435</v>
      </c>
      <c r="D10" s="30"/>
      <c r="E10" s="30"/>
      <c r="F10" s="30">
        <v>3</v>
      </c>
      <c r="G10" s="30"/>
      <c r="H10" s="30">
        <v>12</v>
      </c>
      <c r="I10" s="30">
        <v>5</v>
      </c>
      <c r="J10" s="30"/>
      <c r="K10" s="30"/>
      <c r="L10" s="30">
        <v>5</v>
      </c>
      <c r="M10" s="30"/>
      <c r="N10" s="30"/>
      <c r="O10" s="33">
        <f t="shared" si="3"/>
        <v>25</v>
      </c>
      <c r="P10" s="31">
        <f t="shared" ref="P10" si="7">O10/Q10*100</f>
        <v>1.7123287671232876</v>
      </c>
      <c r="Q10" s="59">
        <f>C10+O10</f>
        <v>1460</v>
      </c>
    </row>
    <row r="11" spans="1:17" s="1" customFormat="1" ht="16.95" customHeight="1" x14ac:dyDescent="0.2">
      <c r="A11" s="11"/>
      <c r="B11" s="12" t="s">
        <v>29</v>
      </c>
      <c r="C11" s="32">
        <v>1447</v>
      </c>
      <c r="D11" s="33"/>
      <c r="E11" s="33"/>
      <c r="F11" s="33"/>
      <c r="G11" s="33"/>
      <c r="H11" s="33">
        <v>3</v>
      </c>
      <c r="I11" s="33">
        <v>5</v>
      </c>
      <c r="J11" s="33"/>
      <c r="K11" s="33"/>
      <c r="L11" s="33">
        <v>2</v>
      </c>
      <c r="M11" s="33">
        <v>2</v>
      </c>
      <c r="N11" s="33">
        <v>1</v>
      </c>
      <c r="O11" s="33">
        <f t="shared" si="3"/>
        <v>13</v>
      </c>
      <c r="P11" s="34">
        <f t="shared" si="6"/>
        <v>0.8904109589041096</v>
      </c>
      <c r="Q11" s="59">
        <f>C11+O11</f>
        <v>1460</v>
      </c>
    </row>
    <row r="12" spans="1:17" s="1" customFormat="1" ht="16.95" customHeight="1" x14ac:dyDescent="0.2">
      <c r="A12" s="11"/>
      <c r="B12" s="12">
        <v>2</v>
      </c>
      <c r="C12" s="32">
        <v>1011</v>
      </c>
      <c r="D12" s="33"/>
      <c r="E12" s="33"/>
      <c r="F12" s="33">
        <v>8</v>
      </c>
      <c r="G12" s="33"/>
      <c r="H12" s="33">
        <v>7</v>
      </c>
      <c r="I12" s="33"/>
      <c r="J12" s="33"/>
      <c r="K12" s="33"/>
      <c r="L12" s="33">
        <v>1</v>
      </c>
      <c r="M12" s="33">
        <v>1</v>
      </c>
      <c r="N12" s="33">
        <v>436</v>
      </c>
      <c r="O12" s="33">
        <f t="shared" si="3"/>
        <v>453</v>
      </c>
      <c r="P12" s="34">
        <f t="shared" ref="P12" si="8">O12/Q12*100</f>
        <v>30.942622950819672</v>
      </c>
      <c r="Q12" s="59">
        <f>C12+O12</f>
        <v>1464</v>
      </c>
    </row>
    <row r="13" spans="1:17" s="1" customFormat="1" ht="16.95" customHeight="1" x14ac:dyDescent="0.2">
      <c r="A13" s="11"/>
      <c r="B13" s="12">
        <v>3</v>
      </c>
      <c r="C13" s="32">
        <v>1073</v>
      </c>
      <c r="D13" s="33"/>
      <c r="E13" s="33"/>
      <c r="F13" s="33">
        <v>8</v>
      </c>
      <c r="G13" s="33"/>
      <c r="H13" s="33"/>
      <c r="I13" s="33"/>
      <c r="J13" s="33"/>
      <c r="K13" s="33"/>
      <c r="L13" s="33">
        <v>6</v>
      </c>
      <c r="M13" s="33">
        <v>1</v>
      </c>
      <c r="N13" s="33">
        <v>372</v>
      </c>
      <c r="O13" s="33">
        <f t="shared" si="3"/>
        <v>387</v>
      </c>
      <c r="P13" s="34">
        <f t="shared" ref="P13" si="9">O13/Q13*100</f>
        <v>26.506849315068493</v>
      </c>
      <c r="Q13" s="59">
        <f>C13+O13</f>
        <v>1460</v>
      </c>
    </row>
    <row r="14" spans="1:17" s="1" customFormat="1" ht="16.95" customHeight="1" x14ac:dyDescent="0.2">
      <c r="A14" s="13"/>
      <c r="B14" s="14">
        <v>4</v>
      </c>
      <c r="C14" s="35">
        <v>1421</v>
      </c>
      <c r="D14" s="36"/>
      <c r="E14" s="36"/>
      <c r="F14" s="36"/>
      <c r="G14" s="36"/>
      <c r="H14" s="36">
        <v>2</v>
      </c>
      <c r="I14" s="36"/>
      <c r="J14" s="36"/>
      <c r="K14" s="36"/>
      <c r="L14" s="36">
        <v>8</v>
      </c>
      <c r="M14" s="36">
        <v>1</v>
      </c>
      <c r="N14" s="36">
        <v>28</v>
      </c>
      <c r="O14" s="36">
        <v>39</v>
      </c>
      <c r="P14" s="37">
        <v>2.6712328767123288</v>
      </c>
      <c r="Q14" s="59">
        <v>1460</v>
      </c>
    </row>
    <row r="15" spans="1:17" s="1" customFormat="1" ht="16.95" customHeight="1" x14ac:dyDescent="0.2">
      <c r="A15" s="66">
        <v>1</v>
      </c>
      <c r="B15" s="15">
        <f>総括表!S5</f>
        <v>5</v>
      </c>
      <c r="C15" s="38">
        <v>122</v>
      </c>
      <c r="D15" s="39"/>
      <c r="E15" s="39"/>
      <c r="F15" s="39">
        <v>2</v>
      </c>
      <c r="G15" s="39"/>
      <c r="H15" s="39"/>
      <c r="I15" s="39"/>
      <c r="J15" s="39"/>
      <c r="K15" s="39"/>
      <c r="L15" s="39"/>
      <c r="M15" s="39"/>
      <c r="N15" s="39"/>
      <c r="O15" s="39">
        <f t="shared" ref="O15" si="10">SUM(D15:N15)</f>
        <v>2</v>
      </c>
      <c r="P15" s="41">
        <f t="shared" ref="P15" si="11">O15/Q15*100</f>
        <v>1.6129032258064515</v>
      </c>
      <c r="Q15" s="59">
        <f t="shared" ref="Q15" si="12">C15+O15</f>
        <v>124</v>
      </c>
    </row>
    <row r="16" spans="1:17" s="1" customFormat="1" ht="16.95" customHeight="1" x14ac:dyDescent="0.2">
      <c r="A16" s="79"/>
      <c r="B16" s="16">
        <f>総括表!S6</f>
        <v>6</v>
      </c>
      <c r="C16" s="42">
        <v>124</v>
      </c>
      <c r="D16" s="43"/>
      <c r="E16" s="43"/>
      <c r="F16" s="43"/>
      <c r="G16" s="43"/>
      <c r="H16" s="43"/>
      <c r="I16" s="43"/>
      <c r="J16" s="43"/>
      <c r="K16" s="43"/>
      <c r="L16" s="43"/>
      <c r="M16" s="43"/>
      <c r="N16" s="43"/>
      <c r="O16" s="43">
        <f t="shared" si="0"/>
        <v>0</v>
      </c>
      <c r="P16" s="46">
        <f t="shared" si="1"/>
        <v>0</v>
      </c>
      <c r="Q16" s="59">
        <f t="shared" si="2"/>
        <v>124</v>
      </c>
    </row>
    <row r="17" spans="1:17" s="1" customFormat="1" ht="16.95" customHeight="1" x14ac:dyDescent="0.2">
      <c r="A17" s="62">
        <v>2</v>
      </c>
      <c r="B17" s="17">
        <f>B15</f>
        <v>5</v>
      </c>
      <c r="C17" s="38">
        <v>110</v>
      </c>
      <c r="D17" s="39"/>
      <c r="E17" s="39"/>
      <c r="F17" s="39">
        <v>2</v>
      </c>
      <c r="G17" s="39"/>
      <c r="H17" s="39"/>
      <c r="I17" s="39"/>
      <c r="J17" s="39"/>
      <c r="K17" s="39"/>
      <c r="L17" s="39"/>
      <c r="M17" s="39"/>
      <c r="N17" s="39"/>
      <c r="O17" s="39">
        <f t="shared" ref="O17" si="13">SUM(D17:N17)</f>
        <v>2</v>
      </c>
      <c r="P17" s="41">
        <f t="shared" ref="P17" si="14">O17/Q17*100</f>
        <v>1.7857142857142856</v>
      </c>
      <c r="Q17" s="59">
        <f t="shared" ref="Q17" si="15">C17+O17</f>
        <v>112</v>
      </c>
    </row>
    <row r="18" spans="1:17" s="1" customFormat="1" ht="16.95" customHeight="1" x14ac:dyDescent="0.2">
      <c r="A18" s="62"/>
      <c r="B18" s="16">
        <f>B16</f>
        <v>6</v>
      </c>
      <c r="C18" s="42">
        <v>112</v>
      </c>
      <c r="D18" s="43"/>
      <c r="E18" s="43"/>
      <c r="F18" s="43"/>
      <c r="G18" s="43"/>
      <c r="H18" s="43">
        <v>2</v>
      </c>
      <c r="I18" s="43"/>
      <c r="J18" s="43"/>
      <c r="K18" s="43"/>
      <c r="L18" s="43">
        <v>2</v>
      </c>
      <c r="M18" s="43"/>
      <c r="N18" s="43"/>
      <c r="O18" s="43">
        <f t="shared" si="0"/>
        <v>4</v>
      </c>
      <c r="P18" s="46">
        <f t="shared" si="1"/>
        <v>3.4482758620689653</v>
      </c>
      <c r="Q18" s="59">
        <f t="shared" si="2"/>
        <v>116</v>
      </c>
    </row>
    <row r="19" spans="1:17" s="1" customFormat="1" ht="16.95" customHeight="1" x14ac:dyDescent="0.2">
      <c r="A19" s="62">
        <v>3</v>
      </c>
      <c r="B19" s="17">
        <f t="shared" ref="B19:B38" si="16">B17</f>
        <v>5</v>
      </c>
      <c r="C19" s="38">
        <v>124</v>
      </c>
      <c r="D19" s="39"/>
      <c r="E19" s="39"/>
      <c r="F19" s="39"/>
      <c r="G19" s="39"/>
      <c r="H19" s="39"/>
      <c r="I19" s="39"/>
      <c r="J19" s="39"/>
      <c r="K19" s="39"/>
      <c r="L19" s="39"/>
      <c r="M19" s="39"/>
      <c r="N19" s="39"/>
      <c r="O19" s="39">
        <f t="shared" ref="O19" si="17">SUM(D19:N19)</f>
        <v>0</v>
      </c>
      <c r="P19" s="41">
        <f t="shared" ref="P19" si="18">O19/Q19*100</f>
        <v>0</v>
      </c>
      <c r="Q19" s="59">
        <f t="shared" ref="Q19" si="19">C19+O19</f>
        <v>124</v>
      </c>
    </row>
    <row r="20" spans="1:17" s="1" customFormat="1" ht="16.95" customHeight="1" x14ac:dyDescent="0.2">
      <c r="A20" s="62"/>
      <c r="B20" s="16">
        <f t="shared" si="16"/>
        <v>6</v>
      </c>
      <c r="C20" s="42">
        <v>124</v>
      </c>
      <c r="D20" s="43"/>
      <c r="E20" s="43"/>
      <c r="F20" s="43"/>
      <c r="G20" s="43"/>
      <c r="H20" s="43"/>
      <c r="I20" s="43"/>
      <c r="J20" s="43"/>
      <c r="K20" s="43"/>
      <c r="L20" s="43"/>
      <c r="M20" s="43"/>
      <c r="N20" s="43"/>
      <c r="O20" s="43">
        <f t="shared" si="0"/>
        <v>0</v>
      </c>
      <c r="P20" s="46">
        <f t="shared" si="1"/>
        <v>0</v>
      </c>
      <c r="Q20" s="59">
        <f t="shared" si="2"/>
        <v>124</v>
      </c>
    </row>
    <row r="21" spans="1:17" s="1" customFormat="1" ht="16.95" customHeight="1" x14ac:dyDescent="0.2">
      <c r="A21" s="62">
        <v>4</v>
      </c>
      <c r="B21" s="17">
        <f t="shared" si="16"/>
        <v>5</v>
      </c>
      <c r="C21" s="38">
        <v>120</v>
      </c>
      <c r="D21" s="39"/>
      <c r="E21" s="39"/>
      <c r="F21" s="39"/>
      <c r="G21" s="39"/>
      <c r="H21" s="39"/>
      <c r="I21" s="39"/>
      <c r="J21" s="39"/>
      <c r="K21" s="39"/>
      <c r="L21" s="39"/>
      <c r="M21" s="39"/>
      <c r="N21" s="39"/>
      <c r="O21" s="39">
        <f t="shared" ref="O21" si="20">SUM(D21:N21)</f>
        <v>0</v>
      </c>
      <c r="P21" s="41">
        <f t="shared" ref="P21" si="21">O21/Q21*100</f>
        <v>0</v>
      </c>
      <c r="Q21" s="59">
        <f t="shared" ref="Q21" si="22">C21+O21</f>
        <v>120</v>
      </c>
    </row>
    <row r="22" spans="1:17" s="1" customFormat="1" ht="16.95" customHeight="1" x14ac:dyDescent="0.2">
      <c r="A22" s="62"/>
      <c r="B22" s="16">
        <f t="shared" si="16"/>
        <v>6</v>
      </c>
      <c r="C22" s="42">
        <v>120</v>
      </c>
      <c r="D22" s="43"/>
      <c r="E22" s="43"/>
      <c r="F22" s="43"/>
      <c r="G22" s="43"/>
      <c r="H22" s="43"/>
      <c r="I22" s="43"/>
      <c r="J22" s="43"/>
      <c r="K22" s="43"/>
      <c r="L22" s="43"/>
      <c r="M22" s="43"/>
      <c r="N22" s="43"/>
      <c r="O22" s="43">
        <f t="shared" si="0"/>
        <v>0</v>
      </c>
      <c r="P22" s="46">
        <f t="shared" si="1"/>
        <v>0</v>
      </c>
      <c r="Q22" s="59">
        <f t="shared" si="2"/>
        <v>120</v>
      </c>
    </row>
    <row r="23" spans="1:17" s="1" customFormat="1" ht="16.95" customHeight="1" x14ac:dyDescent="0.2">
      <c r="A23" s="62">
        <v>5</v>
      </c>
      <c r="B23" s="17">
        <f>B21</f>
        <v>5</v>
      </c>
      <c r="C23" s="38">
        <v>122</v>
      </c>
      <c r="D23" s="39"/>
      <c r="E23" s="39"/>
      <c r="F23" s="39"/>
      <c r="G23" s="39"/>
      <c r="H23" s="39"/>
      <c r="I23" s="39"/>
      <c r="J23" s="39"/>
      <c r="K23" s="39"/>
      <c r="L23" s="39">
        <v>2</v>
      </c>
      <c r="M23" s="39"/>
      <c r="N23" s="39"/>
      <c r="O23" s="39">
        <f t="shared" ref="O23" si="23">SUM(D23:N23)</f>
        <v>2</v>
      </c>
      <c r="P23" s="41">
        <f t="shared" ref="P23" si="24">O23/Q23*100</f>
        <v>1.6129032258064515</v>
      </c>
      <c r="Q23" s="59">
        <f t="shared" ref="Q23" si="25">C23+O23</f>
        <v>124</v>
      </c>
    </row>
    <row r="24" spans="1:17" s="1" customFormat="1" ht="16.95" customHeight="1" x14ac:dyDescent="0.2">
      <c r="A24" s="62"/>
      <c r="B24" s="16">
        <f>B22</f>
        <v>6</v>
      </c>
      <c r="C24" s="42">
        <v>124</v>
      </c>
      <c r="D24" s="43"/>
      <c r="E24" s="43"/>
      <c r="F24" s="43"/>
      <c r="G24" s="43"/>
      <c r="H24" s="43"/>
      <c r="I24" s="43"/>
      <c r="J24" s="43"/>
      <c r="K24" s="43"/>
      <c r="L24" s="43"/>
      <c r="M24" s="43"/>
      <c r="N24" s="43"/>
      <c r="O24" s="43">
        <f t="shared" si="0"/>
        <v>0</v>
      </c>
      <c r="P24" s="46">
        <f t="shared" si="1"/>
        <v>0</v>
      </c>
      <c r="Q24" s="59">
        <f t="shared" si="2"/>
        <v>124</v>
      </c>
    </row>
    <row r="25" spans="1:17" s="1" customFormat="1" ht="16.95" customHeight="1" x14ac:dyDescent="0.2">
      <c r="A25" s="62">
        <v>6</v>
      </c>
      <c r="B25" s="17">
        <f t="shared" si="16"/>
        <v>5</v>
      </c>
      <c r="C25" s="38">
        <v>120</v>
      </c>
      <c r="D25" s="39"/>
      <c r="E25" s="39"/>
      <c r="F25" s="39"/>
      <c r="G25" s="39"/>
      <c r="H25" s="39"/>
      <c r="I25" s="39"/>
      <c r="J25" s="39"/>
      <c r="K25" s="39"/>
      <c r="L25" s="39"/>
      <c r="M25" s="39"/>
      <c r="N25" s="39"/>
      <c r="O25" s="39">
        <f t="shared" ref="O25" si="26">SUM(D25:N25)</f>
        <v>0</v>
      </c>
      <c r="P25" s="41">
        <f t="shared" ref="P25" si="27">O25/Q25*100</f>
        <v>0</v>
      </c>
      <c r="Q25" s="59">
        <f t="shared" ref="Q25" si="28">C25+O25</f>
        <v>120</v>
      </c>
    </row>
    <row r="26" spans="1:17" s="1" customFormat="1" ht="16.95" customHeight="1" x14ac:dyDescent="0.2">
      <c r="A26" s="62"/>
      <c r="B26" s="16">
        <f t="shared" si="16"/>
        <v>6</v>
      </c>
      <c r="C26" s="42">
        <v>120</v>
      </c>
      <c r="D26" s="43"/>
      <c r="E26" s="43"/>
      <c r="F26" s="43"/>
      <c r="G26" s="43"/>
      <c r="H26" s="43"/>
      <c r="I26" s="43"/>
      <c r="J26" s="43"/>
      <c r="K26" s="43"/>
      <c r="L26" s="43"/>
      <c r="M26" s="43"/>
      <c r="N26" s="43"/>
      <c r="O26" s="43">
        <f t="shared" si="0"/>
        <v>0</v>
      </c>
      <c r="P26" s="46">
        <f t="shared" si="1"/>
        <v>0</v>
      </c>
      <c r="Q26" s="59">
        <f t="shared" si="2"/>
        <v>120</v>
      </c>
    </row>
    <row r="27" spans="1:17" s="1" customFormat="1" ht="16.95" customHeight="1" x14ac:dyDescent="0.2">
      <c r="A27" s="62">
        <v>7</v>
      </c>
      <c r="B27" s="17">
        <f t="shared" si="16"/>
        <v>5</v>
      </c>
      <c r="C27" s="38">
        <v>124</v>
      </c>
      <c r="D27" s="39"/>
      <c r="E27" s="39"/>
      <c r="F27" s="39"/>
      <c r="G27" s="39"/>
      <c r="H27" s="39"/>
      <c r="I27" s="39"/>
      <c r="J27" s="39"/>
      <c r="K27" s="39"/>
      <c r="L27" s="39"/>
      <c r="M27" s="39"/>
      <c r="N27" s="39"/>
      <c r="O27" s="39">
        <f t="shared" ref="O27" si="29">SUM(D27:N27)</f>
        <v>0</v>
      </c>
      <c r="P27" s="41">
        <f t="shared" ref="P27" si="30">O27/Q27*100</f>
        <v>0</v>
      </c>
      <c r="Q27" s="59">
        <f t="shared" ref="Q27" si="31">C27+O27</f>
        <v>124</v>
      </c>
    </row>
    <row r="28" spans="1:17" s="1" customFormat="1" ht="16.95" customHeight="1" x14ac:dyDescent="0.2">
      <c r="A28" s="62"/>
      <c r="B28" s="16">
        <f t="shared" si="16"/>
        <v>6</v>
      </c>
      <c r="C28" s="42">
        <v>124</v>
      </c>
      <c r="D28" s="43"/>
      <c r="E28" s="43"/>
      <c r="F28" s="43"/>
      <c r="G28" s="43"/>
      <c r="H28" s="43"/>
      <c r="I28" s="43"/>
      <c r="J28" s="43"/>
      <c r="K28" s="43"/>
      <c r="L28" s="43"/>
      <c r="M28" s="43"/>
      <c r="N28" s="43"/>
      <c r="O28" s="43">
        <f t="shared" si="0"/>
        <v>0</v>
      </c>
      <c r="P28" s="46">
        <f t="shared" si="1"/>
        <v>0</v>
      </c>
      <c r="Q28" s="59">
        <f t="shared" si="2"/>
        <v>124</v>
      </c>
    </row>
    <row r="29" spans="1:17" s="1" customFormat="1" ht="16.95" customHeight="1" x14ac:dyDescent="0.2">
      <c r="A29" s="62">
        <v>8</v>
      </c>
      <c r="B29" s="17">
        <f t="shared" si="16"/>
        <v>5</v>
      </c>
      <c r="C29" s="38">
        <v>120</v>
      </c>
      <c r="D29" s="39"/>
      <c r="E29" s="39"/>
      <c r="F29" s="39"/>
      <c r="G29" s="39"/>
      <c r="H29" s="39"/>
      <c r="I29" s="39">
        <v>4</v>
      </c>
      <c r="J29" s="39"/>
      <c r="K29" s="39"/>
      <c r="L29" s="39"/>
      <c r="M29" s="39"/>
      <c r="N29" s="39"/>
      <c r="O29" s="39">
        <f t="shared" ref="O29" si="32">SUM(D29:N29)</f>
        <v>4</v>
      </c>
      <c r="P29" s="41">
        <f t="shared" ref="P29" si="33">O29/Q29*100</f>
        <v>3.225806451612903</v>
      </c>
      <c r="Q29" s="59">
        <f t="shared" ref="Q29" si="34">C29+O29</f>
        <v>124</v>
      </c>
    </row>
    <row r="30" spans="1:17" s="1" customFormat="1" ht="16.95" customHeight="1" x14ac:dyDescent="0.2">
      <c r="A30" s="62"/>
      <c r="B30" s="16">
        <f t="shared" si="16"/>
        <v>6</v>
      </c>
      <c r="C30" s="42">
        <v>123</v>
      </c>
      <c r="D30" s="43"/>
      <c r="E30" s="43"/>
      <c r="F30" s="43"/>
      <c r="G30" s="43"/>
      <c r="H30" s="43"/>
      <c r="I30" s="43"/>
      <c r="J30" s="43"/>
      <c r="K30" s="43"/>
      <c r="L30" s="43"/>
      <c r="M30" s="43">
        <v>1</v>
      </c>
      <c r="N30" s="43"/>
      <c r="O30" s="43">
        <f t="shared" si="0"/>
        <v>1</v>
      </c>
      <c r="P30" s="46">
        <f t="shared" si="1"/>
        <v>0.80645161290322576</v>
      </c>
      <c r="Q30" s="59">
        <f t="shared" si="2"/>
        <v>124</v>
      </c>
    </row>
    <row r="31" spans="1:17" s="1" customFormat="1" ht="16.95" customHeight="1" x14ac:dyDescent="0.2">
      <c r="A31" s="62">
        <v>9</v>
      </c>
      <c r="B31" s="17">
        <f t="shared" si="16"/>
        <v>5</v>
      </c>
      <c r="C31" s="38">
        <v>120</v>
      </c>
      <c r="D31" s="39"/>
      <c r="E31" s="39"/>
      <c r="F31" s="39"/>
      <c r="G31" s="39"/>
      <c r="H31" s="39"/>
      <c r="I31" s="39"/>
      <c r="J31" s="39"/>
      <c r="K31" s="39"/>
      <c r="L31" s="39"/>
      <c r="M31" s="39"/>
      <c r="N31" s="39"/>
      <c r="O31" s="39">
        <f>SUM(D31:N31)</f>
        <v>0</v>
      </c>
      <c r="P31" s="41">
        <f>O31/Q31*100</f>
        <v>0</v>
      </c>
      <c r="Q31" s="61">
        <f>C31+O31</f>
        <v>120</v>
      </c>
    </row>
    <row r="32" spans="1:17" s="1" customFormat="1" ht="16.95" customHeight="1" x14ac:dyDescent="0.2">
      <c r="A32" s="62"/>
      <c r="B32" s="16">
        <f t="shared" si="16"/>
        <v>6</v>
      </c>
      <c r="C32" s="42">
        <v>118</v>
      </c>
      <c r="D32" s="43"/>
      <c r="E32" s="43"/>
      <c r="F32" s="43"/>
      <c r="G32" s="43"/>
      <c r="H32" s="43"/>
      <c r="I32" s="43"/>
      <c r="J32" s="43"/>
      <c r="K32" s="43"/>
      <c r="L32" s="43"/>
      <c r="M32" s="43">
        <v>2</v>
      </c>
      <c r="N32" s="43"/>
      <c r="O32" s="43">
        <f>SUM(D32:N32)</f>
        <v>2</v>
      </c>
      <c r="P32" s="46">
        <f>O32/Q32*100</f>
        <v>1.6666666666666667</v>
      </c>
      <c r="Q32" s="61">
        <f>C32+O32</f>
        <v>120</v>
      </c>
    </row>
    <row r="33" spans="1:17" s="1" customFormat="1" ht="16.95" customHeight="1" x14ac:dyDescent="0.2">
      <c r="A33" s="62">
        <v>10</v>
      </c>
      <c r="B33" s="17">
        <f t="shared" si="16"/>
        <v>5</v>
      </c>
      <c r="C33" s="38">
        <v>122</v>
      </c>
      <c r="D33" s="39"/>
      <c r="E33" s="39"/>
      <c r="F33" s="39"/>
      <c r="G33" s="39"/>
      <c r="H33" s="39"/>
      <c r="I33" s="39"/>
      <c r="J33" s="39"/>
      <c r="K33" s="39"/>
      <c r="L33" s="39"/>
      <c r="M33" s="39">
        <v>2</v>
      </c>
      <c r="N33" s="39"/>
      <c r="O33" s="39">
        <f t="shared" ref="O33" si="35">SUM(D33:N33)</f>
        <v>2</v>
      </c>
      <c r="P33" s="41">
        <f t="shared" ref="P33" si="36">O33/Q33*100</f>
        <v>1.6129032258064515</v>
      </c>
      <c r="Q33" s="59">
        <f t="shared" ref="Q33" si="37">C33+O33</f>
        <v>124</v>
      </c>
    </row>
    <row r="34" spans="1:17" s="1" customFormat="1" ht="16.95" customHeight="1" x14ac:dyDescent="0.2">
      <c r="A34" s="62"/>
      <c r="B34" s="16">
        <f t="shared" si="16"/>
        <v>6</v>
      </c>
      <c r="C34" s="42">
        <v>124</v>
      </c>
      <c r="D34" s="43"/>
      <c r="E34" s="43"/>
      <c r="F34" s="43"/>
      <c r="G34" s="43"/>
      <c r="H34" s="43"/>
      <c r="I34" s="43"/>
      <c r="J34" s="43"/>
      <c r="K34" s="43"/>
      <c r="L34" s="43"/>
      <c r="M34" s="43"/>
      <c r="N34" s="43"/>
      <c r="O34" s="43">
        <f t="shared" si="0"/>
        <v>0</v>
      </c>
      <c r="P34" s="46">
        <f t="shared" si="1"/>
        <v>0</v>
      </c>
      <c r="Q34" s="59">
        <f t="shared" si="2"/>
        <v>124</v>
      </c>
    </row>
    <row r="35" spans="1:17" s="1" customFormat="1" ht="16.95" customHeight="1" x14ac:dyDescent="0.2">
      <c r="A35" s="62">
        <v>11</v>
      </c>
      <c r="B35" s="17">
        <f t="shared" si="16"/>
        <v>5</v>
      </c>
      <c r="C35" s="38">
        <v>118</v>
      </c>
      <c r="D35" s="39"/>
      <c r="E35" s="39"/>
      <c r="F35" s="39"/>
      <c r="G35" s="39"/>
      <c r="H35" s="39"/>
      <c r="I35" s="39"/>
      <c r="J35" s="39"/>
      <c r="K35" s="39"/>
      <c r="L35" s="39">
        <v>2</v>
      </c>
      <c r="M35" s="39"/>
      <c r="N35" s="39"/>
      <c r="O35" s="39">
        <f t="shared" ref="O35" si="38">SUM(D35:N35)</f>
        <v>2</v>
      </c>
      <c r="P35" s="41">
        <f t="shared" ref="P35" si="39">O35/Q35*100</f>
        <v>1.6666666666666667</v>
      </c>
      <c r="Q35" s="59">
        <f t="shared" ref="Q35" si="40">C35+O35</f>
        <v>120</v>
      </c>
    </row>
    <row r="36" spans="1:17" s="1" customFormat="1" ht="16.95" customHeight="1" x14ac:dyDescent="0.2">
      <c r="A36" s="62"/>
      <c r="B36" s="16">
        <f t="shared" si="16"/>
        <v>6</v>
      </c>
      <c r="C36" s="42">
        <v>120</v>
      </c>
      <c r="D36" s="43"/>
      <c r="E36" s="43"/>
      <c r="F36" s="43"/>
      <c r="G36" s="43"/>
      <c r="H36" s="43"/>
      <c r="I36" s="43"/>
      <c r="J36" s="43"/>
      <c r="K36" s="43"/>
      <c r="L36" s="43"/>
      <c r="M36" s="43"/>
      <c r="N36" s="43"/>
      <c r="O36" s="43">
        <f t="shared" si="0"/>
        <v>0</v>
      </c>
      <c r="P36" s="46">
        <f t="shared" si="1"/>
        <v>0</v>
      </c>
      <c r="Q36" s="59">
        <f t="shared" si="2"/>
        <v>120</v>
      </c>
    </row>
    <row r="37" spans="1:17" s="1" customFormat="1" ht="16.95" customHeight="1" x14ac:dyDescent="0.2">
      <c r="A37" s="62">
        <v>12</v>
      </c>
      <c r="B37" s="17">
        <f t="shared" si="16"/>
        <v>5</v>
      </c>
      <c r="C37" s="38">
        <v>122</v>
      </c>
      <c r="D37" s="39"/>
      <c r="E37" s="39"/>
      <c r="F37" s="39"/>
      <c r="G37" s="39"/>
      <c r="H37" s="39"/>
      <c r="I37" s="39"/>
      <c r="J37" s="39"/>
      <c r="K37" s="39"/>
      <c r="L37" s="39">
        <v>2</v>
      </c>
      <c r="M37" s="39"/>
      <c r="N37" s="39"/>
      <c r="O37" s="39">
        <f t="shared" ref="O37" si="41">SUM(D37:N37)</f>
        <v>2</v>
      </c>
      <c r="P37" s="41">
        <f t="shared" ref="P37" si="42">O37/Q37*100</f>
        <v>1.6129032258064515</v>
      </c>
      <c r="Q37" s="59">
        <f t="shared" ref="Q37" si="43">C37+O37</f>
        <v>124</v>
      </c>
    </row>
    <row r="38" spans="1:17" s="1" customFormat="1" ht="16.95" customHeight="1" x14ac:dyDescent="0.2">
      <c r="A38" s="62"/>
      <c r="B38" s="16">
        <f t="shared" si="16"/>
        <v>6</v>
      </c>
      <c r="C38" s="42">
        <v>124</v>
      </c>
      <c r="D38" s="43"/>
      <c r="E38" s="43"/>
      <c r="F38" s="43"/>
      <c r="G38" s="43"/>
      <c r="H38" s="43"/>
      <c r="I38" s="43"/>
      <c r="J38" s="43"/>
      <c r="K38" s="43"/>
      <c r="L38" s="43"/>
      <c r="M38" s="43"/>
      <c r="N38" s="43"/>
      <c r="O38" s="43">
        <f t="shared" si="0"/>
        <v>0</v>
      </c>
      <c r="P38" s="46">
        <f t="shared" si="1"/>
        <v>0</v>
      </c>
      <c r="Q38" s="59">
        <f t="shared" si="2"/>
        <v>124</v>
      </c>
    </row>
    <row r="39" spans="1:17" s="1" customFormat="1" ht="16.95" customHeight="1" x14ac:dyDescent="0.2">
      <c r="A39" s="63" t="s">
        <v>24</v>
      </c>
      <c r="B39" s="17">
        <f>B37</f>
        <v>5</v>
      </c>
      <c r="C39" s="38">
        <f>C15+C17+C19+C21+C23+C25+C27+C29+C31+C33+C35+C37</f>
        <v>1444</v>
      </c>
      <c r="D39" s="39">
        <f t="shared" ref="D39:N39" si="44">D15+D17+D19+D21+D23+D25+D27+D29+D31+D33+D35+D37</f>
        <v>0</v>
      </c>
      <c r="E39" s="39">
        <f t="shared" si="44"/>
        <v>0</v>
      </c>
      <c r="F39" s="39">
        <f t="shared" si="44"/>
        <v>4</v>
      </c>
      <c r="G39" s="39">
        <f t="shared" si="44"/>
        <v>0</v>
      </c>
      <c r="H39" s="39">
        <f t="shared" si="44"/>
        <v>0</v>
      </c>
      <c r="I39" s="39">
        <f t="shared" si="44"/>
        <v>4</v>
      </c>
      <c r="J39" s="39">
        <f t="shared" si="44"/>
        <v>0</v>
      </c>
      <c r="K39" s="39">
        <f t="shared" si="44"/>
        <v>0</v>
      </c>
      <c r="L39" s="39">
        <f t="shared" si="44"/>
        <v>6</v>
      </c>
      <c r="M39" s="39">
        <f t="shared" si="44"/>
        <v>2</v>
      </c>
      <c r="N39" s="39">
        <f t="shared" si="44"/>
        <v>0</v>
      </c>
      <c r="O39" s="39">
        <f t="shared" si="0"/>
        <v>16</v>
      </c>
      <c r="P39" s="41">
        <f t="shared" si="1"/>
        <v>1.095890410958904</v>
      </c>
      <c r="Q39" s="59">
        <f t="shared" si="2"/>
        <v>1460</v>
      </c>
    </row>
    <row r="40" spans="1:17" s="1" customFormat="1" ht="16.95" customHeight="1" x14ac:dyDescent="0.2">
      <c r="A40" s="64"/>
      <c r="B40" s="18">
        <f>B38</f>
        <v>6</v>
      </c>
      <c r="C40" s="47">
        <f>C16+C18+C20+C22+C24+C26+C28+C30+C32+C34+C36+C38</f>
        <v>1457</v>
      </c>
      <c r="D40" s="48">
        <f t="shared" ref="D40:N40" si="45">D16+D18+D20+D22+D24+D26+D28+D30+D32+D34+D36+D38</f>
        <v>0</v>
      </c>
      <c r="E40" s="48">
        <f t="shared" si="45"/>
        <v>0</v>
      </c>
      <c r="F40" s="48">
        <f t="shared" si="45"/>
        <v>0</v>
      </c>
      <c r="G40" s="48">
        <f t="shared" si="45"/>
        <v>0</v>
      </c>
      <c r="H40" s="48">
        <f t="shared" si="45"/>
        <v>2</v>
      </c>
      <c r="I40" s="48">
        <f t="shared" si="45"/>
        <v>0</v>
      </c>
      <c r="J40" s="48">
        <f t="shared" si="45"/>
        <v>0</v>
      </c>
      <c r="K40" s="48">
        <f t="shared" si="45"/>
        <v>0</v>
      </c>
      <c r="L40" s="48">
        <f t="shared" si="45"/>
        <v>2</v>
      </c>
      <c r="M40" s="48">
        <f t="shared" si="45"/>
        <v>3</v>
      </c>
      <c r="N40" s="48">
        <f t="shared" si="45"/>
        <v>0</v>
      </c>
      <c r="O40" s="48">
        <f t="shared" si="0"/>
        <v>7</v>
      </c>
      <c r="P40" s="49">
        <f t="shared" si="1"/>
        <v>0.47814207650273227</v>
      </c>
      <c r="Q40" s="59">
        <f t="shared" si="2"/>
        <v>1464</v>
      </c>
    </row>
    <row r="41" spans="1:17" s="1" customFormat="1" ht="16.95" customHeight="1" x14ac:dyDescent="0.2">
      <c r="A41" s="19" t="s">
        <v>26</v>
      </c>
      <c r="B41" s="20"/>
      <c r="C41" s="50"/>
      <c r="D41" s="50"/>
      <c r="E41" s="50"/>
      <c r="F41" s="50"/>
      <c r="G41" s="50"/>
      <c r="H41" s="50"/>
      <c r="I41" s="50"/>
      <c r="J41" s="50"/>
      <c r="K41" s="50"/>
      <c r="L41" s="50"/>
      <c r="M41" s="50"/>
      <c r="N41" s="50"/>
      <c r="O41" s="50"/>
      <c r="P41" s="51"/>
    </row>
    <row r="42" spans="1:17" s="1" customFormat="1" ht="16.95" customHeight="1" x14ac:dyDescent="0.2">
      <c r="A42" s="19" t="s">
        <v>25</v>
      </c>
      <c r="B42" s="19"/>
      <c r="C42" s="50"/>
      <c r="D42" s="50"/>
      <c r="E42" s="50"/>
      <c r="F42" s="50"/>
      <c r="G42" s="50"/>
      <c r="H42" s="50"/>
      <c r="I42" s="50"/>
      <c r="J42" s="50"/>
      <c r="K42" s="50"/>
      <c r="L42" s="50"/>
      <c r="M42" s="50"/>
      <c r="N42" s="50"/>
      <c r="O42" s="50"/>
      <c r="P42" s="51"/>
    </row>
    <row r="43" spans="1:17" s="1" customFormat="1" ht="16.95" customHeight="1" x14ac:dyDescent="0.2">
      <c r="A43" s="19" t="s">
        <v>36</v>
      </c>
      <c r="B43" s="20"/>
      <c r="C43" s="50"/>
      <c r="D43" s="50"/>
      <c r="E43" s="50"/>
      <c r="F43" s="50"/>
      <c r="G43" s="50"/>
      <c r="H43" s="50"/>
      <c r="I43" s="50"/>
      <c r="J43" s="50"/>
      <c r="K43" s="50"/>
      <c r="L43" s="50"/>
      <c r="M43" s="50"/>
      <c r="N43" s="50"/>
      <c r="O43" s="50"/>
      <c r="P43" s="51"/>
    </row>
    <row r="44" spans="1:17" s="1" customFormat="1" ht="16.95" customHeight="1" x14ac:dyDescent="0.2">
      <c r="A44" s="19"/>
      <c r="B44" s="20"/>
      <c r="C44" s="50"/>
      <c r="D44" s="50"/>
      <c r="E44" s="50"/>
      <c r="F44" s="50"/>
      <c r="G44" s="50"/>
      <c r="H44" s="50"/>
      <c r="I44" s="50"/>
      <c r="J44" s="50"/>
      <c r="K44" s="50"/>
      <c r="L44" s="50"/>
      <c r="M44" s="50"/>
      <c r="N44" s="50"/>
      <c r="O44" s="50"/>
      <c r="P44" s="51"/>
    </row>
    <row r="45" spans="1:17" s="1" customFormat="1" ht="16.95" customHeight="1" x14ac:dyDescent="0.2">
      <c r="A45" s="19"/>
      <c r="B45" s="19"/>
      <c r="C45" s="4"/>
      <c r="D45" s="3"/>
      <c r="E45" s="3"/>
      <c r="F45" s="3"/>
      <c r="G45" s="3"/>
      <c r="H45" s="3"/>
      <c r="I45" s="3"/>
      <c r="J45" s="3"/>
      <c r="K45" s="3"/>
      <c r="L45" s="3"/>
      <c r="M45" s="3"/>
      <c r="N45" s="3"/>
      <c r="O45" s="3"/>
      <c r="P45" s="3"/>
    </row>
    <row r="46" spans="1:17" ht="15" customHeight="1" x14ac:dyDescent="0.2"/>
    <row r="47" spans="1:17" s="1" customFormat="1" ht="15" customHeight="1" x14ac:dyDescent="0.2">
      <c r="A47" s="19"/>
      <c r="B47" s="19"/>
      <c r="C47" s="4"/>
      <c r="D47" s="3"/>
      <c r="E47" s="3"/>
      <c r="F47" s="3"/>
      <c r="G47" s="3"/>
      <c r="H47" s="3"/>
      <c r="I47" s="3"/>
      <c r="J47" s="3"/>
      <c r="K47" s="3"/>
      <c r="L47" s="3"/>
      <c r="M47" s="3"/>
      <c r="N47" s="3"/>
      <c r="O47" s="3"/>
      <c r="P47" s="3"/>
    </row>
    <row r="48" spans="1:17" ht="15" customHeight="1" x14ac:dyDescent="0.2"/>
    <row r="49" ht="15" customHeight="1" x14ac:dyDescent="0.2"/>
    <row r="50" ht="15" customHeight="1" x14ac:dyDescent="0.2"/>
    <row r="51" ht="15" customHeight="1" x14ac:dyDescent="0.2"/>
  </sheetData>
  <mergeCells count="32">
    <mergeCell ref="P1:P4"/>
    <mergeCell ref="D2:F2"/>
    <mergeCell ref="G2:G4"/>
    <mergeCell ref="H2:H4"/>
    <mergeCell ref="I2:J2"/>
    <mergeCell ref="K2:K4"/>
    <mergeCell ref="L2:L4"/>
    <mergeCell ref="M2:M4"/>
    <mergeCell ref="N2:N4"/>
    <mergeCell ref="D1:O1"/>
    <mergeCell ref="O2:O4"/>
    <mergeCell ref="D3:D4"/>
    <mergeCell ref="E3:E4"/>
    <mergeCell ref="F3:F4"/>
    <mergeCell ref="I3:I4"/>
    <mergeCell ref="J3:J4"/>
    <mergeCell ref="A17:A18"/>
    <mergeCell ref="A15:A16"/>
    <mergeCell ref="A1:A4"/>
    <mergeCell ref="B1:B4"/>
    <mergeCell ref="C1:C4"/>
    <mergeCell ref="A19:A20"/>
    <mergeCell ref="A21:A22"/>
    <mergeCell ref="A23:A24"/>
    <mergeCell ref="A39:A40"/>
    <mergeCell ref="A27:A28"/>
    <mergeCell ref="A29:A30"/>
    <mergeCell ref="A31:A32"/>
    <mergeCell ref="A33:A34"/>
    <mergeCell ref="A35:A36"/>
    <mergeCell ref="A37:A38"/>
    <mergeCell ref="A25:A26"/>
  </mergeCells>
  <phoneticPr fontId="4"/>
  <printOptions horizontalCentered="1"/>
  <pageMargins left="0.78740157480314965" right="0.78740157480314965" top="1.1811023622047245" bottom="0.59055118110236227" header="0.39370078740157483" footer="0.39370078740157483"/>
  <pageSetup paperSize="9" firstPageNumber="27" fitToWidth="0" fitToHeight="0" pageOrder="overThenDown" orientation="portrait" r:id="rId1"/>
  <headerFooter scaleWithDoc="0">
    <oddHeader>&amp;L&amp;"ＭＳ ゴシック,標準"
 &amp;"ＭＳ ゴシック,太字"&amp;16(5)名古屋便</oddHeader>
  </headerFooter>
  <legacyDrawing r:id="rId2"/>
</worksheet>
</file>

<file path=docProps/app.xml><?xml version="1.0" encoding="utf-8"?>
<Properties xmlns="http://schemas.openxmlformats.org/officeDocument/2006/extended-properties" xmlns:vt="http://schemas.openxmlformats.org/officeDocument/2006/docPropsVTypes">
  <Template>file:///C:/Documents%20and%20Settings/user/Application%20Data/OpenOffice.org/3/user/template/Calc標準.ots</Template>
  <TotalTime>1040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総括表</vt:lpstr>
      <vt:lpstr>東京便</vt:lpstr>
      <vt:lpstr>大阪便</vt:lpstr>
      <vt:lpstr>札幌便</vt:lpstr>
      <vt:lpstr>名古屋便</vt:lpstr>
      <vt:lpstr>札幌便!Print_Area</vt:lpstr>
      <vt:lpstr>総括表!Print_Area</vt:lpstr>
      <vt:lpstr>大阪便!Print_Area</vt:lpstr>
      <vt:lpstr>東京便!Print_Area</vt:lpstr>
      <vt:lpstr>名古屋便!Print_Area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 欠航原因調</dc:title>
  <dc:creator>user</dc:creator>
  <cp:lastModifiedBy>丹野晴香</cp:lastModifiedBy>
  <cp:revision>60</cp:revision>
  <cp:lastPrinted>2025-10-29T01:50:10Z</cp:lastPrinted>
  <dcterms:created xsi:type="dcterms:W3CDTF">2012-02-08T14:27:07Z</dcterms:created>
  <dcterms:modified xsi:type="dcterms:W3CDTF">2025-11-12T10:41:47Z</dcterms:modified>
</cp:coreProperties>
</file>