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v010317\共用\【09 業務別(共通)】11 山形空港概要作成\2025\★原稿\c ホームページ用\分割ファイル\"/>
    </mc:Choice>
  </mc:AlternateContent>
  <xr:revisionPtr revIDLastSave="0" documentId="13_ncr:1_{11F58B34-3686-442D-8C75-C72861D03448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総括表" sheetId="5" r:id="rId1"/>
    <sheet name="東京便" sheetId="6" r:id="rId2"/>
    <sheet name="大阪便" sheetId="7" r:id="rId3"/>
    <sheet name="札幌便" sheetId="15" r:id="rId4"/>
    <sheet name="名古屋便" sheetId="9" r:id="rId5"/>
  </sheets>
  <definedNames>
    <definedName name="_xlnm.Print_Area" localSheetId="0">総括表!$A$1:$T$29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B5" i="5" s="1"/>
  <c r="B4" i="5"/>
  <c r="M28" i="9"/>
  <c r="L28" i="9"/>
  <c r="J28" i="9"/>
  <c r="I28" i="9"/>
  <c r="G28" i="9"/>
  <c r="F28" i="9"/>
  <c r="D28" i="9"/>
  <c r="C28" i="9"/>
  <c r="M27" i="9"/>
  <c r="L27" i="9"/>
  <c r="J27" i="9"/>
  <c r="I27" i="9"/>
  <c r="G27" i="9"/>
  <c r="F27" i="9"/>
  <c r="D27" i="9"/>
  <c r="C27" i="9"/>
  <c r="M28" i="15"/>
  <c r="L28" i="15"/>
  <c r="J28" i="15"/>
  <c r="I28" i="15"/>
  <c r="G28" i="15"/>
  <c r="F28" i="15"/>
  <c r="D28" i="15"/>
  <c r="C28" i="15"/>
  <c r="M27" i="15"/>
  <c r="L27" i="15"/>
  <c r="J27" i="15"/>
  <c r="I27" i="15"/>
  <c r="G27" i="15"/>
  <c r="F27" i="15"/>
  <c r="D27" i="15"/>
  <c r="C27" i="15"/>
  <c r="M28" i="7"/>
  <c r="L28" i="7"/>
  <c r="J28" i="7"/>
  <c r="I28" i="7"/>
  <c r="G28" i="7"/>
  <c r="F28" i="7"/>
  <c r="D28" i="7"/>
  <c r="C28" i="7"/>
  <c r="M27" i="7"/>
  <c r="L27" i="7"/>
  <c r="J27" i="7"/>
  <c r="I27" i="7"/>
  <c r="G27" i="7"/>
  <c r="F27" i="7"/>
  <c r="D27" i="7"/>
  <c r="C27" i="7"/>
  <c r="M28" i="6"/>
  <c r="L28" i="6"/>
  <c r="J28" i="6"/>
  <c r="I28" i="6"/>
  <c r="G28" i="6"/>
  <c r="F28" i="6"/>
  <c r="D28" i="6"/>
  <c r="C28" i="6"/>
  <c r="M27" i="6"/>
  <c r="L27" i="6"/>
  <c r="J27" i="6"/>
  <c r="I27" i="6"/>
  <c r="G27" i="6"/>
  <c r="F27" i="6"/>
  <c r="D27" i="6"/>
  <c r="C27" i="6"/>
  <c r="M28" i="5"/>
  <c r="L28" i="5"/>
  <c r="J28" i="5"/>
  <c r="I28" i="5"/>
  <c r="G28" i="5"/>
  <c r="F28" i="5"/>
  <c r="D28" i="5"/>
  <c r="C28" i="5"/>
  <c r="M27" i="5"/>
  <c r="L27" i="5"/>
  <c r="J27" i="5"/>
  <c r="I27" i="5"/>
  <c r="G27" i="5"/>
  <c r="F27" i="5"/>
  <c r="D27" i="5"/>
  <c r="C27" i="5"/>
  <c r="O28" i="15" l="1"/>
  <c r="P28" i="15"/>
  <c r="K28" i="15"/>
  <c r="N27" i="7"/>
  <c r="H27" i="7"/>
  <c r="E27" i="7"/>
  <c r="K27" i="7"/>
  <c r="K28" i="7"/>
  <c r="E28" i="5"/>
  <c r="E27" i="5"/>
  <c r="S27" i="5"/>
  <c r="H27" i="5"/>
  <c r="R27" i="5"/>
  <c r="P27" i="5"/>
  <c r="O27" i="5"/>
  <c r="B4" i="9"/>
  <c r="B6" i="9" s="1"/>
  <c r="B8" i="9" s="1"/>
  <c r="B10" i="9" s="1"/>
  <c r="B12" i="9" s="1"/>
  <c r="B14" i="9" s="1"/>
  <c r="B16" i="9" s="1"/>
  <c r="B18" i="9" s="1"/>
  <c r="B20" i="9" s="1"/>
  <c r="B22" i="9" s="1"/>
  <c r="B24" i="9" s="1"/>
  <c r="B26" i="9" s="1"/>
  <c r="B28" i="9" s="1"/>
  <c r="B3" i="9"/>
  <c r="B5" i="9" s="1"/>
  <c r="B7" i="9" s="1"/>
  <c r="B9" i="9" s="1"/>
  <c r="B11" i="9" s="1"/>
  <c r="B13" i="9" s="1"/>
  <c r="B15" i="9" s="1"/>
  <c r="B17" i="9" s="1"/>
  <c r="B19" i="9" s="1"/>
  <c r="B21" i="9" s="1"/>
  <c r="B23" i="9" s="1"/>
  <c r="B25" i="9" s="1"/>
  <c r="B27" i="9" s="1"/>
  <c r="B4" i="15"/>
  <c r="B6" i="15" s="1"/>
  <c r="B8" i="15" s="1"/>
  <c r="B10" i="15" s="1"/>
  <c r="B12" i="15" s="1"/>
  <c r="B14" i="15" s="1"/>
  <c r="B16" i="15" s="1"/>
  <c r="B18" i="15" s="1"/>
  <c r="B20" i="15" s="1"/>
  <c r="B22" i="15" s="1"/>
  <c r="B24" i="15" s="1"/>
  <c r="B26" i="15" s="1"/>
  <c r="B28" i="15" s="1"/>
  <c r="B3" i="15"/>
  <c r="B5" i="15" s="1"/>
  <c r="B7" i="15" s="1"/>
  <c r="B9" i="15" s="1"/>
  <c r="B11" i="15" s="1"/>
  <c r="B13" i="15" s="1"/>
  <c r="B15" i="15" s="1"/>
  <c r="B17" i="15" s="1"/>
  <c r="B19" i="15" s="1"/>
  <c r="B21" i="15" s="1"/>
  <c r="B23" i="15" s="1"/>
  <c r="B25" i="15" s="1"/>
  <c r="B27" i="15" s="1"/>
  <c r="B4" i="7"/>
  <c r="B6" i="7" s="1"/>
  <c r="B8" i="7" s="1"/>
  <c r="B10" i="7" s="1"/>
  <c r="B12" i="7" s="1"/>
  <c r="B14" i="7" s="1"/>
  <c r="B16" i="7" s="1"/>
  <c r="B18" i="7" s="1"/>
  <c r="B20" i="7" s="1"/>
  <c r="B22" i="7" s="1"/>
  <c r="B24" i="7" s="1"/>
  <c r="B26" i="7" s="1"/>
  <c r="B28" i="7" s="1"/>
  <c r="B3" i="7"/>
  <c r="B5" i="7" s="1"/>
  <c r="B7" i="7" s="1"/>
  <c r="B9" i="7" s="1"/>
  <c r="B11" i="7" s="1"/>
  <c r="B13" i="7" s="1"/>
  <c r="B15" i="7" s="1"/>
  <c r="B17" i="7" s="1"/>
  <c r="B19" i="7" s="1"/>
  <c r="B21" i="7" s="1"/>
  <c r="B23" i="7" s="1"/>
  <c r="B25" i="7" s="1"/>
  <c r="B27" i="7" s="1"/>
  <c r="T27" i="5" l="1"/>
  <c r="Q27" i="5"/>
  <c r="B6" i="5"/>
  <c r="B8" i="5" s="1"/>
  <c r="B7" i="5"/>
  <c r="B4" i="6"/>
  <c r="B6" i="6" s="1"/>
  <c r="B8" i="6" s="1"/>
  <c r="B10" i="6" s="1"/>
  <c r="B12" i="6" s="1"/>
  <c r="B14" i="6" s="1"/>
  <c r="B16" i="6" s="1"/>
  <c r="B18" i="6" s="1"/>
  <c r="B20" i="6" s="1"/>
  <c r="B22" i="6" s="1"/>
  <c r="B24" i="6" s="1"/>
  <c r="B26" i="6" s="1"/>
  <c r="B28" i="6" s="1"/>
  <c r="B3" i="6"/>
  <c r="B5" i="6" s="1"/>
  <c r="B7" i="6" s="1"/>
  <c r="B9" i="6" s="1"/>
  <c r="B11" i="6" s="1"/>
  <c r="B13" i="6" s="1"/>
  <c r="B15" i="6" s="1"/>
  <c r="B17" i="6" s="1"/>
  <c r="B19" i="6" s="1"/>
  <c r="B21" i="6" s="1"/>
  <c r="B23" i="6" s="1"/>
  <c r="B25" i="6" s="1"/>
  <c r="B27" i="6" s="1"/>
  <c r="B9" i="5" l="1"/>
  <c r="B11" i="5" s="1"/>
  <c r="B13" i="5" s="1"/>
  <c r="B15" i="5" s="1"/>
  <c r="B17" i="5" s="1"/>
  <c r="B19" i="5" s="1"/>
  <c r="B21" i="5" s="1"/>
  <c r="B23" i="5" s="1"/>
  <c r="B25" i="5" s="1"/>
  <c r="B27" i="5" s="1"/>
  <c r="B10" i="5"/>
  <c r="B12" i="5" s="1"/>
  <c r="B14" i="5" s="1"/>
  <c r="B16" i="5" s="1"/>
  <c r="B18" i="5" s="1"/>
  <c r="B20" i="5" s="1"/>
  <c r="B22" i="5" s="1"/>
  <c r="B24" i="5" s="1"/>
  <c r="B26" i="5" s="1"/>
  <c r="B28" i="5" s="1"/>
  <c r="K28" i="9"/>
  <c r="S28" i="9"/>
  <c r="K27" i="9"/>
  <c r="R27" i="9"/>
  <c r="S28" i="15"/>
  <c r="H28" i="15"/>
  <c r="E27" i="15"/>
  <c r="H28" i="7"/>
  <c r="P27" i="7"/>
  <c r="N28" i="6"/>
  <c r="P28" i="6"/>
  <c r="O28" i="6"/>
  <c r="N27" i="6"/>
  <c r="K27" i="6"/>
  <c r="P27" i="6"/>
  <c r="N28" i="9" l="1"/>
  <c r="P28" i="9"/>
  <c r="P27" i="9"/>
  <c r="N28" i="15"/>
  <c r="E28" i="15"/>
  <c r="S27" i="15"/>
  <c r="K27" i="15"/>
  <c r="N27" i="15"/>
  <c r="R27" i="15"/>
  <c r="P27" i="15"/>
  <c r="S28" i="7"/>
  <c r="P28" i="7"/>
  <c r="N28" i="7"/>
  <c r="O28" i="7"/>
  <c r="E28" i="7"/>
  <c r="R27" i="7"/>
  <c r="S28" i="6"/>
  <c r="K28" i="6"/>
  <c r="Q28" i="6"/>
  <c r="R27" i="6"/>
  <c r="H27" i="6"/>
  <c r="E28" i="6"/>
  <c r="E27" i="6"/>
  <c r="H28" i="6"/>
  <c r="H28" i="9"/>
  <c r="E27" i="9"/>
  <c r="N27" i="9"/>
  <c r="H27" i="9"/>
  <c r="E28" i="9"/>
  <c r="O28" i="9"/>
  <c r="S27" i="9"/>
  <c r="T27" i="9" s="1"/>
  <c r="R28" i="9"/>
  <c r="T28" i="9" s="1"/>
  <c r="O27" i="9"/>
  <c r="H27" i="15"/>
  <c r="R28" i="15"/>
  <c r="T28" i="15" s="1"/>
  <c r="O27" i="15"/>
  <c r="O27" i="7"/>
  <c r="Q27" i="7" s="1"/>
  <c r="S27" i="7"/>
  <c r="R28" i="7"/>
  <c r="O27" i="6"/>
  <c r="Q27" i="6" s="1"/>
  <c r="S27" i="6"/>
  <c r="R28" i="6"/>
  <c r="P28" i="5"/>
  <c r="N27" i="5"/>
  <c r="T27" i="15" l="1"/>
  <c r="T28" i="6"/>
  <c r="T28" i="7"/>
  <c r="T27" i="7"/>
  <c r="Q28" i="15"/>
  <c r="Q28" i="7"/>
  <c r="T27" i="6"/>
  <c r="K28" i="5"/>
  <c r="H28" i="5"/>
  <c r="K27" i="5"/>
  <c r="Q28" i="9"/>
  <c r="Q27" i="9"/>
  <c r="Q27" i="15"/>
  <c r="N28" i="5"/>
  <c r="R28" i="5"/>
  <c r="O28" i="5"/>
  <c r="Q28" i="5" s="1"/>
  <c r="S28" i="5"/>
  <c r="T28" i="5" l="1"/>
</calcChain>
</file>

<file path=xl/sharedStrings.xml><?xml version="1.0" encoding="utf-8"?>
<sst xmlns="http://schemas.openxmlformats.org/spreadsheetml/2006/main" count="126" uniqueCount="29">
  <si>
    <t>月</t>
  </si>
  <si>
    <t>合計</t>
  </si>
  <si>
    <t>合計</t>
    <phoneticPr fontId="5"/>
  </si>
  <si>
    <t>降客数</t>
    <phoneticPr fontId="5"/>
  </si>
  <si>
    <t>乗客数</t>
    <phoneticPr fontId="5"/>
  </si>
  <si>
    <t>合計</t>
    <phoneticPr fontId="5"/>
  </si>
  <si>
    <t>合計</t>
    <phoneticPr fontId="5"/>
  </si>
  <si>
    <t>東京　→　山形</t>
    <rPh sb="0" eb="2">
      <t>トウキョウ</t>
    </rPh>
    <rPh sb="5" eb="7">
      <t>ヤマガタ</t>
    </rPh>
    <phoneticPr fontId="5"/>
  </si>
  <si>
    <t>合計</t>
    <phoneticPr fontId="5"/>
  </si>
  <si>
    <t>就航率
（％）</t>
    <phoneticPr fontId="5"/>
  </si>
  <si>
    <t>客数
（人）</t>
    <phoneticPr fontId="5"/>
  </si>
  <si>
    <t>伊丹　→　山形</t>
    <rPh sb="0" eb="1">
      <t>イ</t>
    </rPh>
    <rPh sb="1" eb="2">
      <t>ニ</t>
    </rPh>
    <rPh sb="5" eb="6">
      <t>ヤマ</t>
    </rPh>
    <rPh sb="6" eb="7">
      <t>カタチ</t>
    </rPh>
    <phoneticPr fontId="5"/>
  </si>
  <si>
    <t>山形　→　伊丹</t>
    <rPh sb="0" eb="1">
      <t>ヤマ</t>
    </rPh>
    <rPh sb="1" eb="2">
      <t>ケイ</t>
    </rPh>
    <rPh sb="5" eb="6">
      <t>イ</t>
    </rPh>
    <rPh sb="6" eb="7">
      <t>ニ</t>
    </rPh>
    <phoneticPr fontId="5"/>
  </si>
  <si>
    <t>名古屋　→　山形</t>
    <rPh sb="0" eb="3">
      <t>ナゴヤ</t>
    </rPh>
    <rPh sb="6" eb="7">
      <t>ヤマ</t>
    </rPh>
    <rPh sb="7" eb="8">
      <t>カタチ</t>
    </rPh>
    <phoneticPr fontId="5"/>
  </si>
  <si>
    <t>山形　→　名古屋</t>
    <rPh sb="0" eb="1">
      <t>ヤマ</t>
    </rPh>
    <rPh sb="1" eb="2">
      <t>ケイ</t>
    </rPh>
    <rPh sb="5" eb="8">
      <t>ナゴヤ</t>
    </rPh>
    <phoneticPr fontId="5"/>
  </si>
  <si>
    <t>札幌　→　山形</t>
    <rPh sb="0" eb="2">
      <t>サッポロ</t>
    </rPh>
    <rPh sb="5" eb="6">
      <t>ヤマ</t>
    </rPh>
    <rPh sb="6" eb="7">
      <t>カタチ</t>
    </rPh>
    <phoneticPr fontId="5"/>
  </si>
  <si>
    <t>山形　→　札幌</t>
    <rPh sb="0" eb="1">
      <t>ヤマ</t>
    </rPh>
    <rPh sb="1" eb="2">
      <t>ケイ</t>
    </rPh>
    <rPh sb="5" eb="7">
      <t>サッポロ</t>
    </rPh>
    <phoneticPr fontId="5"/>
  </si>
  <si>
    <t>※　目的地変更（ＤＶＴ便）、引き返しについては欠航数に含む</t>
    <phoneticPr fontId="5"/>
  </si>
  <si>
    <t>年</t>
    <rPh sb="0" eb="1">
      <t>ネン</t>
    </rPh>
    <phoneticPr fontId="5"/>
  </si>
  <si>
    <t>山形　→　東京</t>
    <rPh sb="0" eb="2">
      <t>ヤマガタ</t>
    </rPh>
    <rPh sb="5" eb="7">
      <t>トウキョウ</t>
    </rPh>
    <phoneticPr fontId="5"/>
  </si>
  <si>
    <t>就航率
（％）</t>
  </si>
  <si>
    <t>客数
（人）</t>
  </si>
  <si>
    <t>座席数</t>
    <rPh sb="0" eb="3">
      <t>ザセキスウ</t>
    </rPh>
    <phoneticPr fontId="5"/>
  </si>
  <si>
    <t>就航数</t>
  </si>
  <si>
    <t>就航数</t>
    <phoneticPr fontId="5"/>
  </si>
  <si>
    <t>欠航数</t>
  </si>
  <si>
    <t>欠航数</t>
    <phoneticPr fontId="5"/>
  </si>
  <si>
    <t>搭乗率
(％)</t>
  </si>
  <si>
    <t>搭乗率
(％)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</si>
</sst>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￥-411]#,##0;[Red]&quot;-&quot;[$￥-411]#,##0"/>
    <numFmt numFmtId="177" formatCode="#,##0_);[Red]\(#,##0\)"/>
    <numFmt numFmtId="178" formatCode="#,##0.0_);[Red]\(#,##0.0\)"/>
    <numFmt numFmtId="179" formatCode="#,##0.0"/>
  </numFmts>
  <fonts count="15" x14ac:knownFonts="1">
    <font>
      <sz val="11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i/>
      <u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7" fontId="6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78" fontId="6" fillId="4" borderId="30" xfId="0" applyNumberFormat="1" applyFont="1" applyFill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34" xfId="0" applyFont="1" applyBorder="1" applyAlignment="1">
      <alignment horizontal="center" vertical="center"/>
    </xf>
    <xf numFmtId="3" fontId="12" fillId="0" borderId="21" xfId="0" applyNumberFormat="1" applyFont="1" applyBorder="1">
      <alignment vertical="center"/>
    </xf>
    <xf numFmtId="3" fontId="12" fillId="0" borderId="1" xfId="0" applyNumberFormat="1" applyFont="1" applyBorder="1">
      <alignment vertical="center"/>
    </xf>
    <xf numFmtId="179" fontId="12" fillId="0" borderId="1" xfId="0" applyNumberFormat="1" applyFont="1" applyBorder="1">
      <alignment vertical="center"/>
    </xf>
    <xf numFmtId="179" fontId="12" fillId="0" borderId="3" xfId="0" applyNumberFormat="1" applyFont="1" applyBorder="1">
      <alignment vertical="center"/>
    </xf>
    <xf numFmtId="3" fontId="12" fillId="0" borderId="6" xfId="0" applyNumberFormat="1" applyFont="1" applyBorder="1">
      <alignment vertical="center"/>
    </xf>
    <xf numFmtId="179" fontId="12" fillId="0" borderId="20" xfId="0" applyNumberFormat="1" applyFont="1" applyBorder="1">
      <alignment vertical="center"/>
    </xf>
    <xf numFmtId="3" fontId="12" fillId="2" borderId="14" xfId="0" applyNumberFormat="1" applyFont="1" applyFill="1" applyBorder="1">
      <alignment vertical="center"/>
    </xf>
    <xf numFmtId="3" fontId="12" fillId="2" borderId="13" xfId="0" applyNumberFormat="1" applyFont="1" applyFill="1" applyBorder="1">
      <alignment vertical="center"/>
    </xf>
    <xf numFmtId="179" fontId="12" fillId="2" borderId="13" xfId="0" applyNumberFormat="1" applyFont="1" applyFill="1" applyBorder="1">
      <alignment vertical="center"/>
    </xf>
    <xf numFmtId="179" fontId="12" fillId="3" borderId="15" xfId="0" applyNumberFormat="1" applyFont="1" applyFill="1" applyBorder="1">
      <alignment vertical="center"/>
    </xf>
    <xf numFmtId="3" fontId="12" fillId="2" borderId="12" xfId="0" applyNumberFormat="1" applyFont="1" applyFill="1" applyBorder="1">
      <alignment vertical="center"/>
    </xf>
    <xf numFmtId="179" fontId="12" fillId="3" borderId="8" xfId="0" applyNumberFormat="1" applyFont="1" applyFill="1" applyBorder="1">
      <alignment vertical="center"/>
    </xf>
    <xf numFmtId="3" fontId="12" fillId="3" borderId="14" xfId="0" applyNumberFormat="1" applyFont="1" applyFill="1" applyBorder="1">
      <alignment vertical="center"/>
    </xf>
    <xf numFmtId="3" fontId="12" fillId="3" borderId="13" xfId="0" applyNumberFormat="1" applyFont="1" applyFill="1" applyBorder="1">
      <alignment vertical="center"/>
    </xf>
    <xf numFmtId="179" fontId="12" fillId="3" borderId="13" xfId="0" applyNumberFormat="1" applyFont="1" applyFill="1" applyBorder="1">
      <alignment vertical="center"/>
    </xf>
    <xf numFmtId="3" fontId="12" fillId="0" borderId="18" xfId="0" applyNumberFormat="1" applyFont="1" applyBorder="1">
      <alignment vertical="center"/>
    </xf>
    <xf numFmtId="3" fontId="12" fillId="0" borderId="2" xfId="0" applyNumberFormat="1" applyFont="1" applyBorder="1">
      <alignment vertical="center"/>
    </xf>
    <xf numFmtId="179" fontId="12" fillId="0" borderId="2" xfId="0" applyNumberFormat="1" applyFont="1" applyBorder="1">
      <alignment vertical="center"/>
    </xf>
    <xf numFmtId="179" fontId="12" fillId="0" borderId="19" xfId="0" applyNumberFormat="1" applyFont="1" applyBorder="1">
      <alignment vertical="center"/>
    </xf>
    <xf numFmtId="3" fontId="12" fillId="0" borderId="16" xfId="0" applyNumberFormat="1" applyFont="1" applyBorder="1">
      <alignment vertical="center"/>
    </xf>
    <xf numFmtId="179" fontId="12" fillId="0" borderId="17" xfId="0" applyNumberFormat="1" applyFont="1" applyBorder="1">
      <alignment vertical="center"/>
    </xf>
    <xf numFmtId="3" fontId="12" fillId="2" borderId="25" xfId="0" applyNumberFormat="1" applyFont="1" applyFill="1" applyBorder="1">
      <alignment vertical="center"/>
    </xf>
    <xf numFmtId="3" fontId="12" fillId="2" borderId="26" xfId="0" applyNumberFormat="1" applyFont="1" applyFill="1" applyBorder="1">
      <alignment vertical="center"/>
    </xf>
    <xf numFmtId="179" fontId="12" fillId="2" borderId="26" xfId="0" applyNumberFormat="1" applyFont="1" applyFill="1" applyBorder="1">
      <alignment vertical="center"/>
    </xf>
    <xf numFmtId="179" fontId="12" fillId="3" borderId="27" xfId="0" applyNumberFormat="1" applyFont="1" applyFill="1" applyBorder="1">
      <alignment vertical="center"/>
    </xf>
    <xf numFmtId="3" fontId="12" fillId="2" borderId="7" xfId="0" applyNumberFormat="1" applyFont="1" applyFill="1" applyBorder="1">
      <alignment vertical="center"/>
    </xf>
    <xf numFmtId="179" fontId="12" fillId="3" borderId="28" xfId="0" applyNumberFormat="1" applyFont="1" applyFill="1" applyBorder="1">
      <alignment vertical="center"/>
    </xf>
    <xf numFmtId="3" fontId="12" fillId="3" borderId="25" xfId="0" applyNumberFormat="1" applyFont="1" applyFill="1" applyBorder="1">
      <alignment vertical="center"/>
    </xf>
    <xf numFmtId="3" fontId="12" fillId="3" borderId="26" xfId="0" applyNumberFormat="1" applyFont="1" applyFill="1" applyBorder="1">
      <alignment vertical="center"/>
    </xf>
    <xf numFmtId="179" fontId="12" fillId="3" borderId="26" xfId="0" applyNumberFormat="1" applyFont="1" applyFill="1" applyBorder="1">
      <alignment vertical="center"/>
    </xf>
    <xf numFmtId="3" fontId="12" fillId="2" borderId="21" xfId="0" applyNumberFormat="1" applyFont="1" applyFill="1" applyBorder="1">
      <alignment vertical="center"/>
    </xf>
    <xf numFmtId="3" fontId="12" fillId="2" borderId="1" xfId="0" applyNumberFormat="1" applyFont="1" applyFill="1" applyBorder="1">
      <alignment vertical="center"/>
    </xf>
    <xf numFmtId="179" fontId="12" fillId="2" borderId="1" xfId="0" applyNumberFormat="1" applyFont="1" applyFill="1" applyBorder="1">
      <alignment vertical="center"/>
    </xf>
    <xf numFmtId="179" fontId="12" fillId="3" borderId="3" xfId="0" applyNumberFormat="1" applyFont="1" applyFill="1" applyBorder="1">
      <alignment vertical="center"/>
    </xf>
    <xf numFmtId="3" fontId="12" fillId="2" borderId="6" xfId="0" applyNumberFormat="1" applyFont="1" applyFill="1" applyBorder="1">
      <alignment vertical="center"/>
    </xf>
    <xf numFmtId="179" fontId="12" fillId="3" borderId="20" xfId="0" applyNumberFormat="1" applyFont="1" applyFill="1" applyBorder="1">
      <alignment vertical="center"/>
    </xf>
    <xf numFmtId="3" fontId="12" fillId="3" borderId="21" xfId="0" applyNumberFormat="1" applyFont="1" applyFill="1" applyBorder="1">
      <alignment vertical="center"/>
    </xf>
    <xf numFmtId="3" fontId="12" fillId="3" borderId="1" xfId="0" applyNumberFormat="1" applyFont="1" applyFill="1" applyBorder="1">
      <alignment vertical="center"/>
    </xf>
    <xf numFmtId="179" fontId="12" fillId="3" borderId="1" xfId="0" applyNumberFormat="1" applyFont="1" applyFill="1" applyBorder="1">
      <alignment vertical="center"/>
    </xf>
    <xf numFmtId="3" fontId="12" fillId="5" borderId="33" xfId="0" applyNumberFormat="1" applyFont="1" applyFill="1" applyBorder="1">
      <alignment vertical="center"/>
    </xf>
    <xf numFmtId="3" fontId="12" fillId="5" borderId="30" xfId="0" applyNumberFormat="1" applyFont="1" applyFill="1" applyBorder="1">
      <alignment vertical="center"/>
    </xf>
    <xf numFmtId="179" fontId="12" fillId="5" borderId="30" xfId="0" applyNumberFormat="1" applyFont="1" applyFill="1" applyBorder="1">
      <alignment vertical="center"/>
    </xf>
    <xf numFmtId="179" fontId="12" fillId="4" borderId="31" xfId="0" applyNumberFormat="1" applyFont="1" applyFill="1" applyBorder="1">
      <alignment vertical="center"/>
    </xf>
    <xf numFmtId="3" fontId="12" fillId="5" borderId="29" xfId="0" applyNumberFormat="1" applyFont="1" applyFill="1" applyBorder="1">
      <alignment vertical="center"/>
    </xf>
    <xf numFmtId="179" fontId="12" fillId="4" borderId="32" xfId="0" applyNumberFormat="1" applyFont="1" applyFill="1" applyBorder="1">
      <alignment vertical="center"/>
    </xf>
    <xf numFmtId="3" fontId="12" fillId="0" borderId="22" xfId="0" applyNumberFormat="1" applyFont="1" applyBorder="1">
      <alignment vertical="center"/>
    </xf>
    <xf numFmtId="3" fontId="12" fillId="0" borderId="23" xfId="0" applyNumberFormat="1" applyFont="1" applyBorder="1">
      <alignment vertical="center"/>
    </xf>
    <xf numFmtId="179" fontId="12" fillId="0" borderId="23" xfId="0" applyNumberFormat="1" applyFont="1" applyBorder="1">
      <alignment vertical="center"/>
    </xf>
    <xf numFmtId="179" fontId="12" fillId="0" borderId="5" xfId="0" applyNumberFormat="1" applyFont="1" applyBorder="1">
      <alignment vertical="center"/>
    </xf>
    <xf numFmtId="179" fontId="12" fillId="0" borderId="24" xfId="0" applyNumberFormat="1" applyFont="1" applyBorder="1">
      <alignment vertical="center"/>
    </xf>
    <xf numFmtId="3" fontId="12" fillId="0" borderId="4" xfId="0" applyNumberFormat="1" applyFont="1" applyBorder="1">
      <alignment vertical="center"/>
    </xf>
    <xf numFmtId="3" fontId="12" fillId="3" borderId="2" xfId="0" applyNumberFormat="1" applyFont="1" applyFill="1" applyBorder="1">
      <alignment vertical="center"/>
    </xf>
    <xf numFmtId="3" fontId="12" fillId="0" borderId="18" xfId="5" applyNumberFormat="1" applyFont="1" applyBorder="1" applyAlignment="1">
      <alignment vertical="center" shrinkToFit="1"/>
    </xf>
    <xf numFmtId="3" fontId="12" fillId="0" borderId="2" xfId="5" applyNumberFormat="1" applyFont="1" applyBorder="1" applyAlignment="1">
      <alignment vertical="center" shrinkToFit="1"/>
    </xf>
    <xf numFmtId="179" fontId="12" fillId="0" borderId="2" xfId="5" applyNumberFormat="1" applyFont="1" applyBorder="1" applyAlignment="1">
      <alignment vertical="center" shrinkToFit="1"/>
    </xf>
    <xf numFmtId="179" fontId="12" fillId="0" borderId="19" xfId="5" applyNumberFormat="1" applyFont="1" applyBorder="1" applyAlignment="1">
      <alignment vertical="center" shrinkToFit="1"/>
    </xf>
    <xf numFmtId="3" fontId="12" fillId="0" borderId="16" xfId="5" applyNumberFormat="1" applyFont="1" applyBorder="1" applyAlignment="1">
      <alignment vertical="center" shrinkToFit="1"/>
    </xf>
    <xf numFmtId="179" fontId="12" fillId="0" borderId="17" xfId="5" applyNumberFormat="1" applyFont="1" applyBorder="1" applyAlignment="1">
      <alignment vertical="center" shrinkToFit="1"/>
    </xf>
    <xf numFmtId="3" fontId="12" fillId="3" borderId="14" xfId="5" applyNumberFormat="1" applyFont="1" applyFill="1" applyBorder="1" applyAlignment="1">
      <alignment vertical="center" shrinkToFit="1"/>
    </xf>
    <xf numFmtId="3" fontId="12" fillId="3" borderId="13" xfId="5" applyNumberFormat="1" applyFont="1" applyFill="1" applyBorder="1" applyAlignment="1">
      <alignment vertical="center" shrinkToFit="1"/>
    </xf>
    <xf numFmtId="179" fontId="12" fillId="2" borderId="13" xfId="5" applyNumberFormat="1" applyFont="1" applyFill="1" applyBorder="1" applyAlignment="1">
      <alignment vertical="center" shrinkToFit="1"/>
    </xf>
    <xf numFmtId="3" fontId="12" fillId="2" borderId="13" xfId="5" applyNumberFormat="1" applyFont="1" applyFill="1" applyBorder="1" applyAlignment="1">
      <alignment vertical="center" shrinkToFit="1"/>
    </xf>
    <xf numFmtId="179" fontId="12" fillId="3" borderId="15" xfId="5" applyNumberFormat="1" applyFont="1" applyFill="1" applyBorder="1" applyAlignment="1">
      <alignment vertical="center" shrinkToFit="1"/>
    </xf>
    <xf numFmtId="3" fontId="12" fillId="3" borderId="12" xfId="5" applyNumberFormat="1" applyFont="1" applyFill="1" applyBorder="1" applyAlignment="1">
      <alignment vertical="center" shrinkToFit="1"/>
    </xf>
    <xf numFmtId="179" fontId="12" fillId="3" borderId="8" xfId="5" applyNumberFormat="1" applyFont="1" applyFill="1" applyBorder="1" applyAlignment="1">
      <alignment vertical="center" shrinkToFit="1"/>
    </xf>
    <xf numFmtId="179" fontId="12" fillId="3" borderId="13" xfId="5" applyNumberFormat="1" applyFont="1" applyFill="1" applyBorder="1" applyAlignment="1">
      <alignment vertical="center" shrinkToFi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3" fontId="12" fillId="0" borderId="33" xfId="0" applyNumberFormat="1" applyFont="1" applyBorder="1">
      <alignment vertical="center"/>
    </xf>
    <xf numFmtId="3" fontId="12" fillId="0" borderId="30" xfId="0" applyNumberFormat="1" applyFont="1" applyBorder="1">
      <alignment vertical="center"/>
    </xf>
    <xf numFmtId="179" fontId="12" fillId="0" borderId="31" xfId="0" applyNumberFormat="1" applyFont="1" applyBorder="1">
      <alignment vertical="center"/>
    </xf>
    <xf numFmtId="3" fontId="12" fillId="0" borderId="29" xfId="0" applyNumberFormat="1" applyFont="1" applyBorder="1">
      <alignment vertical="center"/>
    </xf>
    <xf numFmtId="179" fontId="12" fillId="0" borderId="30" xfId="0" applyNumberFormat="1" applyFont="1" applyBorder="1">
      <alignment vertical="center"/>
    </xf>
    <xf numFmtId="179" fontId="12" fillId="0" borderId="32" xfId="0" applyNumberFormat="1" applyFont="1" applyBorder="1">
      <alignment vertical="center"/>
    </xf>
    <xf numFmtId="3" fontId="12" fillId="3" borderId="12" xfId="0" applyNumberFormat="1" applyFont="1" applyFill="1" applyBorder="1">
      <alignment vertical="center"/>
    </xf>
    <xf numFmtId="179" fontId="12" fillId="4" borderId="23" xfId="0" applyNumberFormat="1" applyFont="1" applyFill="1" applyBorder="1">
      <alignment vertical="center"/>
    </xf>
    <xf numFmtId="3" fontId="12" fillId="3" borderId="7" xfId="0" applyNumberFormat="1" applyFont="1" applyFill="1" applyBorder="1">
      <alignment vertical="center"/>
    </xf>
    <xf numFmtId="3" fontId="12" fillId="3" borderId="6" xfId="0" applyNumberFormat="1" applyFont="1" applyFill="1" applyBorder="1">
      <alignment vertical="center"/>
    </xf>
    <xf numFmtId="179" fontId="14" fillId="3" borderId="13" xfId="0" applyNumberFormat="1" applyFont="1" applyFill="1" applyBorder="1">
      <alignment vertical="center"/>
    </xf>
    <xf numFmtId="179" fontId="12" fillId="3" borderId="37" xfId="0" applyNumberFormat="1" applyFont="1" applyFill="1" applyBorder="1">
      <alignment vertical="center"/>
    </xf>
    <xf numFmtId="3" fontId="12" fillId="0" borderId="4" xfId="0" applyNumberFormat="1" applyFont="1" applyBorder="1" applyAlignment="1">
      <alignment horizontal="right" vertical="center"/>
    </xf>
    <xf numFmtId="3" fontId="12" fillId="3" borderId="12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12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textRotation="255"/>
    </xf>
    <xf numFmtId="0" fontId="13" fillId="2" borderId="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</cellXfs>
  <cellStyles count="6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桁区切り" xfId="5" builtinId="6"/>
    <cellStyle name="標準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X29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3.2" x14ac:dyDescent="0.2"/>
  <cols>
    <col min="1" max="2" width="2.109375" style="2" customWidth="1"/>
    <col min="3" max="3" width="4.5546875" style="3" customWidth="1"/>
    <col min="4" max="4" width="3.33203125" style="3" customWidth="1"/>
    <col min="5" max="5" width="4.33203125" style="3" customWidth="1"/>
    <col min="6" max="6" width="5.77734375" style="5" customWidth="1"/>
    <col min="7" max="7" width="5.77734375" style="3" customWidth="1"/>
    <col min="8" max="8" width="4.33203125" style="3" customWidth="1"/>
    <col min="9" max="9" width="4.5546875" style="3" customWidth="1"/>
    <col min="10" max="10" width="3.33203125" style="3" customWidth="1"/>
    <col min="11" max="11" width="4.33203125" style="3" customWidth="1"/>
    <col min="12" max="12" width="5.77734375" style="5" customWidth="1"/>
    <col min="13" max="13" width="5.77734375" style="3" customWidth="1"/>
    <col min="14" max="14" width="4.33203125" style="3" customWidth="1"/>
    <col min="15" max="15" width="4.5546875" style="3" customWidth="1"/>
    <col min="16" max="16" width="3.33203125" style="3" customWidth="1"/>
    <col min="17" max="17" width="4.33203125" style="3" customWidth="1"/>
    <col min="18" max="18" width="5.77734375" style="5" customWidth="1"/>
    <col min="19" max="19" width="5.77734375" style="3" customWidth="1"/>
    <col min="20" max="20" width="4.33203125" style="3" customWidth="1"/>
    <col min="21" max="21" width="3.77734375" style="1" customWidth="1"/>
    <col min="22" max="22" width="5.77734375" style="1" customWidth="1"/>
    <col min="23" max="986" width="10.77734375" style="1" customWidth="1"/>
  </cols>
  <sheetData>
    <row r="1" spans="1:22" s="17" customFormat="1" ht="16.95" customHeight="1" thickBot="1" x14ac:dyDescent="0.25">
      <c r="A1" s="113" t="s">
        <v>0</v>
      </c>
      <c r="B1" s="111" t="s">
        <v>18</v>
      </c>
      <c r="C1" s="118" t="s">
        <v>3</v>
      </c>
      <c r="D1" s="118"/>
      <c r="E1" s="118"/>
      <c r="F1" s="118"/>
      <c r="G1" s="118"/>
      <c r="H1" s="118"/>
      <c r="I1" s="117" t="s">
        <v>4</v>
      </c>
      <c r="J1" s="118"/>
      <c r="K1" s="118"/>
      <c r="L1" s="118"/>
      <c r="M1" s="118"/>
      <c r="N1" s="119"/>
      <c r="O1" s="117" t="s">
        <v>5</v>
      </c>
      <c r="P1" s="118"/>
      <c r="Q1" s="118"/>
      <c r="R1" s="118"/>
      <c r="S1" s="118"/>
      <c r="T1" s="119"/>
    </row>
    <row r="2" spans="1:22" s="17" customFormat="1" ht="31.05" customHeight="1" x14ac:dyDescent="0.2">
      <c r="A2" s="114"/>
      <c r="B2" s="112"/>
      <c r="C2" s="85" t="s">
        <v>24</v>
      </c>
      <c r="D2" s="86" t="s">
        <v>26</v>
      </c>
      <c r="E2" s="87" t="s">
        <v>9</v>
      </c>
      <c r="F2" s="87" t="s">
        <v>22</v>
      </c>
      <c r="G2" s="86" t="s">
        <v>10</v>
      </c>
      <c r="H2" s="88" t="s">
        <v>28</v>
      </c>
      <c r="I2" s="89" t="s">
        <v>23</v>
      </c>
      <c r="J2" s="86" t="s">
        <v>25</v>
      </c>
      <c r="K2" s="87" t="s">
        <v>9</v>
      </c>
      <c r="L2" s="87" t="s">
        <v>22</v>
      </c>
      <c r="M2" s="86" t="s">
        <v>21</v>
      </c>
      <c r="N2" s="90" t="s">
        <v>27</v>
      </c>
      <c r="O2" s="89" t="s">
        <v>24</v>
      </c>
      <c r="P2" s="86" t="s">
        <v>26</v>
      </c>
      <c r="Q2" s="87" t="s">
        <v>9</v>
      </c>
      <c r="R2" s="87" t="s">
        <v>22</v>
      </c>
      <c r="S2" s="86" t="s">
        <v>10</v>
      </c>
      <c r="T2" s="90" t="s">
        <v>28</v>
      </c>
      <c r="V2" s="18" t="s">
        <v>18</v>
      </c>
    </row>
    <row r="3" spans="1:22" s="1" customFormat="1" ht="16.95" customHeight="1" x14ac:dyDescent="0.2">
      <c r="A3" s="109">
        <v>1</v>
      </c>
      <c r="B3" s="11">
        <f>総括表!V3</f>
        <v>5</v>
      </c>
      <c r="C3" s="19">
        <v>242</v>
      </c>
      <c r="D3" s="20">
        <v>6</v>
      </c>
      <c r="E3" s="21">
        <v>97.6</v>
      </c>
      <c r="F3" s="20">
        <v>20567</v>
      </c>
      <c r="G3" s="20">
        <v>11015</v>
      </c>
      <c r="H3" s="22">
        <v>53.6</v>
      </c>
      <c r="I3" s="23">
        <v>242</v>
      </c>
      <c r="J3" s="20">
        <v>6</v>
      </c>
      <c r="K3" s="21">
        <v>97.6</v>
      </c>
      <c r="L3" s="20">
        <v>20567</v>
      </c>
      <c r="M3" s="20">
        <v>11364</v>
      </c>
      <c r="N3" s="24">
        <v>55.3</v>
      </c>
      <c r="O3" s="19">
        <v>484</v>
      </c>
      <c r="P3" s="20">
        <v>12</v>
      </c>
      <c r="Q3" s="21">
        <v>97.6</v>
      </c>
      <c r="R3" s="20">
        <v>41134</v>
      </c>
      <c r="S3" s="20">
        <v>22379</v>
      </c>
      <c r="T3" s="24">
        <v>54.4</v>
      </c>
      <c r="V3" s="8">
        <v>5</v>
      </c>
    </row>
    <row r="4" spans="1:22" s="1" customFormat="1" ht="16.95" customHeight="1" thickBot="1" x14ac:dyDescent="0.25">
      <c r="A4" s="120"/>
      <c r="B4" s="12">
        <f>総括表!V4</f>
        <v>6</v>
      </c>
      <c r="C4" s="25">
        <v>241</v>
      </c>
      <c r="D4" s="26">
        <v>7</v>
      </c>
      <c r="E4" s="27">
        <v>97.2</v>
      </c>
      <c r="F4" s="26">
        <v>20757</v>
      </c>
      <c r="G4" s="26">
        <v>12329</v>
      </c>
      <c r="H4" s="28">
        <v>59.4</v>
      </c>
      <c r="I4" s="29">
        <v>240</v>
      </c>
      <c r="J4" s="26">
        <v>8</v>
      </c>
      <c r="K4" s="27">
        <v>96.8</v>
      </c>
      <c r="L4" s="26">
        <v>20673</v>
      </c>
      <c r="M4" s="26">
        <v>12899</v>
      </c>
      <c r="N4" s="30">
        <v>62.4</v>
      </c>
      <c r="O4" s="31">
        <v>481</v>
      </c>
      <c r="P4" s="32">
        <v>15</v>
      </c>
      <c r="Q4" s="33">
        <v>97</v>
      </c>
      <c r="R4" s="32">
        <v>41430</v>
      </c>
      <c r="S4" s="32">
        <v>25228</v>
      </c>
      <c r="T4" s="30">
        <v>60.9</v>
      </c>
      <c r="V4" s="9">
        <v>6</v>
      </c>
    </row>
    <row r="5" spans="1:22" s="1" customFormat="1" ht="16.95" customHeight="1" x14ac:dyDescent="0.2">
      <c r="A5" s="109">
        <v>2</v>
      </c>
      <c r="B5" s="13">
        <f>B3</f>
        <v>5</v>
      </c>
      <c r="C5" s="34">
        <v>218</v>
      </c>
      <c r="D5" s="35">
        <v>6</v>
      </c>
      <c r="E5" s="36">
        <v>97.3</v>
      </c>
      <c r="F5" s="35">
        <v>18527</v>
      </c>
      <c r="G5" s="35">
        <v>12215</v>
      </c>
      <c r="H5" s="37">
        <v>65.900000000000006</v>
      </c>
      <c r="I5" s="38">
        <v>217</v>
      </c>
      <c r="J5" s="35">
        <v>7</v>
      </c>
      <c r="K5" s="36">
        <v>96.9</v>
      </c>
      <c r="L5" s="35">
        <v>18432</v>
      </c>
      <c r="M5" s="35">
        <v>11856</v>
      </c>
      <c r="N5" s="39">
        <v>64.3</v>
      </c>
      <c r="O5" s="34">
        <v>435</v>
      </c>
      <c r="P5" s="35">
        <v>13</v>
      </c>
      <c r="Q5" s="36">
        <v>97.1</v>
      </c>
      <c r="R5" s="35">
        <v>36959</v>
      </c>
      <c r="S5" s="35">
        <v>24071</v>
      </c>
      <c r="T5" s="39">
        <v>65.099999999999994</v>
      </c>
    </row>
    <row r="6" spans="1:22" s="1" customFormat="1" ht="16.95" customHeight="1" x14ac:dyDescent="0.2">
      <c r="A6" s="110"/>
      <c r="B6" s="14">
        <f>B4</f>
        <v>6</v>
      </c>
      <c r="C6" s="40">
        <v>228</v>
      </c>
      <c r="D6" s="41">
        <v>4</v>
      </c>
      <c r="E6" s="42">
        <v>98.3</v>
      </c>
      <c r="F6" s="41">
        <v>19538</v>
      </c>
      <c r="G6" s="41">
        <v>14005</v>
      </c>
      <c r="H6" s="43">
        <v>71.7</v>
      </c>
      <c r="I6" s="44">
        <v>227</v>
      </c>
      <c r="J6" s="41">
        <v>5</v>
      </c>
      <c r="K6" s="42">
        <v>97.8</v>
      </c>
      <c r="L6" s="41">
        <v>19454</v>
      </c>
      <c r="M6" s="41">
        <v>13649</v>
      </c>
      <c r="N6" s="45">
        <v>70.2</v>
      </c>
      <c r="O6" s="46">
        <v>455</v>
      </c>
      <c r="P6" s="47">
        <v>9</v>
      </c>
      <c r="Q6" s="48">
        <v>98.1</v>
      </c>
      <c r="R6" s="47">
        <v>38992</v>
      </c>
      <c r="S6" s="47">
        <v>27654</v>
      </c>
      <c r="T6" s="45">
        <v>70.900000000000006</v>
      </c>
    </row>
    <row r="7" spans="1:22" s="1" customFormat="1" ht="16.95" customHeight="1" x14ac:dyDescent="0.2">
      <c r="A7" s="109">
        <v>3</v>
      </c>
      <c r="B7" s="15">
        <f t="shared" ref="B7:B28" si="0">B5</f>
        <v>5</v>
      </c>
      <c r="C7" s="34">
        <v>246</v>
      </c>
      <c r="D7" s="35">
        <v>2</v>
      </c>
      <c r="E7" s="36">
        <v>99.2</v>
      </c>
      <c r="F7" s="35">
        <v>20695</v>
      </c>
      <c r="G7" s="35">
        <v>14999</v>
      </c>
      <c r="H7" s="37">
        <v>72.5</v>
      </c>
      <c r="I7" s="38">
        <v>246</v>
      </c>
      <c r="J7" s="35">
        <v>2</v>
      </c>
      <c r="K7" s="36">
        <v>99.2</v>
      </c>
      <c r="L7" s="35">
        <v>20695</v>
      </c>
      <c r="M7" s="35">
        <v>15114</v>
      </c>
      <c r="N7" s="39">
        <v>73</v>
      </c>
      <c r="O7" s="34">
        <v>492</v>
      </c>
      <c r="P7" s="35">
        <v>4</v>
      </c>
      <c r="Q7" s="36">
        <v>99.2</v>
      </c>
      <c r="R7" s="35">
        <v>41390</v>
      </c>
      <c r="S7" s="35">
        <v>30113</v>
      </c>
      <c r="T7" s="39">
        <v>72.8</v>
      </c>
    </row>
    <row r="8" spans="1:22" s="1" customFormat="1" ht="16.95" customHeight="1" x14ac:dyDescent="0.2">
      <c r="A8" s="120"/>
      <c r="B8" s="16">
        <f t="shared" si="0"/>
        <v>6</v>
      </c>
      <c r="C8" s="49">
        <v>244</v>
      </c>
      <c r="D8" s="50">
        <v>4</v>
      </c>
      <c r="E8" s="51">
        <v>98.4</v>
      </c>
      <c r="F8" s="50">
        <v>21099</v>
      </c>
      <c r="G8" s="50">
        <v>14765</v>
      </c>
      <c r="H8" s="52">
        <v>70</v>
      </c>
      <c r="I8" s="53">
        <v>244</v>
      </c>
      <c r="J8" s="50">
        <v>4</v>
      </c>
      <c r="K8" s="51">
        <v>98.4</v>
      </c>
      <c r="L8" s="50">
        <v>21099</v>
      </c>
      <c r="M8" s="50">
        <v>15124</v>
      </c>
      <c r="N8" s="54">
        <v>71.7</v>
      </c>
      <c r="O8" s="55">
        <v>488</v>
      </c>
      <c r="P8" s="56">
        <v>8</v>
      </c>
      <c r="Q8" s="57">
        <v>98.4</v>
      </c>
      <c r="R8" s="56">
        <v>42198</v>
      </c>
      <c r="S8" s="56">
        <v>29889</v>
      </c>
      <c r="T8" s="54">
        <v>70.8</v>
      </c>
    </row>
    <row r="9" spans="1:22" s="1" customFormat="1" ht="16.95" customHeight="1" x14ac:dyDescent="0.2">
      <c r="A9" s="115">
        <v>4</v>
      </c>
      <c r="B9" s="15">
        <f t="shared" si="0"/>
        <v>5</v>
      </c>
      <c r="C9" s="58">
        <v>238</v>
      </c>
      <c r="D9" s="59">
        <v>2</v>
      </c>
      <c r="E9" s="60">
        <v>99.2</v>
      </c>
      <c r="F9" s="59">
        <v>20499</v>
      </c>
      <c r="G9" s="59">
        <v>11791</v>
      </c>
      <c r="H9" s="61">
        <v>57.5</v>
      </c>
      <c r="I9" s="62">
        <v>237</v>
      </c>
      <c r="J9" s="59">
        <v>3</v>
      </c>
      <c r="K9" s="60">
        <v>98.8</v>
      </c>
      <c r="L9" s="59">
        <v>20423</v>
      </c>
      <c r="M9" s="59">
        <v>11532</v>
      </c>
      <c r="N9" s="63">
        <v>56.5</v>
      </c>
      <c r="O9" s="64">
        <v>475</v>
      </c>
      <c r="P9" s="65">
        <v>5</v>
      </c>
      <c r="Q9" s="66">
        <v>99</v>
      </c>
      <c r="R9" s="65">
        <v>40922</v>
      </c>
      <c r="S9" s="65">
        <v>23323</v>
      </c>
      <c r="T9" s="67">
        <v>57</v>
      </c>
    </row>
    <row r="10" spans="1:22" s="1" customFormat="1" ht="16.95" customHeight="1" x14ac:dyDescent="0.2">
      <c r="A10" s="116"/>
      <c r="B10" s="12">
        <f t="shared" si="0"/>
        <v>6</v>
      </c>
      <c r="C10" s="25">
        <v>239</v>
      </c>
      <c r="D10" s="26">
        <v>1</v>
      </c>
      <c r="E10" s="27">
        <v>99.6</v>
      </c>
      <c r="F10" s="26">
        <v>20594</v>
      </c>
      <c r="G10" s="26">
        <v>12068</v>
      </c>
      <c r="H10" s="28">
        <v>58.6</v>
      </c>
      <c r="I10" s="29">
        <v>239</v>
      </c>
      <c r="J10" s="26">
        <v>1</v>
      </c>
      <c r="K10" s="27">
        <v>99.6</v>
      </c>
      <c r="L10" s="26">
        <v>20594</v>
      </c>
      <c r="M10" s="26">
        <v>11891</v>
      </c>
      <c r="N10" s="30">
        <v>57.7</v>
      </c>
      <c r="O10" s="31">
        <v>478</v>
      </c>
      <c r="P10" s="32">
        <v>2</v>
      </c>
      <c r="Q10" s="33">
        <v>99.6</v>
      </c>
      <c r="R10" s="32">
        <v>41188</v>
      </c>
      <c r="S10" s="32">
        <v>23959</v>
      </c>
      <c r="T10" s="30">
        <v>58.2</v>
      </c>
    </row>
    <row r="11" spans="1:22" s="1" customFormat="1" ht="16.95" customHeight="1" x14ac:dyDescent="0.2">
      <c r="A11" s="115">
        <v>5</v>
      </c>
      <c r="B11" s="15">
        <f>B9</f>
        <v>5</v>
      </c>
      <c r="C11" s="34">
        <v>247</v>
      </c>
      <c r="D11" s="35">
        <v>1</v>
      </c>
      <c r="E11" s="36">
        <v>99.6</v>
      </c>
      <c r="F11" s="35">
        <v>21286</v>
      </c>
      <c r="G11" s="35">
        <v>13911</v>
      </c>
      <c r="H11" s="37">
        <v>65.400000000000006</v>
      </c>
      <c r="I11" s="38">
        <v>247</v>
      </c>
      <c r="J11" s="35">
        <v>1</v>
      </c>
      <c r="K11" s="36">
        <v>99.6</v>
      </c>
      <c r="L11" s="35">
        <v>21286</v>
      </c>
      <c r="M11" s="35">
        <v>14428</v>
      </c>
      <c r="N11" s="39">
        <v>67.8</v>
      </c>
      <c r="O11" s="34">
        <v>494</v>
      </c>
      <c r="P11" s="35">
        <v>2</v>
      </c>
      <c r="Q11" s="36">
        <v>99.6</v>
      </c>
      <c r="R11" s="35">
        <v>42572</v>
      </c>
      <c r="S11" s="35">
        <v>28339</v>
      </c>
      <c r="T11" s="39">
        <v>66.599999999999994</v>
      </c>
    </row>
    <row r="12" spans="1:22" s="1" customFormat="1" ht="16.95" customHeight="1" x14ac:dyDescent="0.2">
      <c r="A12" s="116"/>
      <c r="B12" s="12">
        <f>B10</f>
        <v>6</v>
      </c>
      <c r="C12" s="49">
        <v>248</v>
      </c>
      <c r="D12" s="50">
        <v>0</v>
      </c>
      <c r="E12" s="51">
        <v>100</v>
      </c>
      <c r="F12" s="50">
        <v>21549</v>
      </c>
      <c r="G12" s="50">
        <v>13809</v>
      </c>
      <c r="H12" s="52">
        <v>64.099999999999994</v>
      </c>
      <c r="I12" s="53">
        <v>248</v>
      </c>
      <c r="J12" s="50">
        <v>0</v>
      </c>
      <c r="K12" s="51">
        <v>100</v>
      </c>
      <c r="L12" s="50">
        <v>21549</v>
      </c>
      <c r="M12" s="50">
        <v>14169</v>
      </c>
      <c r="N12" s="54">
        <v>65.8</v>
      </c>
      <c r="O12" s="55">
        <v>496</v>
      </c>
      <c r="P12" s="56">
        <v>0</v>
      </c>
      <c r="Q12" s="57">
        <v>100</v>
      </c>
      <c r="R12" s="56">
        <v>43098</v>
      </c>
      <c r="S12" s="56">
        <v>27978</v>
      </c>
      <c r="T12" s="54">
        <v>64.900000000000006</v>
      </c>
    </row>
    <row r="13" spans="1:22" s="1" customFormat="1" ht="16.95" customHeight="1" x14ac:dyDescent="0.2">
      <c r="A13" s="115">
        <v>6</v>
      </c>
      <c r="B13" s="15">
        <f t="shared" si="0"/>
        <v>5</v>
      </c>
      <c r="C13" s="64">
        <v>239</v>
      </c>
      <c r="D13" s="65">
        <v>1</v>
      </c>
      <c r="E13" s="66">
        <v>99.6</v>
      </c>
      <c r="F13" s="65">
        <v>20613</v>
      </c>
      <c r="G13" s="65">
        <v>14314</v>
      </c>
      <c r="H13" s="68">
        <v>69.400000000000006</v>
      </c>
      <c r="I13" s="69">
        <v>239</v>
      </c>
      <c r="J13" s="65">
        <v>1</v>
      </c>
      <c r="K13" s="66">
        <v>99.6</v>
      </c>
      <c r="L13" s="65">
        <v>20613</v>
      </c>
      <c r="M13" s="65">
        <v>14338</v>
      </c>
      <c r="N13" s="67">
        <v>69.599999999999994</v>
      </c>
      <c r="O13" s="64">
        <v>478</v>
      </c>
      <c r="P13" s="65">
        <v>2</v>
      </c>
      <c r="Q13" s="66">
        <v>99.6</v>
      </c>
      <c r="R13" s="65">
        <v>41226</v>
      </c>
      <c r="S13" s="65">
        <v>28652</v>
      </c>
      <c r="T13" s="67">
        <v>69.5</v>
      </c>
    </row>
    <row r="14" spans="1:22" s="1" customFormat="1" ht="16.95" customHeight="1" x14ac:dyDescent="0.2">
      <c r="A14" s="116"/>
      <c r="B14" s="12">
        <f t="shared" si="0"/>
        <v>6</v>
      </c>
      <c r="C14" s="25">
        <v>239</v>
      </c>
      <c r="D14" s="26">
        <v>1</v>
      </c>
      <c r="E14" s="27">
        <v>99.6</v>
      </c>
      <c r="F14" s="26">
        <v>20570</v>
      </c>
      <c r="G14" s="26">
        <v>14801</v>
      </c>
      <c r="H14" s="28">
        <v>72</v>
      </c>
      <c r="I14" s="29">
        <v>239</v>
      </c>
      <c r="J14" s="26">
        <v>1</v>
      </c>
      <c r="K14" s="27">
        <v>99.6</v>
      </c>
      <c r="L14" s="26">
        <v>20570</v>
      </c>
      <c r="M14" s="26">
        <v>14304</v>
      </c>
      <c r="N14" s="30">
        <v>69.5</v>
      </c>
      <c r="O14" s="31">
        <v>478</v>
      </c>
      <c r="P14" s="32">
        <v>2</v>
      </c>
      <c r="Q14" s="33">
        <v>99.6</v>
      </c>
      <c r="R14" s="32">
        <v>41140</v>
      </c>
      <c r="S14" s="32">
        <v>29105</v>
      </c>
      <c r="T14" s="30">
        <v>70.7</v>
      </c>
    </row>
    <row r="15" spans="1:22" s="1" customFormat="1" ht="16.95" customHeight="1" x14ac:dyDescent="0.2">
      <c r="A15" s="109">
        <v>7</v>
      </c>
      <c r="B15" s="15">
        <f t="shared" si="0"/>
        <v>5</v>
      </c>
      <c r="C15" s="34">
        <v>248</v>
      </c>
      <c r="D15" s="35">
        <v>0</v>
      </c>
      <c r="E15" s="36">
        <v>100</v>
      </c>
      <c r="F15" s="35">
        <v>21427</v>
      </c>
      <c r="G15" s="35">
        <v>14461</v>
      </c>
      <c r="H15" s="37">
        <v>67.5</v>
      </c>
      <c r="I15" s="38">
        <v>247</v>
      </c>
      <c r="J15" s="35">
        <v>1</v>
      </c>
      <c r="K15" s="36">
        <v>99.6</v>
      </c>
      <c r="L15" s="35">
        <v>21351</v>
      </c>
      <c r="M15" s="35">
        <v>14473</v>
      </c>
      <c r="N15" s="39">
        <v>67.8</v>
      </c>
      <c r="O15" s="34">
        <v>495</v>
      </c>
      <c r="P15" s="35">
        <v>1</v>
      </c>
      <c r="Q15" s="36">
        <v>99.8</v>
      </c>
      <c r="R15" s="35">
        <v>42778</v>
      </c>
      <c r="S15" s="35">
        <v>28934</v>
      </c>
      <c r="T15" s="39">
        <v>67.599999999999994</v>
      </c>
    </row>
    <row r="16" spans="1:22" s="1" customFormat="1" ht="16.95" customHeight="1" x14ac:dyDescent="0.2">
      <c r="A16" s="110"/>
      <c r="B16" s="12">
        <f t="shared" si="0"/>
        <v>6</v>
      </c>
      <c r="C16" s="49">
        <v>247</v>
      </c>
      <c r="D16" s="50">
        <v>1</v>
      </c>
      <c r="E16" s="51">
        <v>99.6</v>
      </c>
      <c r="F16" s="50">
        <v>21305</v>
      </c>
      <c r="G16" s="50">
        <v>14639</v>
      </c>
      <c r="H16" s="52">
        <v>68.7</v>
      </c>
      <c r="I16" s="53">
        <v>247</v>
      </c>
      <c r="J16" s="50">
        <v>1</v>
      </c>
      <c r="K16" s="51">
        <v>99.6</v>
      </c>
      <c r="L16" s="50">
        <v>21305</v>
      </c>
      <c r="M16" s="50">
        <v>14440</v>
      </c>
      <c r="N16" s="54">
        <v>67.8</v>
      </c>
      <c r="O16" s="55">
        <v>494</v>
      </c>
      <c r="P16" s="56">
        <v>2</v>
      </c>
      <c r="Q16" s="57">
        <v>99.6</v>
      </c>
      <c r="R16" s="56">
        <v>42610</v>
      </c>
      <c r="S16" s="56">
        <v>29079</v>
      </c>
      <c r="T16" s="54">
        <v>68.2</v>
      </c>
    </row>
    <row r="17" spans="1:20" s="1" customFormat="1" ht="16.95" customHeight="1" x14ac:dyDescent="0.2">
      <c r="A17" s="109">
        <v>8</v>
      </c>
      <c r="B17" s="15">
        <f t="shared" si="0"/>
        <v>5</v>
      </c>
      <c r="C17" s="64">
        <v>243</v>
      </c>
      <c r="D17" s="65">
        <v>5</v>
      </c>
      <c r="E17" s="66">
        <v>98</v>
      </c>
      <c r="F17" s="65">
        <v>20936</v>
      </c>
      <c r="G17" s="65">
        <v>16171</v>
      </c>
      <c r="H17" s="68">
        <v>77.2</v>
      </c>
      <c r="I17" s="69">
        <v>243</v>
      </c>
      <c r="J17" s="65">
        <v>5</v>
      </c>
      <c r="K17" s="66">
        <v>98</v>
      </c>
      <c r="L17" s="65">
        <v>20936</v>
      </c>
      <c r="M17" s="65">
        <v>16715</v>
      </c>
      <c r="N17" s="67">
        <v>79.8</v>
      </c>
      <c r="O17" s="64">
        <v>486</v>
      </c>
      <c r="P17" s="65">
        <v>10</v>
      </c>
      <c r="Q17" s="66">
        <v>98</v>
      </c>
      <c r="R17" s="65">
        <v>41872</v>
      </c>
      <c r="S17" s="65">
        <v>32886</v>
      </c>
      <c r="T17" s="67">
        <v>78.5</v>
      </c>
    </row>
    <row r="18" spans="1:20" s="1" customFormat="1" ht="16.95" customHeight="1" x14ac:dyDescent="0.2">
      <c r="A18" s="110"/>
      <c r="B18" s="12">
        <f t="shared" si="0"/>
        <v>6</v>
      </c>
      <c r="C18" s="25">
        <v>242</v>
      </c>
      <c r="D18" s="26">
        <v>6</v>
      </c>
      <c r="E18" s="27">
        <v>97.6</v>
      </c>
      <c r="F18" s="26">
        <v>20787</v>
      </c>
      <c r="G18" s="26">
        <v>15574</v>
      </c>
      <c r="H18" s="28">
        <v>74.900000000000006</v>
      </c>
      <c r="I18" s="29">
        <v>240</v>
      </c>
      <c r="J18" s="26">
        <v>8</v>
      </c>
      <c r="K18" s="27">
        <v>96.8</v>
      </c>
      <c r="L18" s="26">
        <v>20608</v>
      </c>
      <c r="M18" s="26">
        <v>15589</v>
      </c>
      <c r="N18" s="30">
        <v>75.599999999999994</v>
      </c>
      <c r="O18" s="31">
        <v>482</v>
      </c>
      <c r="P18" s="32">
        <v>14</v>
      </c>
      <c r="Q18" s="33">
        <v>97.2</v>
      </c>
      <c r="R18" s="32">
        <v>41395</v>
      </c>
      <c r="S18" s="32">
        <v>31163</v>
      </c>
      <c r="T18" s="30">
        <v>75.3</v>
      </c>
    </row>
    <row r="19" spans="1:20" s="1" customFormat="1" ht="16.95" customHeight="1" x14ac:dyDescent="0.2">
      <c r="A19" s="109">
        <v>9</v>
      </c>
      <c r="B19" s="15">
        <f t="shared" si="0"/>
        <v>5</v>
      </c>
      <c r="C19" s="34">
        <v>240</v>
      </c>
      <c r="D19" s="35">
        <v>0</v>
      </c>
      <c r="E19" s="36">
        <v>100</v>
      </c>
      <c r="F19" s="35">
        <v>20700</v>
      </c>
      <c r="G19" s="35">
        <v>14945</v>
      </c>
      <c r="H19" s="37">
        <v>72.2</v>
      </c>
      <c r="I19" s="38">
        <v>240</v>
      </c>
      <c r="J19" s="35">
        <v>0</v>
      </c>
      <c r="K19" s="36">
        <v>100</v>
      </c>
      <c r="L19" s="35">
        <v>20700</v>
      </c>
      <c r="M19" s="35">
        <v>14801</v>
      </c>
      <c r="N19" s="39">
        <v>71.5</v>
      </c>
      <c r="O19" s="34">
        <v>480</v>
      </c>
      <c r="P19" s="35">
        <v>0</v>
      </c>
      <c r="Q19" s="36">
        <v>100</v>
      </c>
      <c r="R19" s="35">
        <v>41400</v>
      </c>
      <c r="S19" s="35">
        <v>29746</v>
      </c>
      <c r="T19" s="39">
        <v>71.900000000000006</v>
      </c>
    </row>
    <row r="20" spans="1:20" s="1" customFormat="1" ht="16.95" customHeight="1" x14ac:dyDescent="0.2">
      <c r="A20" s="110"/>
      <c r="B20" s="12">
        <f t="shared" si="0"/>
        <v>6</v>
      </c>
      <c r="C20" s="49">
        <v>238</v>
      </c>
      <c r="D20" s="50">
        <v>2</v>
      </c>
      <c r="E20" s="51">
        <v>99.2</v>
      </c>
      <c r="F20" s="50">
        <v>20657</v>
      </c>
      <c r="G20" s="50">
        <v>14431</v>
      </c>
      <c r="H20" s="52">
        <v>69.900000000000006</v>
      </c>
      <c r="I20" s="53">
        <v>238</v>
      </c>
      <c r="J20" s="50">
        <v>2</v>
      </c>
      <c r="K20" s="51">
        <v>99.2</v>
      </c>
      <c r="L20" s="50">
        <v>20657</v>
      </c>
      <c r="M20" s="50">
        <v>14621</v>
      </c>
      <c r="N20" s="54">
        <v>70.8</v>
      </c>
      <c r="O20" s="55">
        <v>476</v>
      </c>
      <c r="P20" s="56">
        <v>4</v>
      </c>
      <c r="Q20" s="57">
        <v>99.2</v>
      </c>
      <c r="R20" s="56">
        <v>41314</v>
      </c>
      <c r="S20" s="56">
        <v>29052</v>
      </c>
      <c r="T20" s="54">
        <v>70.3</v>
      </c>
    </row>
    <row r="21" spans="1:20" s="1" customFormat="1" ht="16.95" customHeight="1" x14ac:dyDescent="0.2">
      <c r="A21" s="109">
        <v>10</v>
      </c>
      <c r="B21" s="15">
        <f t="shared" si="0"/>
        <v>5</v>
      </c>
      <c r="C21" s="64">
        <v>247</v>
      </c>
      <c r="D21" s="65">
        <v>1</v>
      </c>
      <c r="E21" s="66">
        <v>99.6</v>
      </c>
      <c r="F21" s="65">
        <v>21278</v>
      </c>
      <c r="G21" s="65">
        <v>16225</v>
      </c>
      <c r="H21" s="68">
        <v>76.3</v>
      </c>
      <c r="I21" s="69">
        <v>246</v>
      </c>
      <c r="J21" s="65">
        <v>2</v>
      </c>
      <c r="K21" s="66">
        <v>99.2</v>
      </c>
      <c r="L21" s="65">
        <v>21183</v>
      </c>
      <c r="M21" s="65">
        <v>16026</v>
      </c>
      <c r="N21" s="67">
        <v>75.7</v>
      </c>
      <c r="O21" s="64">
        <v>493</v>
      </c>
      <c r="P21" s="65">
        <v>3</v>
      </c>
      <c r="Q21" s="66">
        <v>99.4</v>
      </c>
      <c r="R21" s="65">
        <v>42461</v>
      </c>
      <c r="S21" s="65">
        <v>32251</v>
      </c>
      <c r="T21" s="67">
        <v>76</v>
      </c>
    </row>
    <row r="22" spans="1:20" s="1" customFormat="1" ht="16.95" customHeight="1" x14ac:dyDescent="0.2">
      <c r="A22" s="110"/>
      <c r="B22" s="12">
        <f t="shared" si="0"/>
        <v>6</v>
      </c>
      <c r="C22" s="25">
        <v>248</v>
      </c>
      <c r="D22" s="26">
        <v>0</v>
      </c>
      <c r="E22" s="27">
        <v>100</v>
      </c>
      <c r="F22" s="26">
        <v>21408</v>
      </c>
      <c r="G22" s="26">
        <v>16807</v>
      </c>
      <c r="H22" s="28">
        <v>78.5</v>
      </c>
      <c r="I22" s="29">
        <v>248</v>
      </c>
      <c r="J22" s="26">
        <v>0</v>
      </c>
      <c r="K22" s="27">
        <v>100</v>
      </c>
      <c r="L22" s="26">
        <v>21408</v>
      </c>
      <c r="M22" s="26">
        <v>16595</v>
      </c>
      <c r="N22" s="30">
        <v>77.5</v>
      </c>
      <c r="O22" s="31">
        <v>496</v>
      </c>
      <c r="P22" s="32">
        <v>0</v>
      </c>
      <c r="Q22" s="33">
        <v>100</v>
      </c>
      <c r="R22" s="32">
        <v>42816</v>
      </c>
      <c r="S22" s="32">
        <v>33402</v>
      </c>
      <c r="T22" s="30">
        <v>78</v>
      </c>
    </row>
    <row r="23" spans="1:20" s="1" customFormat="1" ht="16.95" customHeight="1" x14ac:dyDescent="0.2">
      <c r="A23" s="109">
        <v>11</v>
      </c>
      <c r="B23" s="15">
        <f t="shared" si="0"/>
        <v>5</v>
      </c>
      <c r="C23" s="34">
        <v>238</v>
      </c>
      <c r="D23" s="35">
        <v>2</v>
      </c>
      <c r="E23" s="36">
        <v>99.2</v>
      </c>
      <c r="F23" s="35">
        <v>20470</v>
      </c>
      <c r="G23" s="35">
        <v>15645</v>
      </c>
      <c r="H23" s="37">
        <v>76.400000000000006</v>
      </c>
      <c r="I23" s="38">
        <v>237</v>
      </c>
      <c r="J23" s="35">
        <v>3</v>
      </c>
      <c r="K23" s="36">
        <v>98.8</v>
      </c>
      <c r="L23" s="35">
        <v>20386</v>
      </c>
      <c r="M23" s="35">
        <v>15811</v>
      </c>
      <c r="N23" s="39">
        <v>77.599999999999994</v>
      </c>
      <c r="O23" s="34">
        <v>475</v>
      </c>
      <c r="P23" s="35">
        <v>5</v>
      </c>
      <c r="Q23" s="36">
        <v>99</v>
      </c>
      <c r="R23" s="35">
        <v>40856</v>
      </c>
      <c r="S23" s="35">
        <v>31456</v>
      </c>
      <c r="T23" s="39">
        <v>77</v>
      </c>
    </row>
    <row r="24" spans="1:20" s="1" customFormat="1" ht="16.95" customHeight="1" x14ac:dyDescent="0.2">
      <c r="A24" s="110"/>
      <c r="B24" s="12">
        <f t="shared" si="0"/>
        <v>6</v>
      </c>
      <c r="C24" s="49">
        <v>238</v>
      </c>
      <c r="D24" s="50">
        <v>2</v>
      </c>
      <c r="E24" s="51">
        <v>99.2</v>
      </c>
      <c r="F24" s="50">
        <v>20521</v>
      </c>
      <c r="G24" s="50">
        <v>15579</v>
      </c>
      <c r="H24" s="52">
        <v>75.900000000000006</v>
      </c>
      <c r="I24" s="53">
        <v>238</v>
      </c>
      <c r="J24" s="50">
        <v>2</v>
      </c>
      <c r="K24" s="51">
        <v>99.2</v>
      </c>
      <c r="L24" s="50">
        <v>20521</v>
      </c>
      <c r="M24" s="50">
        <v>15875</v>
      </c>
      <c r="N24" s="54">
        <v>77.400000000000006</v>
      </c>
      <c r="O24" s="55">
        <v>476</v>
      </c>
      <c r="P24" s="56">
        <v>4</v>
      </c>
      <c r="Q24" s="57">
        <v>99.2</v>
      </c>
      <c r="R24" s="70">
        <v>41042</v>
      </c>
      <c r="S24" s="70">
        <v>31454</v>
      </c>
      <c r="T24" s="54">
        <v>76.599999999999994</v>
      </c>
    </row>
    <row r="25" spans="1:20" s="1" customFormat="1" ht="16.95" customHeight="1" x14ac:dyDescent="0.2">
      <c r="A25" s="109">
        <v>12</v>
      </c>
      <c r="B25" s="15">
        <f t="shared" si="0"/>
        <v>5</v>
      </c>
      <c r="C25" s="64">
        <v>244</v>
      </c>
      <c r="D25" s="65">
        <v>4</v>
      </c>
      <c r="E25" s="66">
        <v>98.4</v>
      </c>
      <c r="F25" s="65">
        <v>20972</v>
      </c>
      <c r="G25" s="65">
        <v>14183</v>
      </c>
      <c r="H25" s="68">
        <v>67.599999999999994</v>
      </c>
      <c r="I25" s="69">
        <v>244</v>
      </c>
      <c r="J25" s="65">
        <v>4</v>
      </c>
      <c r="K25" s="66">
        <v>98.4</v>
      </c>
      <c r="L25" s="65">
        <v>20972</v>
      </c>
      <c r="M25" s="65">
        <v>12952</v>
      </c>
      <c r="N25" s="67">
        <v>61.8</v>
      </c>
      <c r="O25" s="64">
        <v>488</v>
      </c>
      <c r="P25" s="65">
        <v>8</v>
      </c>
      <c r="Q25" s="66">
        <v>98.4</v>
      </c>
      <c r="R25" s="65">
        <v>41944</v>
      </c>
      <c r="S25" s="65">
        <v>27135</v>
      </c>
      <c r="T25" s="67">
        <v>64.7</v>
      </c>
    </row>
    <row r="26" spans="1:20" s="1" customFormat="1" ht="16.95" customHeight="1" x14ac:dyDescent="0.2">
      <c r="A26" s="110"/>
      <c r="B26" s="12">
        <f t="shared" si="0"/>
        <v>6</v>
      </c>
      <c r="C26" s="25">
        <v>247</v>
      </c>
      <c r="D26" s="26">
        <v>1</v>
      </c>
      <c r="E26" s="27">
        <v>99.6</v>
      </c>
      <c r="F26" s="26">
        <v>21319</v>
      </c>
      <c r="G26" s="26">
        <v>14683</v>
      </c>
      <c r="H26" s="28">
        <v>68.900000000000006</v>
      </c>
      <c r="I26" s="29">
        <v>247</v>
      </c>
      <c r="J26" s="26">
        <v>1</v>
      </c>
      <c r="K26" s="27">
        <v>99.6</v>
      </c>
      <c r="L26" s="26">
        <v>21319</v>
      </c>
      <c r="M26" s="26">
        <v>13497</v>
      </c>
      <c r="N26" s="30">
        <v>63.3</v>
      </c>
      <c r="O26" s="31">
        <v>494</v>
      </c>
      <c r="P26" s="32">
        <v>2</v>
      </c>
      <c r="Q26" s="33">
        <v>99.6</v>
      </c>
      <c r="R26" s="32">
        <v>42638</v>
      </c>
      <c r="S26" s="32">
        <v>28180</v>
      </c>
      <c r="T26" s="30">
        <v>66.099999999999994</v>
      </c>
    </row>
    <row r="27" spans="1:20" s="1" customFormat="1" ht="16.95" customHeight="1" x14ac:dyDescent="0.2">
      <c r="A27" s="107" t="s">
        <v>1</v>
      </c>
      <c r="B27" s="15">
        <f t="shared" si="0"/>
        <v>5</v>
      </c>
      <c r="C27" s="71">
        <f>SUMPRODUCT((C3:C26)*(MOD(ROW(C3:C26),2)=1))</f>
        <v>2890</v>
      </c>
      <c r="D27" s="72">
        <f>SUMPRODUCT((D3:D26)*(MOD(ROW(D3:D26),2)=1))</f>
        <v>30</v>
      </c>
      <c r="E27" s="73">
        <f>C27/(C27+D27)*100</f>
        <v>98.972602739726028</v>
      </c>
      <c r="F27" s="72">
        <f>SUMPRODUCT((F3:F26)*(MOD(ROW(F3:F26),2)=1))</f>
        <v>247970</v>
      </c>
      <c r="G27" s="72">
        <f>SUMPRODUCT((G3:G26)*(MOD(ROW(G3:G26),2)=1))</f>
        <v>169875</v>
      </c>
      <c r="H27" s="74">
        <f>G27/F27*100</f>
        <v>68.506270919869337</v>
      </c>
      <c r="I27" s="75">
        <f>SUMPRODUCT((I3:I26)*(MOD(ROW(I3:I26),2)=1))</f>
        <v>2885</v>
      </c>
      <c r="J27" s="72">
        <f>SUMPRODUCT((J3:J26)*(MOD(ROW(J3:J26),2)=1))</f>
        <v>35</v>
      </c>
      <c r="K27" s="73">
        <f t="shared" ref="K27:K28" si="1">I27/(I27+J27)*100</f>
        <v>98.801369863013704</v>
      </c>
      <c r="L27" s="72">
        <f>SUMPRODUCT((L3:L26)*(MOD(ROW(L3:L26),2)=1))</f>
        <v>247544</v>
      </c>
      <c r="M27" s="72">
        <f>SUMPRODUCT((M3:M26)*(MOD(ROW(M3:M26),2)=1))</f>
        <v>169410</v>
      </c>
      <c r="N27" s="76">
        <f t="shared" ref="N27:N28" si="2">M27/L27*100</f>
        <v>68.436318391881841</v>
      </c>
      <c r="O27" s="71">
        <f>C27+I27</f>
        <v>5775</v>
      </c>
      <c r="P27" s="72">
        <f>D27+J27</f>
        <v>65</v>
      </c>
      <c r="Q27" s="73">
        <f>O27/(O27+P27)*100</f>
        <v>98.886986301369859</v>
      </c>
      <c r="R27" s="72">
        <f>F27+L27</f>
        <v>495514</v>
      </c>
      <c r="S27" s="72">
        <f>G27+M27</f>
        <v>339285</v>
      </c>
      <c r="T27" s="76">
        <f>S27/R27*100</f>
        <v>68.471324725436617</v>
      </c>
    </row>
    <row r="28" spans="1:20" s="1" customFormat="1" ht="16.95" customHeight="1" x14ac:dyDescent="0.2">
      <c r="A28" s="108"/>
      <c r="B28" s="12">
        <f t="shared" si="0"/>
        <v>6</v>
      </c>
      <c r="C28" s="77">
        <f>SUMPRODUCT((C3:C26)*(MOD(ROW(C3:C26),2)=0))</f>
        <v>2899</v>
      </c>
      <c r="D28" s="78">
        <f>SUMPRODUCT((D3:D26)*(MOD(ROW(D3:D26),2)=0))</f>
        <v>29</v>
      </c>
      <c r="E28" s="79">
        <f>C28/(C28+D28)*100</f>
        <v>99.009562841530055</v>
      </c>
      <c r="F28" s="80">
        <f>SUMPRODUCT((F3:F26)*(MOD(ROW(F3:F26),2)=0))</f>
        <v>250104</v>
      </c>
      <c r="G28" s="78">
        <f>SUMPRODUCT((G3:G26)*(MOD(ROW(G3:G26),2)=0))</f>
        <v>173490</v>
      </c>
      <c r="H28" s="81">
        <f t="shared" ref="H28" si="3">G28/F28*100</f>
        <v>69.367143268400341</v>
      </c>
      <c r="I28" s="82">
        <f>SUMPRODUCT((I3:I26)*(MOD(ROW(I3:I26),2)=0))</f>
        <v>2895</v>
      </c>
      <c r="J28" s="78">
        <f>SUMPRODUCT((J3:J26)*(MOD(ROW(J3:J26),2)=0))</f>
        <v>33</v>
      </c>
      <c r="K28" s="79">
        <f t="shared" si="1"/>
        <v>98.872950819672127</v>
      </c>
      <c r="L28" s="80">
        <f>SUMPRODUCT((L3:L26)*(MOD(ROW(L3:L26),2)=0))</f>
        <v>249757</v>
      </c>
      <c r="M28" s="78">
        <f>SUMPRODUCT((M3:M26)*(MOD(ROW(M3:M26),2)=0))</f>
        <v>172653</v>
      </c>
      <c r="N28" s="83">
        <f t="shared" si="2"/>
        <v>69.128392797799464</v>
      </c>
      <c r="O28" s="77">
        <f t="shared" ref="O28" si="4">C28+I28</f>
        <v>5794</v>
      </c>
      <c r="P28" s="78">
        <f t="shared" ref="P28" si="5">D28+J28</f>
        <v>62</v>
      </c>
      <c r="Q28" s="84">
        <f t="shared" ref="Q28" si="6">O28/(O28+P28)*100</f>
        <v>98.941256830601091</v>
      </c>
      <c r="R28" s="78">
        <f t="shared" ref="R28" si="7">F28+L28</f>
        <v>499861</v>
      </c>
      <c r="S28" s="78">
        <f t="shared" ref="S28" si="8">G28+M28</f>
        <v>346143</v>
      </c>
      <c r="T28" s="83">
        <f t="shared" ref="T28" si="9">S28/R28*100</f>
        <v>69.247850902550908</v>
      </c>
    </row>
    <row r="29" spans="1:20" s="1" customFormat="1" ht="16.05" customHeight="1" x14ac:dyDescent="0.2">
      <c r="B29" s="91" t="s">
        <v>17</v>
      </c>
      <c r="C29" s="3"/>
      <c r="D29" s="3"/>
      <c r="E29" s="3"/>
      <c r="F29" s="5"/>
      <c r="G29" s="3"/>
      <c r="H29" s="3"/>
      <c r="I29" s="3"/>
      <c r="J29" s="3"/>
      <c r="K29" s="3"/>
      <c r="L29" s="5"/>
      <c r="M29" s="3"/>
      <c r="N29" s="3"/>
      <c r="O29" s="3"/>
      <c r="P29" s="3"/>
      <c r="Q29" s="3"/>
      <c r="R29" s="5"/>
      <c r="S29" s="3"/>
      <c r="T29" s="3"/>
    </row>
  </sheetData>
  <mergeCells count="18">
    <mergeCell ref="O1:T1"/>
    <mergeCell ref="A3:A4"/>
    <mergeCell ref="A5:A6"/>
    <mergeCell ref="A7:A8"/>
    <mergeCell ref="A9:A10"/>
    <mergeCell ref="C1:H1"/>
    <mergeCell ref="I1:N1"/>
    <mergeCell ref="A27:A28"/>
    <mergeCell ref="A21:A22"/>
    <mergeCell ref="B1:B2"/>
    <mergeCell ref="A1:A2"/>
    <mergeCell ref="A17:A18"/>
    <mergeCell ref="A19:A20"/>
    <mergeCell ref="A11:A12"/>
    <mergeCell ref="A13:A14"/>
    <mergeCell ref="A15:A16"/>
    <mergeCell ref="A23:A24"/>
    <mergeCell ref="A25:A26"/>
  </mergeCells>
  <phoneticPr fontId="5"/>
  <printOptions horizontalCentered="1"/>
  <pageMargins left="0.70866141732283472" right="0.70866141732283472" top="1.1811023622047245" bottom="0.59055118110236227" header="0.39370078740157483" footer="0.39370078740157483"/>
  <pageSetup paperSize="9" firstPageNumber="23" pageOrder="overThenDown" orientation="portrait" r:id="rId1"/>
  <headerFooter scaleWithDoc="0">
    <oddHeader>&amp;L
 &amp;"ＭＳ ゴシック,太字"&amp;16(1)総括表&amp;C&amp;"HGS創英角ｺﾞｼｯｸUB,標準"&amp;19 ７ 令和５年・６年月別就航及び乗降客数調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H29"/>
  <sheetViews>
    <sheetView view="pageBreakPreview" zoomScaleNormal="100" zoomScaleSheetLayoutView="100" workbookViewId="0">
      <pane xSplit="1" ySplit="2" topLeftCell="B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3.2" x14ac:dyDescent="0.2"/>
  <cols>
    <col min="1" max="2" width="2.109375" style="92" customWidth="1"/>
    <col min="3" max="3" width="4.5546875" style="2" customWidth="1"/>
    <col min="4" max="4" width="3.33203125" style="2" customWidth="1"/>
    <col min="5" max="5" width="4.33203125" style="2" customWidth="1"/>
    <col min="6" max="6" width="5.77734375" style="6" customWidth="1"/>
    <col min="7" max="7" width="5.77734375" style="2" customWidth="1"/>
    <col min="8" max="8" width="4.33203125" style="2" customWidth="1"/>
    <col min="9" max="9" width="4.5546875" style="2" customWidth="1"/>
    <col min="10" max="10" width="3.33203125" style="2" customWidth="1"/>
    <col min="11" max="11" width="4.33203125" style="2" customWidth="1"/>
    <col min="12" max="12" width="5.77734375" style="6" customWidth="1"/>
    <col min="13" max="13" width="5.77734375" style="2" customWidth="1"/>
    <col min="14" max="14" width="4.33203125" style="2" customWidth="1"/>
    <col min="15" max="15" width="4.5546875" style="2" customWidth="1"/>
    <col min="16" max="16" width="3.33203125" style="2" customWidth="1"/>
    <col min="17" max="17" width="4.33203125" style="2" customWidth="1"/>
    <col min="18" max="18" width="5.77734375" style="6" customWidth="1"/>
    <col min="19" max="19" width="5.77734375" style="2" customWidth="1"/>
    <col min="20" max="20" width="4.33203125" style="2" customWidth="1"/>
    <col min="21" max="1022" width="10.77734375" style="1" customWidth="1"/>
  </cols>
  <sheetData>
    <row r="1" spans="1:20" s="1" customFormat="1" ht="16.8" customHeight="1" x14ac:dyDescent="0.2">
      <c r="A1" s="123" t="s">
        <v>0</v>
      </c>
      <c r="B1" s="122" t="s">
        <v>18</v>
      </c>
      <c r="C1" s="118" t="s">
        <v>7</v>
      </c>
      <c r="D1" s="118"/>
      <c r="E1" s="118"/>
      <c r="F1" s="118"/>
      <c r="G1" s="118"/>
      <c r="H1" s="118"/>
      <c r="I1" s="117" t="s">
        <v>19</v>
      </c>
      <c r="J1" s="118"/>
      <c r="K1" s="118"/>
      <c r="L1" s="118"/>
      <c r="M1" s="118"/>
      <c r="N1" s="119"/>
      <c r="O1" s="118" t="s">
        <v>6</v>
      </c>
      <c r="P1" s="118"/>
      <c r="Q1" s="118"/>
      <c r="R1" s="118"/>
      <c r="S1" s="118"/>
      <c r="T1" s="119"/>
    </row>
    <row r="2" spans="1:20" s="1" customFormat="1" ht="31.95" customHeight="1" x14ac:dyDescent="0.2">
      <c r="A2" s="123"/>
      <c r="B2" s="122"/>
      <c r="C2" s="85" t="s">
        <v>24</v>
      </c>
      <c r="D2" s="86" t="s">
        <v>26</v>
      </c>
      <c r="E2" s="87" t="s">
        <v>9</v>
      </c>
      <c r="F2" s="87" t="s">
        <v>22</v>
      </c>
      <c r="G2" s="86" t="s">
        <v>10</v>
      </c>
      <c r="H2" s="88" t="s">
        <v>28</v>
      </c>
      <c r="I2" s="89" t="s">
        <v>23</v>
      </c>
      <c r="J2" s="86" t="s">
        <v>25</v>
      </c>
      <c r="K2" s="87" t="s">
        <v>20</v>
      </c>
      <c r="L2" s="87" t="s">
        <v>22</v>
      </c>
      <c r="M2" s="86" t="s">
        <v>21</v>
      </c>
      <c r="N2" s="90" t="s">
        <v>27</v>
      </c>
      <c r="O2" s="89" t="s">
        <v>24</v>
      </c>
      <c r="P2" s="86" t="s">
        <v>26</v>
      </c>
      <c r="Q2" s="87" t="s">
        <v>9</v>
      </c>
      <c r="R2" s="87" t="s">
        <v>22</v>
      </c>
      <c r="S2" s="86" t="s">
        <v>10</v>
      </c>
      <c r="T2" s="90" t="s">
        <v>28</v>
      </c>
    </row>
    <row r="3" spans="1:20" ht="16.8" customHeight="1" x14ac:dyDescent="0.2">
      <c r="A3" s="121">
        <v>1</v>
      </c>
      <c r="B3" s="15">
        <f>総括表!V3</f>
        <v>5</v>
      </c>
      <c r="C3" s="93">
        <v>60</v>
      </c>
      <c r="D3" s="94">
        <v>2</v>
      </c>
      <c r="E3" s="66">
        <v>96.8</v>
      </c>
      <c r="F3" s="94">
        <v>5700</v>
      </c>
      <c r="G3" s="94">
        <v>3649</v>
      </c>
      <c r="H3" s="95">
        <v>64</v>
      </c>
      <c r="I3" s="96">
        <v>60</v>
      </c>
      <c r="J3" s="94">
        <v>2</v>
      </c>
      <c r="K3" s="97">
        <v>96.8</v>
      </c>
      <c r="L3" s="94">
        <v>5700</v>
      </c>
      <c r="M3" s="94">
        <v>3869</v>
      </c>
      <c r="N3" s="98">
        <v>67.900000000000006</v>
      </c>
      <c r="O3" s="93">
        <v>120</v>
      </c>
      <c r="P3" s="94">
        <v>4</v>
      </c>
      <c r="Q3" s="97">
        <v>96.8</v>
      </c>
      <c r="R3" s="94">
        <v>11400</v>
      </c>
      <c r="S3" s="94">
        <v>7518</v>
      </c>
      <c r="T3" s="98">
        <v>65.900000000000006</v>
      </c>
    </row>
    <row r="4" spans="1:20" ht="16.8" customHeight="1" x14ac:dyDescent="0.2">
      <c r="A4" s="121"/>
      <c r="B4" s="12">
        <f>総括表!V4</f>
        <v>6</v>
      </c>
      <c r="C4" s="31">
        <v>57</v>
      </c>
      <c r="D4" s="32">
        <v>5</v>
      </c>
      <c r="E4" s="33">
        <v>91.9</v>
      </c>
      <c r="F4" s="32">
        <v>5415</v>
      </c>
      <c r="G4" s="32">
        <v>3549</v>
      </c>
      <c r="H4" s="28">
        <v>65.5</v>
      </c>
      <c r="I4" s="99">
        <v>57</v>
      </c>
      <c r="J4" s="32">
        <v>5</v>
      </c>
      <c r="K4" s="33">
        <v>91.9</v>
      </c>
      <c r="L4" s="32">
        <v>5415</v>
      </c>
      <c r="M4" s="32">
        <v>3735</v>
      </c>
      <c r="N4" s="30">
        <v>69</v>
      </c>
      <c r="O4" s="31">
        <v>114</v>
      </c>
      <c r="P4" s="32">
        <v>10</v>
      </c>
      <c r="Q4" s="33">
        <v>91.9</v>
      </c>
      <c r="R4" s="32">
        <v>10830</v>
      </c>
      <c r="S4" s="32">
        <v>7284</v>
      </c>
      <c r="T4" s="30">
        <v>67.3</v>
      </c>
    </row>
    <row r="5" spans="1:20" ht="16.8" customHeight="1" x14ac:dyDescent="0.2">
      <c r="A5" s="121">
        <v>2</v>
      </c>
      <c r="B5" s="15">
        <f>B3</f>
        <v>5</v>
      </c>
      <c r="C5" s="64">
        <v>54</v>
      </c>
      <c r="D5" s="65">
        <v>2</v>
      </c>
      <c r="E5" s="100">
        <v>96.4</v>
      </c>
      <c r="F5" s="65">
        <v>5130</v>
      </c>
      <c r="G5" s="65">
        <v>3989</v>
      </c>
      <c r="H5" s="68">
        <v>77.8</v>
      </c>
      <c r="I5" s="69">
        <v>53</v>
      </c>
      <c r="J5" s="65">
        <v>3</v>
      </c>
      <c r="K5" s="66">
        <v>94.6</v>
      </c>
      <c r="L5" s="65">
        <v>5035</v>
      </c>
      <c r="M5" s="65">
        <v>4007</v>
      </c>
      <c r="N5" s="67">
        <v>79.599999999999994</v>
      </c>
      <c r="O5" s="64">
        <v>107</v>
      </c>
      <c r="P5" s="65">
        <v>5</v>
      </c>
      <c r="Q5" s="66">
        <v>95.5</v>
      </c>
      <c r="R5" s="65">
        <v>10165</v>
      </c>
      <c r="S5" s="65">
        <v>7996</v>
      </c>
      <c r="T5" s="67">
        <v>78.7</v>
      </c>
    </row>
    <row r="6" spans="1:20" ht="16.8" customHeight="1" x14ac:dyDescent="0.2">
      <c r="A6" s="121"/>
      <c r="B6" s="12">
        <f>B4</f>
        <v>6</v>
      </c>
      <c r="C6" s="46">
        <v>57</v>
      </c>
      <c r="D6" s="47">
        <v>1</v>
      </c>
      <c r="E6" s="48">
        <v>98.3</v>
      </c>
      <c r="F6" s="47">
        <v>5415</v>
      </c>
      <c r="G6" s="47">
        <v>4315</v>
      </c>
      <c r="H6" s="43">
        <v>79.7</v>
      </c>
      <c r="I6" s="101">
        <v>57</v>
      </c>
      <c r="J6" s="47">
        <v>1</v>
      </c>
      <c r="K6" s="48">
        <v>98.3</v>
      </c>
      <c r="L6" s="47">
        <v>5415</v>
      </c>
      <c r="M6" s="47">
        <v>4217</v>
      </c>
      <c r="N6" s="45">
        <v>77.900000000000006</v>
      </c>
      <c r="O6" s="46">
        <v>114</v>
      </c>
      <c r="P6" s="47">
        <v>2</v>
      </c>
      <c r="Q6" s="48">
        <v>98.3</v>
      </c>
      <c r="R6" s="47">
        <v>10830</v>
      </c>
      <c r="S6" s="47">
        <v>8532</v>
      </c>
      <c r="T6" s="45">
        <v>78.8</v>
      </c>
    </row>
    <row r="7" spans="1:20" ht="16.8" customHeight="1" x14ac:dyDescent="0.2">
      <c r="A7" s="121">
        <v>3</v>
      </c>
      <c r="B7" s="15">
        <f t="shared" ref="B7:B28" si="0">B5</f>
        <v>5</v>
      </c>
      <c r="C7" s="19">
        <v>61</v>
      </c>
      <c r="D7" s="20">
        <v>1</v>
      </c>
      <c r="E7" s="100">
        <v>98.4</v>
      </c>
      <c r="F7" s="20">
        <v>5795</v>
      </c>
      <c r="G7" s="20">
        <v>5010</v>
      </c>
      <c r="H7" s="22">
        <v>86.5</v>
      </c>
      <c r="I7" s="23">
        <v>61</v>
      </c>
      <c r="J7" s="20">
        <v>1</v>
      </c>
      <c r="K7" s="21">
        <v>98.4</v>
      </c>
      <c r="L7" s="20">
        <v>5795</v>
      </c>
      <c r="M7" s="20">
        <v>5174</v>
      </c>
      <c r="N7" s="24">
        <v>89.3</v>
      </c>
      <c r="O7" s="19">
        <v>122</v>
      </c>
      <c r="P7" s="20">
        <v>2</v>
      </c>
      <c r="Q7" s="21">
        <v>98.4</v>
      </c>
      <c r="R7" s="20">
        <v>11590</v>
      </c>
      <c r="S7" s="20">
        <v>10184</v>
      </c>
      <c r="T7" s="24">
        <v>87.9</v>
      </c>
    </row>
    <row r="8" spans="1:20" ht="16.8" customHeight="1" x14ac:dyDescent="0.2">
      <c r="A8" s="121"/>
      <c r="B8" s="12">
        <f t="shared" si="0"/>
        <v>6</v>
      </c>
      <c r="C8" s="55">
        <v>60</v>
      </c>
      <c r="D8" s="56">
        <v>2</v>
      </c>
      <c r="E8" s="48">
        <v>96.8</v>
      </c>
      <c r="F8" s="56">
        <v>5700</v>
      </c>
      <c r="G8" s="56">
        <v>4378</v>
      </c>
      <c r="H8" s="52">
        <v>76.8</v>
      </c>
      <c r="I8" s="102">
        <v>60</v>
      </c>
      <c r="J8" s="56">
        <v>2</v>
      </c>
      <c r="K8" s="57">
        <v>96.8</v>
      </c>
      <c r="L8" s="56">
        <v>5700</v>
      </c>
      <c r="M8" s="56">
        <v>4554</v>
      </c>
      <c r="N8" s="54">
        <v>79.900000000000006</v>
      </c>
      <c r="O8" s="55">
        <v>120</v>
      </c>
      <c r="P8" s="56">
        <v>4</v>
      </c>
      <c r="Q8" s="57">
        <v>96.8</v>
      </c>
      <c r="R8" s="56">
        <v>11400</v>
      </c>
      <c r="S8" s="56">
        <v>8932</v>
      </c>
      <c r="T8" s="54">
        <v>78.400000000000006</v>
      </c>
    </row>
    <row r="9" spans="1:20" ht="16.8" customHeight="1" x14ac:dyDescent="0.2">
      <c r="A9" s="121">
        <v>4</v>
      </c>
      <c r="B9" s="15">
        <f t="shared" si="0"/>
        <v>5</v>
      </c>
      <c r="C9" s="64">
        <v>58</v>
      </c>
      <c r="D9" s="65">
        <v>2</v>
      </c>
      <c r="E9" s="100">
        <v>96.7</v>
      </c>
      <c r="F9" s="65">
        <v>5510</v>
      </c>
      <c r="G9" s="65">
        <v>4016</v>
      </c>
      <c r="H9" s="68">
        <v>72.900000000000006</v>
      </c>
      <c r="I9" s="69">
        <v>58</v>
      </c>
      <c r="J9" s="65">
        <v>2</v>
      </c>
      <c r="K9" s="66">
        <v>96.7</v>
      </c>
      <c r="L9" s="65">
        <v>5510</v>
      </c>
      <c r="M9" s="65">
        <v>3831</v>
      </c>
      <c r="N9" s="67">
        <v>69.5</v>
      </c>
      <c r="O9" s="64">
        <v>116</v>
      </c>
      <c r="P9" s="65">
        <v>4</v>
      </c>
      <c r="Q9" s="66">
        <v>96.7</v>
      </c>
      <c r="R9" s="65">
        <v>11020</v>
      </c>
      <c r="S9" s="65">
        <v>7847</v>
      </c>
      <c r="T9" s="67">
        <v>71.2</v>
      </c>
    </row>
    <row r="10" spans="1:20" ht="16.8" customHeight="1" x14ac:dyDescent="0.2">
      <c r="A10" s="121"/>
      <c r="B10" s="12">
        <f t="shared" si="0"/>
        <v>6</v>
      </c>
      <c r="C10" s="31">
        <v>59</v>
      </c>
      <c r="D10" s="32">
        <v>1</v>
      </c>
      <c r="E10" s="33">
        <v>98.3</v>
      </c>
      <c r="F10" s="32">
        <v>5605</v>
      </c>
      <c r="G10" s="32">
        <v>3967</v>
      </c>
      <c r="H10" s="28">
        <v>70.8</v>
      </c>
      <c r="I10" s="99">
        <v>59</v>
      </c>
      <c r="J10" s="32">
        <v>1</v>
      </c>
      <c r="K10" s="33">
        <v>98.3</v>
      </c>
      <c r="L10" s="32">
        <v>5605</v>
      </c>
      <c r="M10" s="32">
        <v>3744</v>
      </c>
      <c r="N10" s="30">
        <v>66.8</v>
      </c>
      <c r="O10" s="31">
        <v>118</v>
      </c>
      <c r="P10" s="32">
        <v>2</v>
      </c>
      <c r="Q10" s="33">
        <v>98.3</v>
      </c>
      <c r="R10" s="32">
        <v>11210</v>
      </c>
      <c r="S10" s="32">
        <v>7711</v>
      </c>
      <c r="T10" s="30">
        <v>68.8</v>
      </c>
    </row>
    <row r="11" spans="1:20" ht="16.8" customHeight="1" x14ac:dyDescent="0.2">
      <c r="A11" s="121">
        <v>5</v>
      </c>
      <c r="B11" s="15">
        <f>B9</f>
        <v>5</v>
      </c>
      <c r="C11" s="34">
        <v>62</v>
      </c>
      <c r="D11" s="35">
        <v>0</v>
      </c>
      <c r="E11" s="100">
        <v>100</v>
      </c>
      <c r="F11" s="35">
        <v>5890</v>
      </c>
      <c r="G11" s="35">
        <v>4403</v>
      </c>
      <c r="H11" s="37">
        <v>74.8</v>
      </c>
      <c r="I11" s="38">
        <v>62</v>
      </c>
      <c r="J11" s="35">
        <v>0</v>
      </c>
      <c r="K11" s="36">
        <v>100</v>
      </c>
      <c r="L11" s="35">
        <v>5890</v>
      </c>
      <c r="M11" s="35">
        <v>4547</v>
      </c>
      <c r="N11" s="39">
        <v>77.2</v>
      </c>
      <c r="O11" s="34">
        <v>124</v>
      </c>
      <c r="P11" s="35">
        <v>0</v>
      </c>
      <c r="Q11" s="36">
        <v>100</v>
      </c>
      <c r="R11" s="35">
        <v>11780</v>
      </c>
      <c r="S11" s="35">
        <v>8950</v>
      </c>
      <c r="T11" s="39">
        <v>76</v>
      </c>
    </row>
    <row r="12" spans="1:20" ht="16.8" customHeight="1" x14ac:dyDescent="0.2">
      <c r="A12" s="121"/>
      <c r="B12" s="12">
        <f>B10</f>
        <v>6</v>
      </c>
      <c r="C12" s="55">
        <v>62</v>
      </c>
      <c r="D12" s="56">
        <v>0</v>
      </c>
      <c r="E12" s="33">
        <v>100</v>
      </c>
      <c r="F12" s="56">
        <v>5890</v>
      </c>
      <c r="G12" s="56">
        <v>4295</v>
      </c>
      <c r="H12" s="52">
        <v>72.900000000000006</v>
      </c>
      <c r="I12" s="102">
        <v>62</v>
      </c>
      <c r="J12" s="56">
        <v>0</v>
      </c>
      <c r="K12" s="57">
        <v>100</v>
      </c>
      <c r="L12" s="56">
        <v>5890</v>
      </c>
      <c r="M12" s="56">
        <v>4349</v>
      </c>
      <c r="N12" s="54">
        <v>73.8</v>
      </c>
      <c r="O12" s="55">
        <v>124</v>
      </c>
      <c r="P12" s="56">
        <v>0</v>
      </c>
      <c r="Q12" s="57">
        <v>100</v>
      </c>
      <c r="R12" s="56">
        <v>11780</v>
      </c>
      <c r="S12" s="56">
        <v>8644</v>
      </c>
      <c r="T12" s="54">
        <v>73.400000000000006</v>
      </c>
    </row>
    <row r="13" spans="1:20" ht="16.8" customHeight="1" x14ac:dyDescent="0.2">
      <c r="A13" s="121">
        <v>6</v>
      </c>
      <c r="B13" s="15">
        <f t="shared" si="0"/>
        <v>5</v>
      </c>
      <c r="C13" s="64">
        <v>59</v>
      </c>
      <c r="D13" s="65">
        <v>1</v>
      </c>
      <c r="E13" s="100">
        <v>98.3</v>
      </c>
      <c r="F13" s="65">
        <v>5605</v>
      </c>
      <c r="G13" s="65">
        <v>4533</v>
      </c>
      <c r="H13" s="68">
        <v>80.900000000000006</v>
      </c>
      <c r="I13" s="69">
        <v>59</v>
      </c>
      <c r="J13" s="65">
        <v>1</v>
      </c>
      <c r="K13" s="66">
        <v>98.3</v>
      </c>
      <c r="L13" s="65">
        <v>5605</v>
      </c>
      <c r="M13" s="65">
        <v>4602</v>
      </c>
      <c r="N13" s="67">
        <v>82.1</v>
      </c>
      <c r="O13" s="64">
        <v>118</v>
      </c>
      <c r="P13" s="65">
        <v>2</v>
      </c>
      <c r="Q13" s="66">
        <v>98.3</v>
      </c>
      <c r="R13" s="65">
        <v>11210</v>
      </c>
      <c r="S13" s="65">
        <v>9135</v>
      </c>
      <c r="T13" s="67">
        <v>81.5</v>
      </c>
    </row>
    <row r="14" spans="1:20" ht="16.8" customHeight="1" x14ac:dyDescent="0.2">
      <c r="A14" s="121"/>
      <c r="B14" s="12">
        <f t="shared" si="0"/>
        <v>6</v>
      </c>
      <c r="C14" s="31">
        <v>60</v>
      </c>
      <c r="D14" s="32">
        <v>0</v>
      </c>
      <c r="E14" s="33">
        <v>100</v>
      </c>
      <c r="F14" s="32">
        <v>5700</v>
      </c>
      <c r="G14" s="32">
        <v>4519</v>
      </c>
      <c r="H14" s="28">
        <v>79.3</v>
      </c>
      <c r="I14" s="99">
        <v>59</v>
      </c>
      <c r="J14" s="32">
        <v>1</v>
      </c>
      <c r="K14" s="33">
        <v>98.3</v>
      </c>
      <c r="L14" s="32">
        <v>5605</v>
      </c>
      <c r="M14" s="32">
        <v>4201</v>
      </c>
      <c r="N14" s="30">
        <v>75</v>
      </c>
      <c r="O14" s="31">
        <v>119</v>
      </c>
      <c r="P14" s="32">
        <v>1</v>
      </c>
      <c r="Q14" s="33">
        <v>99.2</v>
      </c>
      <c r="R14" s="32">
        <v>11305</v>
      </c>
      <c r="S14" s="32">
        <v>8720</v>
      </c>
      <c r="T14" s="30">
        <v>77.099999999999994</v>
      </c>
    </row>
    <row r="15" spans="1:20" ht="16.8" customHeight="1" x14ac:dyDescent="0.2">
      <c r="A15" s="121">
        <v>7</v>
      </c>
      <c r="B15" s="15">
        <f t="shared" si="0"/>
        <v>5</v>
      </c>
      <c r="C15" s="34">
        <v>62</v>
      </c>
      <c r="D15" s="35">
        <v>0</v>
      </c>
      <c r="E15" s="100">
        <v>100</v>
      </c>
      <c r="F15" s="35">
        <v>5890</v>
      </c>
      <c r="G15" s="35">
        <v>4404</v>
      </c>
      <c r="H15" s="37">
        <v>74.8</v>
      </c>
      <c r="I15" s="38">
        <v>62</v>
      </c>
      <c r="J15" s="35">
        <v>0</v>
      </c>
      <c r="K15" s="36">
        <v>100</v>
      </c>
      <c r="L15" s="35">
        <v>5890</v>
      </c>
      <c r="M15" s="35">
        <v>4405</v>
      </c>
      <c r="N15" s="39">
        <v>74.8</v>
      </c>
      <c r="O15" s="34">
        <v>124</v>
      </c>
      <c r="P15" s="35">
        <v>0</v>
      </c>
      <c r="Q15" s="36">
        <v>100</v>
      </c>
      <c r="R15" s="35">
        <v>11780</v>
      </c>
      <c r="S15" s="35">
        <v>8809</v>
      </c>
      <c r="T15" s="39">
        <v>74.8</v>
      </c>
    </row>
    <row r="16" spans="1:20" ht="16.8" customHeight="1" x14ac:dyDescent="0.2">
      <c r="A16" s="121"/>
      <c r="B16" s="12">
        <f t="shared" si="0"/>
        <v>6</v>
      </c>
      <c r="C16" s="55">
        <v>61</v>
      </c>
      <c r="D16" s="56">
        <v>1</v>
      </c>
      <c r="E16" s="33">
        <v>98.4</v>
      </c>
      <c r="F16" s="56">
        <v>5795</v>
      </c>
      <c r="G16" s="56">
        <v>4055</v>
      </c>
      <c r="H16" s="52">
        <v>70</v>
      </c>
      <c r="I16" s="102">
        <v>61</v>
      </c>
      <c r="J16" s="56">
        <v>1</v>
      </c>
      <c r="K16" s="57">
        <v>98.4</v>
      </c>
      <c r="L16" s="56">
        <v>5795</v>
      </c>
      <c r="M16" s="56">
        <v>3970</v>
      </c>
      <c r="N16" s="54">
        <v>68.5</v>
      </c>
      <c r="O16" s="55">
        <v>122</v>
      </c>
      <c r="P16" s="56">
        <v>2</v>
      </c>
      <c r="Q16" s="57">
        <v>98.4</v>
      </c>
      <c r="R16" s="56">
        <v>11590</v>
      </c>
      <c r="S16" s="56">
        <v>8025</v>
      </c>
      <c r="T16" s="54">
        <v>69.2</v>
      </c>
    </row>
    <row r="17" spans="1:20" customFormat="1" ht="16.8" customHeight="1" x14ac:dyDescent="0.2">
      <c r="A17" s="121">
        <v>8</v>
      </c>
      <c r="B17" s="15">
        <f t="shared" si="0"/>
        <v>5</v>
      </c>
      <c r="C17" s="64">
        <v>62</v>
      </c>
      <c r="D17" s="65">
        <v>0</v>
      </c>
      <c r="E17" s="100">
        <v>100</v>
      </c>
      <c r="F17" s="65">
        <v>5890</v>
      </c>
      <c r="G17" s="65">
        <v>4709</v>
      </c>
      <c r="H17" s="68">
        <v>79.900000000000006</v>
      </c>
      <c r="I17" s="69">
        <v>62</v>
      </c>
      <c r="J17" s="65">
        <v>0</v>
      </c>
      <c r="K17" s="66">
        <v>100</v>
      </c>
      <c r="L17" s="65">
        <v>5890</v>
      </c>
      <c r="M17" s="65">
        <v>4986</v>
      </c>
      <c r="N17" s="67">
        <v>84.7</v>
      </c>
      <c r="O17" s="64">
        <v>124</v>
      </c>
      <c r="P17" s="65">
        <v>0</v>
      </c>
      <c r="Q17" s="66">
        <v>100</v>
      </c>
      <c r="R17" s="65">
        <v>11780</v>
      </c>
      <c r="S17" s="65">
        <v>9695</v>
      </c>
      <c r="T17" s="67">
        <v>82.3</v>
      </c>
    </row>
    <row r="18" spans="1:20" customFormat="1" ht="16.8" customHeight="1" x14ac:dyDescent="0.2">
      <c r="A18" s="121"/>
      <c r="B18" s="12">
        <f t="shared" si="0"/>
        <v>6</v>
      </c>
      <c r="C18" s="31">
        <v>59</v>
      </c>
      <c r="D18" s="32">
        <v>3</v>
      </c>
      <c r="E18" s="103">
        <v>95.2</v>
      </c>
      <c r="F18" s="32">
        <v>5605</v>
      </c>
      <c r="G18" s="32">
        <v>4381</v>
      </c>
      <c r="H18" s="28">
        <v>78.2</v>
      </c>
      <c r="I18" s="99">
        <v>58</v>
      </c>
      <c r="J18" s="32">
        <v>4</v>
      </c>
      <c r="K18" s="33">
        <v>93.5</v>
      </c>
      <c r="L18" s="32">
        <v>5510</v>
      </c>
      <c r="M18" s="32">
        <v>4377</v>
      </c>
      <c r="N18" s="30">
        <v>79.400000000000006</v>
      </c>
      <c r="O18" s="31">
        <v>117</v>
      </c>
      <c r="P18" s="32">
        <v>7</v>
      </c>
      <c r="Q18" s="33">
        <v>94.4</v>
      </c>
      <c r="R18" s="32">
        <v>11115</v>
      </c>
      <c r="S18" s="32">
        <v>8758</v>
      </c>
      <c r="T18" s="30">
        <v>78.8</v>
      </c>
    </row>
    <row r="19" spans="1:20" customFormat="1" ht="16.8" customHeight="1" x14ac:dyDescent="0.2">
      <c r="A19" s="121">
        <v>9</v>
      </c>
      <c r="B19" s="15">
        <f t="shared" si="0"/>
        <v>5</v>
      </c>
      <c r="C19" s="34">
        <v>60</v>
      </c>
      <c r="D19" s="35">
        <v>0</v>
      </c>
      <c r="E19" s="100">
        <v>100</v>
      </c>
      <c r="F19" s="35">
        <v>5700</v>
      </c>
      <c r="G19" s="35">
        <v>4400</v>
      </c>
      <c r="H19" s="37">
        <v>77.2</v>
      </c>
      <c r="I19" s="38">
        <v>60</v>
      </c>
      <c r="J19" s="35">
        <v>0</v>
      </c>
      <c r="K19" s="36">
        <v>100</v>
      </c>
      <c r="L19" s="35">
        <v>5700</v>
      </c>
      <c r="M19" s="35">
        <v>4505</v>
      </c>
      <c r="N19" s="39">
        <v>79</v>
      </c>
      <c r="O19" s="34">
        <v>120</v>
      </c>
      <c r="P19" s="35">
        <v>0</v>
      </c>
      <c r="Q19" s="36">
        <v>100</v>
      </c>
      <c r="R19" s="35">
        <v>11400</v>
      </c>
      <c r="S19" s="35">
        <v>8905</v>
      </c>
      <c r="T19" s="39">
        <v>78.099999999999994</v>
      </c>
    </row>
    <row r="20" spans="1:20" customFormat="1" ht="16.8" customHeight="1" x14ac:dyDescent="0.2">
      <c r="A20" s="121"/>
      <c r="B20" s="12">
        <f t="shared" si="0"/>
        <v>6</v>
      </c>
      <c r="C20" s="55">
        <v>59</v>
      </c>
      <c r="D20" s="56">
        <v>1</v>
      </c>
      <c r="E20" s="33">
        <v>98.3</v>
      </c>
      <c r="F20" s="56">
        <v>5605</v>
      </c>
      <c r="G20" s="56">
        <v>4192</v>
      </c>
      <c r="H20" s="52">
        <v>74.8</v>
      </c>
      <c r="I20" s="102">
        <v>60</v>
      </c>
      <c r="J20" s="56">
        <v>0</v>
      </c>
      <c r="K20" s="57">
        <v>100</v>
      </c>
      <c r="L20" s="56">
        <v>5700</v>
      </c>
      <c r="M20" s="56">
        <v>4310</v>
      </c>
      <c r="N20" s="54">
        <v>75.599999999999994</v>
      </c>
      <c r="O20" s="55">
        <v>119</v>
      </c>
      <c r="P20" s="56">
        <v>1</v>
      </c>
      <c r="Q20" s="57">
        <v>99.2</v>
      </c>
      <c r="R20" s="56">
        <v>11305</v>
      </c>
      <c r="S20" s="56">
        <v>8502</v>
      </c>
      <c r="T20" s="54">
        <v>75.2</v>
      </c>
    </row>
    <row r="21" spans="1:20" customFormat="1" ht="16.8" customHeight="1" x14ac:dyDescent="0.2">
      <c r="A21" s="121">
        <v>10</v>
      </c>
      <c r="B21" s="15">
        <f t="shared" si="0"/>
        <v>5</v>
      </c>
      <c r="C21" s="64">
        <v>62</v>
      </c>
      <c r="D21" s="65">
        <v>0</v>
      </c>
      <c r="E21" s="100">
        <v>100</v>
      </c>
      <c r="F21" s="65">
        <v>5890</v>
      </c>
      <c r="G21" s="65">
        <v>4710</v>
      </c>
      <c r="H21" s="68">
        <v>80</v>
      </c>
      <c r="I21" s="69">
        <v>61</v>
      </c>
      <c r="J21" s="65">
        <v>1</v>
      </c>
      <c r="K21" s="66">
        <v>98.4</v>
      </c>
      <c r="L21" s="65">
        <v>5795</v>
      </c>
      <c r="M21" s="65">
        <v>4673</v>
      </c>
      <c r="N21" s="67">
        <v>80.599999999999994</v>
      </c>
      <c r="O21" s="64">
        <v>123</v>
      </c>
      <c r="P21" s="65">
        <v>1</v>
      </c>
      <c r="Q21" s="66">
        <v>99.2</v>
      </c>
      <c r="R21" s="65">
        <v>11685</v>
      </c>
      <c r="S21" s="65">
        <v>9383</v>
      </c>
      <c r="T21" s="67">
        <v>80.3</v>
      </c>
    </row>
    <row r="22" spans="1:20" customFormat="1" ht="16.8" customHeight="1" x14ac:dyDescent="0.2">
      <c r="A22" s="121"/>
      <c r="B22" s="12">
        <f t="shared" si="0"/>
        <v>6</v>
      </c>
      <c r="C22" s="31">
        <v>62</v>
      </c>
      <c r="D22" s="32">
        <v>0</v>
      </c>
      <c r="E22" s="33">
        <v>100</v>
      </c>
      <c r="F22" s="32">
        <v>5890</v>
      </c>
      <c r="G22" s="32">
        <v>4751</v>
      </c>
      <c r="H22" s="28">
        <v>80.7</v>
      </c>
      <c r="I22" s="99">
        <v>62</v>
      </c>
      <c r="J22" s="32">
        <v>0</v>
      </c>
      <c r="K22" s="33">
        <v>100</v>
      </c>
      <c r="L22" s="32">
        <v>5890</v>
      </c>
      <c r="M22" s="32">
        <v>4844</v>
      </c>
      <c r="N22" s="30">
        <v>82.2</v>
      </c>
      <c r="O22" s="31">
        <v>124</v>
      </c>
      <c r="P22" s="32">
        <v>0</v>
      </c>
      <c r="Q22" s="33">
        <v>100</v>
      </c>
      <c r="R22" s="32">
        <v>11780</v>
      </c>
      <c r="S22" s="32">
        <v>9595</v>
      </c>
      <c r="T22" s="30">
        <v>81.5</v>
      </c>
    </row>
    <row r="23" spans="1:20" customFormat="1" ht="16.8" customHeight="1" x14ac:dyDescent="0.2">
      <c r="A23" s="121">
        <v>11</v>
      </c>
      <c r="B23" s="15">
        <f t="shared" si="0"/>
        <v>5</v>
      </c>
      <c r="C23" s="34">
        <v>59</v>
      </c>
      <c r="D23" s="35">
        <v>1</v>
      </c>
      <c r="E23" s="100">
        <v>98.3</v>
      </c>
      <c r="F23" s="35">
        <v>5605</v>
      </c>
      <c r="G23" s="35">
        <v>4524</v>
      </c>
      <c r="H23" s="37">
        <v>80.7</v>
      </c>
      <c r="I23" s="38">
        <v>60</v>
      </c>
      <c r="J23" s="35">
        <v>0</v>
      </c>
      <c r="K23" s="36">
        <v>100</v>
      </c>
      <c r="L23" s="35">
        <v>5700</v>
      </c>
      <c r="M23" s="35">
        <v>4750</v>
      </c>
      <c r="N23" s="39">
        <v>83.3</v>
      </c>
      <c r="O23" s="34">
        <v>119</v>
      </c>
      <c r="P23" s="35">
        <v>1</v>
      </c>
      <c r="Q23" s="36">
        <v>99.2</v>
      </c>
      <c r="R23" s="35">
        <v>11305</v>
      </c>
      <c r="S23" s="35">
        <v>9274</v>
      </c>
      <c r="T23" s="39">
        <v>82</v>
      </c>
    </row>
    <row r="24" spans="1:20" customFormat="1" ht="16.8" customHeight="1" x14ac:dyDescent="0.2">
      <c r="A24" s="121"/>
      <c r="B24" s="12">
        <f t="shared" si="0"/>
        <v>6</v>
      </c>
      <c r="C24" s="55">
        <v>60</v>
      </c>
      <c r="D24" s="56">
        <v>0</v>
      </c>
      <c r="E24" s="33">
        <v>100</v>
      </c>
      <c r="F24" s="56">
        <v>5700</v>
      </c>
      <c r="G24" s="56">
        <v>4603</v>
      </c>
      <c r="H24" s="52">
        <v>80.8</v>
      </c>
      <c r="I24" s="102">
        <v>59</v>
      </c>
      <c r="J24" s="56">
        <v>1</v>
      </c>
      <c r="K24" s="57">
        <v>98.3</v>
      </c>
      <c r="L24" s="56">
        <v>5605</v>
      </c>
      <c r="M24" s="56">
        <v>4652</v>
      </c>
      <c r="N24" s="54">
        <v>83</v>
      </c>
      <c r="O24" s="55">
        <v>119</v>
      </c>
      <c r="P24" s="56">
        <v>1</v>
      </c>
      <c r="Q24" s="57">
        <v>99.2</v>
      </c>
      <c r="R24" s="56">
        <v>11305</v>
      </c>
      <c r="S24" s="56">
        <v>9255</v>
      </c>
      <c r="T24" s="54">
        <v>81.900000000000006</v>
      </c>
    </row>
    <row r="25" spans="1:20" customFormat="1" ht="16.8" customHeight="1" x14ac:dyDescent="0.2">
      <c r="A25" s="121">
        <v>12</v>
      </c>
      <c r="B25" s="15">
        <f t="shared" si="0"/>
        <v>5</v>
      </c>
      <c r="C25" s="64">
        <v>60</v>
      </c>
      <c r="D25" s="65">
        <v>2</v>
      </c>
      <c r="E25" s="100">
        <v>96.8</v>
      </c>
      <c r="F25" s="65">
        <v>5700</v>
      </c>
      <c r="G25" s="65">
        <v>4602</v>
      </c>
      <c r="H25" s="68">
        <v>80.7</v>
      </c>
      <c r="I25" s="69">
        <v>60</v>
      </c>
      <c r="J25" s="65">
        <v>2</v>
      </c>
      <c r="K25" s="66">
        <v>96.8</v>
      </c>
      <c r="L25" s="65">
        <v>5700</v>
      </c>
      <c r="M25" s="65">
        <v>4015</v>
      </c>
      <c r="N25" s="67">
        <v>70.400000000000006</v>
      </c>
      <c r="O25" s="64">
        <v>120</v>
      </c>
      <c r="P25" s="65">
        <v>4</v>
      </c>
      <c r="Q25" s="66">
        <v>96.8</v>
      </c>
      <c r="R25" s="65">
        <v>11400</v>
      </c>
      <c r="S25" s="65">
        <v>8617</v>
      </c>
      <c r="T25" s="67">
        <v>75.599999999999994</v>
      </c>
    </row>
    <row r="26" spans="1:20" customFormat="1" ht="16.8" customHeight="1" x14ac:dyDescent="0.2">
      <c r="A26" s="121"/>
      <c r="B26" s="12">
        <f t="shared" si="0"/>
        <v>6</v>
      </c>
      <c r="C26" s="31">
        <v>61</v>
      </c>
      <c r="D26" s="32">
        <v>1</v>
      </c>
      <c r="E26" s="33">
        <v>98.4</v>
      </c>
      <c r="F26" s="32">
        <v>5795</v>
      </c>
      <c r="G26" s="32">
        <v>4615</v>
      </c>
      <c r="H26" s="28">
        <v>79.599999999999994</v>
      </c>
      <c r="I26" s="99">
        <v>62</v>
      </c>
      <c r="J26" s="32">
        <v>0</v>
      </c>
      <c r="K26" s="33">
        <v>100</v>
      </c>
      <c r="L26" s="32">
        <v>5890</v>
      </c>
      <c r="M26" s="32">
        <v>4032</v>
      </c>
      <c r="N26" s="30">
        <v>68.5</v>
      </c>
      <c r="O26" s="31">
        <v>123</v>
      </c>
      <c r="P26" s="32">
        <v>1</v>
      </c>
      <c r="Q26" s="33">
        <v>99.2</v>
      </c>
      <c r="R26" s="32">
        <v>11685</v>
      </c>
      <c r="S26" s="32">
        <v>8647</v>
      </c>
      <c r="T26" s="30">
        <v>74</v>
      </c>
    </row>
    <row r="27" spans="1:20" customFormat="1" ht="16.8" customHeight="1" x14ac:dyDescent="0.2">
      <c r="A27" s="124" t="s">
        <v>1</v>
      </c>
      <c r="B27" s="15">
        <f t="shared" si="0"/>
        <v>5</v>
      </c>
      <c r="C27" s="71">
        <f>SUMPRODUCT((C3:C26)*(MOD(ROW(C3:C26),2)=1))</f>
        <v>719</v>
      </c>
      <c r="D27" s="72">
        <f>SUMPRODUCT((D3:D26)*(MOD(ROW(D3:D26),2)=1))</f>
        <v>11</v>
      </c>
      <c r="E27" s="73">
        <f t="shared" ref="E27:E28" si="1">C27/(C27+D27)*100</f>
        <v>98.493150684931507</v>
      </c>
      <c r="F27" s="72">
        <f>SUMPRODUCT((F3:F26)*(MOD(ROW(F3:F26),2)=1))</f>
        <v>68305</v>
      </c>
      <c r="G27" s="72">
        <f>SUMPRODUCT((G3:G26)*(MOD(ROW(G3:G26),2)=1))</f>
        <v>52949</v>
      </c>
      <c r="H27" s="74">
        <f t="shared" ref="H27:H28" si="2">G27/F27*100</f>
        <v>77.518483273552448</v>
      </c>
      <c r="I27" s="75">
        <f>SUMPRODUCT((I3:I26)*(MOD(ROW(I3:I26),2)=1))</f>
        <v>718</v>
      </c>
      <c r="J27" s="72">
        <f>SUMPRODUCT((J3:J26)*(MOD(ROW(J3:J26),2)=1))</f>
        <v>12</v>
      </c>
      <c r="K27" s="73">
        <f t="shared" ref="K27:K28" si="3">I27/(I27+J27)*100</f>
        <v>98.356164383561634</v>
      </c>
      <c r="L27" s="72">
        <f>SUMPRODUCT((L3:L26)*(MOD(ROW(L3:L26),2)=1))</f>
        <v>68210</v>
      </c>
      <c r="M27" s="72">
        <f>SUMPRODUCT((M3:M26)*(MOD(ROW(M3:M26),2)=1))</f>
        <v>53364</v>
      </c>
      <c r="N27" s="76">
        <f t="shared" ref="N27:N28" si="4">M27/L27*100</f>
        <v>78.234862923325025</v>
      </c>
      <c r="O27" s="71">
        <f t="shared" ref="O27:P28" si="5">C27+I27</f>
        <v>1437</v>
      </c>
      <c r="P27" s="72">
        <f t="shared" si="5"/>
        <v>23</v>
      </c>
      <c r="Q27" s="73">
        <f t="shared" ref="Q27:Q28" si="6">O27/(O27+P27)*100</f>
        <v>98.424657534246577</v>
      </c>
      <c r="R27" s="72">
        <f t="shared" ref="R27:S28" si="7">F27+L27</f>
        <v>136515</v>
      </c>
      <c r="S27" s="72">
        <f t="shared" si="7"/>
        <v>106313</v>
      </c>
      <c r="T27" s="76">
        <f t="shared" ref="T27:T28" si="8">S27/R27*100</f>
        <v>77.876423836208474</v>
      </c>
    </row>
    <row r="28" spans="1:20" customFormat="1" ht="16.8" customHeight="1" x14ac:dyDescent="0.2">
      <c r="A28" s="124"/>
      <c r="B28" s="12">
        <f t="shared" si="0"/>
        <v>6</v>
      </c>
      <c r="C28" s="77">
        <f>SUMPRODUCT((C3:C26)*(MOD(ROW(C3:C26),2)=0))</f>
        <v>717</v>
      </c>
      <c r="D28" s="78">
        <f>SUMPRODUCT((D3:D26)*(MOD(ROW(D3:D26),2)=0))</f>
        <v>15</v>
      </c>
      <c r="E28" s="79">
        <f t="shared" si="1"/>
        <v>97.950819672131146</v>
      </c>
      <c r="F28" s="80">
        <f>SUMPRODUCT((F3:F26)*(MOD(ROW(F3:F26),2)=0))</f>
        <v>68115</v>
      </c>
      <c r="G28" s="78">
        <f>SUMPRODUCT((G3:G26)*(MOD(ROW(G3:G26),2)=0))</f>
        <v>51620</v>
      </c>
      <c r="H28" s="81">
        <f t="shared" si="2"/>
        <v>75.783601262570656</v>
      </c>
      <c r="I28" s="82">
        <f>SUMPRODUCT((I3:I26)*(MOD(ROW(I3:I26),2)=0))</f>
        <v>716</v>
      </c>
      <c r="J28" s="78">
        <f>SUMPRODUCT((J3:J26)*(MOD(ROW(J3:J26),2)=0))</f>
        <v>16</v>
      </c>
      <c r="K28" s="79">
        <f t="shared" si="3"/>
        <v>97.814207650273218</v>
      </c>
      <c r="L28" s="80">
        <f>SUMPRODUCT((L3:L26)*(MOD(ROW(L3:L26),2)=0))</f>
        <v>68020</v>
      </c>
      <c r="M28" s="78">
        <f>SUMPRODUCT((M3:M26)*(MOD(ROW(M3:M26),2)=0))</f>
        <v>50985</v>
      </c>
      <c r="N28" s="83">
        <f t="shared" si="4"/>
        <v>74.955895324904446</v>
      </c>
      <c r="O28" s="77">
        <f t="shared" si="5"/>
        <v>1433</v>
      </c>
      <c r="P28" s="78">
        <f t="shared" si="5"/>
        <v>31</v>
      </c>
      <c r="Q28" s="84">
        <f t="shared" si="6"/>
        <v>97.882513661202182</v>
      </c>
      <c r="R28" s="78">
        <f t="shared" si="7"/>
        <v>136135</v>
      </c>
      <c r="S28" s="78">
        <f t="shared" si="7"/>
        <v>102605</v>
      </c>
      <c r="T28" s="83">
        <f t="shared" si="8"/>
        <v>75.370037095530179</v>
      </c>
    </row>
    <row r="29" spans="1:20" customFormat="1" ht="16.8" customHeight="1" x14ac:dyDescent="0.2">
      <c r="A29" s="17"/>
      <c r="B29" s="91" t="s">
        <v>17</v>
      </c>
      <c r="C29" s="3"/>
      <c r="D29" s="3"/>
      <c r="E29" s="10"/>
      <c r="F29" s="5"/>
      <c r="G29" s="3"/>
      <c r="H29" s="3"/>
      <c r="I29" s="3"/>
      <c r="J29" s="3"/>
      <c r="K29" s="3"/>
      <c r="L29" s="5"/>
      <c r="M29" s="3"/>
      <c r="N29" s="3"/>
      <c r="O29" s="3"/>
      <c r="P29" s="3"/>
      <c r="Q29" s="3"/>
      <c r="R29" s="5"/>
      <c r="S29" s="3"/>
      <c r="T29" s="3"/>
    </row>
  </sheetData>
  <mergeCells count="18">
    <mergeCell ref="A25:A26"/>
    <mergeCell ref="A27:A28"/>
    <mergeCell ref="A15:A16"/>
    <mergeCell ref="A17:A18"/>
    <mergeCell ref="A19:A20"/>
    <mergeCell ref="A21:A22"/>
    <mergeCell ref="A23:A24"/>
    <mergeCell ref="B1:B2"/>
    <mergeCell ref="A1:A2"/>
    <mergeCell ref="C1:H1"/>
    <mergeCell ref="I1:N1"/>
    <mergeCell ref="O1:T1"/>
    <mergeCell ref="A13:A14"/>
    <mergeCell ref="A3:A4"/>
    <mergeCell ref="A5:A6"/>
    <mergeCell ref="A7:A8"/>
    <mergeCell ref="A9:A10"/>
    <mergeCell ref="A11:A12"/>
  </mergeCells>
  <phoneticPr fontId="5"/>
  <printOptions horizontalCentered="1"/>
  <pageMargins left="0.70866141732283472" right="0.70866141732283472" top="1.1811023622047245" bottom="0.59055118110236227" header="0.39370078740157483" footer="0.39370078740157483"/>
  <pageSetup paperSize="9" firstPageNumber="23" pageOrder="overThenDown" orientation="portrait" useFirstPageNumber="1" r:id="rId1"/>
  <headerFooter scaleWithDoc="0">
    <oddHeader>&amp;L&amp;"ＭＳ ゴシック,標準"
 &amp;"ＭＳ ゴシック,太字"&amp;16(2)東京便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H29"/>
  <sheetViews>
    <sheetView view="pageBreakPreview" zoomScaleNormal="100" zoomScaleSheetLayoutView="100" workbookViewId="0">
      <pane xSplit="1" ySplit="2" topLeftCell="B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3.2" x14ac:dyDescent="0.2"/>
  <cols>
    <col min="1" max="2" width="2.109375" style="92" customWidth="1"/>
    <col min="3" max="3" width="4.5546875" style="4" customWidth="1"/>
    <col min="4" max="4" width="3.33203125" style="4" customWidth="1"/>
    <col min="5" max="5" width="4.33203125" style="4" customWidth="1"/>
    <col min="6" max="6" width="5.77734375" style="7" customWidth="1"/>
    <col min="7" max="7" width="5.77734375" style="4" customWidth="1"/>
    <col min="8" max="8" width="4.33203125" style="4" customWidth="1"/>
    <col min="9" max="9" width="4.5546875" style="4" customWidth="1"/>
    <col min="10" max="10" width="3.33203125" style="4" customWidth="1"/>
    <col min="11" max="11" width="4.33203125" style="4" customWidth="1"/>
    <col min="12" max="12" width="5.77734375" style="7" customWidth="1"/>
    <col min="13" max="13" width="5.77734375" style="4" customWidth="1"/>
    <col min="14" max="14" width="4.33203125" style="4" customWidth="1"/>
    <col min="15" max="15" width="4.5546875" style="4" customWidth="1"/>
    <col min="16" max="16" width="3.33203125" style="4" customWidth="1"/>
    <col min="17" max="17" width="4.33203125" style="4" customWidth="1"/>
    <col min="18" max="18" width="5.77734375" style="7" customWidth="1"/>
    <col min="19" max="19" width="5.77734375" style="4" customWidth="1"/>
    <col min="20" max="20" width="4.33203125" style="4" customWidth="1"/>
    <col min="21" max="1022" width="10.77734375" style="1" customWidth="1"/>
  </cols>
  <sheetData>
    <row r="1" spans="1:20" s="1" customFormat="1" ht="16.8" customHeight="1" x14ac:dyDescent="0.2">
      <c r="A1" s="123" t="s">
        <v>0</v>
      </c>
      <c r="B1" s="122" t="s">
        <v>18</v>
      </c>
      <c r="C1" s="125" t="s">
        <v>11</v>
      </c>
      <c r="D1" s="126"/>
      <c r="E1" s="126"/>
      <c r="F1" s="126"/>
      <c r="G1" s="126"/>
      <c r="H1" s="127"/>
      <c r="I1" s="125" t="s">
        <v>12</v>
      </c>
      <c r="J1" s="126"/>
      <c r="K1" s="126"/>
      <c r="L1" s="126"/>
      <c r="M1" s="126"/>
      <c r="N1" s="127"/>
      <c r="O1" s="128" t="s">
        <v>2</v>
      </c>
      <c r="P1" s="126"/>
      <c r="Q1" s="126"/>
      <c r="R1" s="126"/>
      <c r="S1" s="126"/>
      <c r="T1" s="127"/>
    </row>
    <row r="2" spans="1:20" s="1" customFormat="1" ht="31.95" customHeight="1" x14ac:dyDescent="0.2">
      <c r="A2" s="123"/>
      <c r="B2" s="122"/>
      <c r="C2" s="85" t="s">
        <v>24</v>
      </c>
      <c r="D2" s="86" t="s">
        <v>26</v>
      </c>
      <c r="E2" s="87" t="s">
        <v>9</v>
      </c>
      <c r="F2" s="87" t="s">
        <v>22</v>
      </c>
      <c r="G2" s="86" t="s">
        <v>10</v>
      </c>
      <c r="H2" s="88" t="s">
        <v>28</v>
      </c>
      <c r="I2" s="89" t="s">
        <v>23</v>
      </c>
      <c r="J2" s="86" t="s">
        <v>25</v>
      </c>
      <c r="K2" s="87" t="s">
        <v>20</v>
      </c>
      <c r="L2" s="87" t="s">
        <v>22</v>
      </c>
      <c r="M2" s="86" t="s">
        <v>21</v>
      </c>
      <c r="N2" s="90" t="s">
        <v>27</v>
      </c>
      <c r="O2" s="89" t="s">
        <v>24</v>
      </c>
      <c r="P2" s="86" t="s">
        <v>26</v>
      </c>
      <c r="Q2" s="87" t="s">
        <v>9</v>
      </c>
      <c r="R2" s="87" t="s">
        <v>22</v>
      </c>
      <c r="S2" s="86" t="s">
        <v>10</v>
      </c>
      <c r="T2" s="90" t="s">
        <v>28</v>
      </c>
    </row>
    <row r="3" spans="1:20" ht="16.8" customHeight="1" x14ac:dyDescent="0.2">
      <c r="A3" s="121">
        <v>1</v>
      </c>
      <c r="B3" s="15">
        <f>総括表!V3</f>
        <v>5</v>
      </c>
      <c r="C3" s="38">
        <v>91</v>
      </c>
      <c r="D3" s="35">
        <v>2</v>
      </c>
      <c r="E3" s="36">
        <v>97.8</v>
      </c>
      <c r="F3" s="35">
        <v>7239</v>
      </c>
      <c r="G3" s="35">
        <v>4073</v>
      </c>
      <c r="H3" s="39">
        <v>56.3</v>
      </c>
      <c r="I3" s="38">
        <v>91</v>
      </c>
      <c r="J3" s="35">
        <v>2</v>
      </c>
      <c r="K3" s="36">
        <v>97.8</v>
      </c>
      <c r="L3" s="35">
        <v>7239</v>
      </c>
      <c r="M3" s="35">
        <v>4074</v>
      </c>
      <c r="N3" s="39">
        <v>56.3</v>
      </c>
      <c r="O3" s="34">
        <v>182</v>
      </c>
      <c r="P3" s="35">
        <v>4</v>
      </c>
      <c r="Q3" s="36">
        <v>97.8</v>
      </c>
      <c r="R3" s="35">
        <v>14478</v>
      </c>
      <c r="S3" s="35">
        <v>8147</v>
      </c>
      <c r="T3" s="39">
        <v>56.3</v>
      </c>
    </row>
    <row r="4" spans="1:20" ht="16.8" customHeight="1" x14ac:dyDescent="0.2">
      <c r="A4" s="121"/>
      <c r="B4" s="12">
        <f>総括表!V4</f>
        <v>6</v>
      </c>
      <c r="C4" s="102">
        <v>93</v>
      </c>
      <c r="D4" s="56">
        <v>0</v>
      </c>
      <c r="E4" s="57">
        <v>100</v>
      </c>
      <c r="F4" s="56">
        <v>7714</v>
      </c>
      <c r="G4" s="56">
        <v>5345</v>
      </c>
      <c r="H4" s="54">
        <v>69.3</v>
      </c>
      <c r="I4" s="102">
        <v>93</v>
      </c>
      <c r="J4" s="56">
        <v>0</v>
      </c>
      <c r="K4" s="57">
        <v>100</v>
      </c>
      <c r="L4" s="56">
        <v>7714</v>
      </c>
      <c r="M4" s="56">
        <v>5436</v>
      </c>
      <c r="N4" s="54">
        <v>70.5</v>
      </c>
      <c r="O4" s="55">
        <v>186</v>
      </c>
      <c r="P4" s="56">
        <v>0</v>
      </c>
      <c r="Q4" s="57">
        <v>100</v>
      </c>
      <c r="R4" s="56">
        <v>15428</v>
      </c>
      <c r="S4" s="56">
        <v>10781</v>
      </c>
      <c r="T4" s="54">
        <v>69.900000000000006</v>
      </c>
    </row>
    <row r="5" spans="1:20" ht="16.8" customHeight="1" x14ac:dyDescent="0.2">
      <c r="A5" s="121">
        <v>2</v>
      </c>
      <c r="B5" s="15">
        <f>B3</f>
        <v>5</v>
      </c>
      <c r="C5" s="69">
        <v>83</v>
      </c>
      <c r="D5" s="65">
        <v>1</v>
      </c>
      <c r="E5" s="66">
        <v>98.8</v>
      </c>
      <c r="F5" s="65">
        <v>6593</v>
      </c>
      <c r="G5" s="65">
        <v>4570</v>
      </c>
      <c r="H5" s="67">
        <v>69.3</v>
      </c>
      <c r="I5" s="69">
        <v>83</v>
      </c>
      <c r="J5" s="65">
        <v>1</v>
      </c>
      <c r="K5" s="66">
        <v>98.8</v>
      </c>
      <c r="L5" s="65">
        <v>6593</v>
      </c>
      <c r="M5" s="65">
        <v>4374</v>
      </c>
      <c r="N5" s="67">
        <v>66.3</v>
      </c>
      <c r="O5" s="64">
        <v>166</v>
      </c>
      <c r="P5" s="65">
        <v>2</v>
      </c>
      <c r="Q5" s="66">
        <v>98.8</v>
      </c>
      <c r="R5" s="65">
        <v>13186</v>
      </c>
      <c r="S5" s="65">
        <v>8944</v>
      </c>
      <c r="T5" s="67">
        <v>67.8</v>
      </c>
    </row>
    <row r="6" spans="1:20" ht="16.8" customHeight="1" x14ac:dyDescent="0.2">
      <c r="A6" s="121"/>
      <c r="B6" s="12">
        <f>B4</f>
        <v>6</v>
      </c>
      <c r="C6" s="99">
        <v>87</v>
      </c>
      <c r="D6" s="32">
        <v>0</v>
      </c>
      <c r="E6" s="33">
        <v>100</v>
      </c>
      <c r="F6" s="32">
        <v>7163</v>
      </c>
      <c r="G6" s="32">
        <v>5551</v>
      </c>
      <c r="H6" s="30">
        <v>77.5</v>
      </c>
      <c r="I6" s="99">
        <v>87</v>
      </c>
      <c r="J6" s="32">
        <v>0</v>
      </c>
      <c r="K6" s="33">
        <v>100</v>
      </c>
      <c r="L6" s="32">
        <v>7163</v>
      </c>
      <c r="M6" s="32">
        <v>5369</v>
      </c>
      <c r="N6" s="30">
        <v>75</v>
      </c>
      <c r="O6" s="31">
        <v>174</v>
      </c>
      <c r="P6" s="32">
        <v>0</v>
      </c>
      <c r="Q6" s="33">
        <v>100</v>
      </c>
      <c r="R6" s="32">
        <v>14326</v>
      </c>
      <c r="S6" s="32">
        <v>10920</v>
      </c>
      <c r="T6" s="30">
        <v>76.2</v>
      </c>
    </row>
    <row r="7" spans="1:20" ht="16.8" customHeight="1" x14ac:dyDescent="0.2">
      <c r="A7" s="121">
        <v>3</v>
      </c>
      <c r="B7" s="15">
        <f t="shared" ref="B7:B28" si="0">B5</f>
        <v>5</v>
      </c>
      <c r="C7" s="38">
        <v>93</v>
      </c>
      <c r="D7" s="35">
        <v>0</v>
      </c>
      <c r="E7" s="36">
        <v>100</v>
      </c>
      <c r="F7" s="35">
        <v>7220</v>
      </c>
      <c r="G7" s="35">
        <v>5249</v>
      </c>
      <c r="H7" s="39">
        <v>72.7</v>
      </c>
      <c r="I7" s="38">
        <v>93</v>
      </c>
      <c r="J7" s="35">
        <v>0</v>
      </c>
      <c r="K7" s="36">
        <v>100</v>
      </c>
      <c r="L7" s="35">
        <v>7220</v>
      </c>
      <c r="M7" s="35">
        <v>5326</v>
      </c>
      <c r="N7" s="39">
        <v>73.8</v>
      </c>
      <c r="O7" s="34">
        <v>186</v>
      </c>
      <c r="P7" s="35">
        <v>0</v>
      </c>
      <c r="Q7" s="36">
        <v>100</v>
      </c>
      <c r="R7" s="35">
        <v>14440</v>
      </c>
      <c r="S7" s="35">
        <v>10575</v>
      </c>
      <c r="T7" s="39">
        <v>73.2</v>
      </c>
    </row>
    <row r="8" spans="1:20" ht="16.8" customHeight="1" x14ac:dyDescent="0.2">
      <c r="A8" s="121"/>
      <c r="B8" s="12">
        <f t="shared" si="0"/>
        <v>6</v>
      </c>
      <c r="C8" s="102">
        <v>93</v>
      </c>
      <c r="D8" s="56">
        <v>0</v>
      </c>
      <c r="E8" s="57">
        <v>100</v>
      </c>
      <c r="F8" s="56">
        <v>7771</v>
      </c>
      <c r="G8" s="56">
        <v>6018</v>
      </c>
      <c r="H8" s="54">
        <v>77.400000000000006</v>
      </c>
      <c r="I8" s="102">
        <v>93</v>
      </c>
      <c r="J8" s="56">
        <v>0</v>
      </c>
      <c r="K8" s="57">
        <v>100</v>
      </c>
      <c r="L8" s="56">
        <v>7771</v>
      </c>
      <c r="M8" s="56">
        <v>6234</v>
      </c>
      <c r="N8" s="54">
        <v>80.2</v>
      </c>
      <c r="O8" s="55">
        <v>186</v>
      </c>
      <c r="P8" s="56">
        <v>0</v>
      </c>
      <c r="Q8" s="57">
        <v>100</v>
      </c>
      <c r="R8" s="56">
        <v>15542</v>
      </c>
      <c r="S8" s="56">
        <v>12252</v>
      </c>
      <c r="T8" s="54">
        <v>78.8</v>
      </c>
    </row>
    <row r="9" spans="1:20" ht="16.8" customHeight="1" x14ac:dyDescent="0.2">
      <c r="A9" s="121">
        <v>4</v>
      </c>
      <c r="B9" s="15">
        <f t="shared" si="0"/>
        <v>5</v>
      </c>
      <c r="C9" s="69">
        <v>90</v>
      </c>
      <c r="D9" s="65">
        <v>0</v>
      </c>
      <c r="E9" s="66">
        <v>100</v>
      </c>
      <c r="F9" s="65">
        <v>7429</v>
      </c>
      <c r="G9" s="65">
        <v>4296</v>
      </c>
      <c r="H9" s="67">
        <v>57.8</v>
      </c>
      <c r="I9" s="69">
        <v>89</v>
      </c>
      <c r="J9" s="65">
        <v>1</v>
      </c>
      <c r="K9" s="66">
        <v>98.9</v>
      </c>
      <c r="L9" s="65">
        <v>7353</v>
      </c>
      <c r="M9" s="65">
        <v>4192</v>
      </c>
      <c r="N9" s="67">
        <v>57</v>
      </c>
      <c r="O9" s="64">
        <v>179</v>
      </c>
      <c r="P9" s="65">
        <v>1</v>
      </c>
      <c r="Q9" s="66">
        <v>99.4</v>
      </c>
      <c r="R9" s="65">
        <v>14782</v>
      </c>
      <c r="S9" s="65">
        <v>8488</v>
      </c>
      <c r="T9" s="67">
        <v>57.4</v>
      </c>
    </row>
    <row r="10" spans="1:20" ht="16.8" customHeight="1" x14ac:dyDescent="0.2">
      <c r="A10" s="121"/>
      <c r="B10" s="12">
        <f t="shared" si="0"/>
        <v>6</v>
      </c>
      <c r="C10" s="99">
        <v>90</v>
      </c>
      <c r="D10" s="32">
        <v>0</v>
      </c>
      <c r="E10" s="33">
        <v>100</v>
      </c>
      <c r="F10" s="32">
        <v>7429</v>
      </c>
      <c r="G10" s="32">
        <v>4981</v>
      </c>
      <c r="H10" s="30">
        <v>67</v>
      </c>
      <c r="I10" s="99">
        <v>90</v>
      </c>
      <c r="J10" s="32">
        <v>0</v>
      </c>
      <c r="K10" s="33">
        <v>100</v>
      </c>
      <c r="L10" s="32">
        <v>7429</v>
      </c>
      <c r="M10" s="32">
        <v>5137</v>
      </c>
      <c r="N10" s="30">
        <v>69.099999999999994</v>
      </c>
      <c r="O10" s="31">
        <v>180</v>
      </c>
      <c r="P10" s="32">
        <v>0</v>
      </c>
      <c r="Q10" s="33">
        <v>100</v>
      </c>
      <c r="R10" s="32">
        <v>14858</v>
      </c>
      <c r="S10" s="32">
        <v>10118</v>
      </c>
      <c r="T10" s="30">
        <v>68.099999999999994</v>
      </c>
    </row>
    <row r="11" spans="1:20" ht="16.8" customHeight="1" x14ac:dyDescent="0.2">
      <c r="A11" s="121">
        <v>5</v>
      </c>
      <c r="B11" s="15">
        <f>B9</f>
        <v>5</v>
      </c>
      <c r="C11" s="38">
        <v>93</v>
      </c>
      <c r="D11" s="35">
        <v>0</v>
      </c>
      <c r="E11" s="36">
        <v>100</v>
      </c>
      <c r="F11" s="35">
        <v>7676</v>
      </c>
      <c r="G11" s="35">
        <v>5084</v>
      </c>
      <c r="H11" s="39">
        <v>66.2</v>
      </c>
      <c r="I11" s="38">
        <v>93</v>
      </c>
      <c r="J11" s="35">
        <v>0</v>
      </c>
      <c r="K11" s="36">
        <v>100</v>
      </c>
      <c r="L11" s="35">
        <v>7676</v>
      </c>
      <c r="M11" s="35">
        <v>5155</v>
      </c>
      <c r="N11" s="39">
        <v>67.2</v>
      </c>
      <c r="O11" s="34">
        <v>186</v>
      </c>
      <c r="P11" s="35">
        <v>0</v>
      </c>
      <c r="Q11" s="36">
        <v>100</v>
      </c>
      <c r="R11" s="35">
        <v>15352</v>
      </c>
      <c r="S11" s="35">
        <v>10239</v>
      </c>
      <c r="T11" s="39">
        <v>66.7</v>
      </c>
    </row>
    <row r="12" spans="1:20" ht="16.8" customHeight="1" x14ac:dyDescent="0.2">
      <c r="A12" s="121"/>
      <c r="B12" s="12">
        <f>B10</f>
        <v>6</v>
      </c>
      <c r="C12" s="102">
        <v>93</v>
      </c>
      <c r="D12" s="56">
        <v>0</v>
      </c>
      <c r="E12" s="57">
        <v>100</v>
      </c>
      <c r="F12" s="56">
        <v>7847</v>
      </c>
      <c r="G12" s="56">
        <v>5730</v>
      </c>
      <c r="H12" s="54">
        <v>73</v>
      </c>
      <c r="I12" s="102">
        <v>93</v>
      </c>
      <c r="J12" s="56">
        <v>0</v>
      </c>
      <c r="K12" s="57">
        <v>100</v>
      </c>
      <c r="L12" s="56">
        <v>7847</v>
      </c>
      <c r="M12" s="56">
        <v>5872</v>
      </c>
      <c r="N12" s="54">
        <v>74.8</v>
      </c>
      <c r="O12" s="55">
        <v>186</v>
      </c>
      <c r="P12" s="56">
        <v>0</v>
      </c>
      <c r="Q12" s="57">
        <v>100</v>
      </c>
      <c r="R12" s="56">
        <v>15694</v>
      </c>
      <c r="S12" s="56">
        <v>11602</v>
      </c>
      <c r="T12" s="54">
        <v>73.900000000000006</v>
      </c>
    </row>
    <row r="13" spans="1:20" ht="16.8" customHeight="1" x14ac:dyDescent="0.2">
      <c r="A13" s="121">
        <v>6</v>
      </c>
      <c r="B13" s="15">
        <f t="shared" si="0"/>
        <v>5</v>
      </c>
      <c r="C13" s="69">
        <v>90</v>
      </c>
      <c r="D13" s="65">
        <v>0</v>
      </c>
      <c r="E13" s="66">
        <v>100</v>
      </c>
      <c r="F13" s="65">
        <v>7448</v>
      </c>
      <c r="G13" s="65">
        <v>5078</v>
      </c>
      <c r="H13" s="67">
        <v>68.2</v>
      </c>
      <c r="I13" s="69">
        <v>90</v>
      </c>
      <c r="J13" s="65">
        <v>0</v>
      </c>
      <c r="K13" s="66">
        <v>100</v>
      </c>
      <c r="L13" s="65">
        <v>7448</v>
      </c>
      <c r="M13" s="65">
        <v>4998</v>
      </c>
      <c r="N13" s="67">
        <v>67.099999999999994</v>
      </c>
      <c r="O13" s="64">
        <v>180</v>
      </c>
      <c r="P13" s="65">
        <v>0</v>
      </c>
      <c r="Q13" s="66">
        <v>100</v>
      </c>
      <c r="R13" s="65">
        <v>14896</v>
      </c>
      <c r="S13" s="65">
        <v>10076</v>
      </c>
      <c r="T13" s="67">
        <v>67.599999999999994</v>
      </c>
    </row>
    <row r="14" spans="1:20" ht="16.8" customHeight="1" x14ac:dyDescent="0.2">
      <c r="A14" s="121"/>
      <c r="B14" s="12">
        <f t="shared" si="0"/>
        <v>6</v>
      </c>
      <c r="C14" s="99">
        <v>89</v>
      </c>
      <c r="D14" s="32">
        <v>1</v>
      </c>
      <c r="E14" s="33">
        <v>98.9</v>
      </c>
      <c r="F14" s="32">
        <v>7334</v>
      </c>
      <c r="G14" s="32">
        <v>5799</v>
      </c>
      <c r="H14" s="30">
        <v>79.099999999999994</v>
      </c>
      <c r="I14" s="99">
        <v>90</v>
      </c>
      <c r="J14" s="32">
        <v>0</v>
      </c>
      <c r="K14" s="33">
        <v>100</v>
      </c>
      <c r="L14" s="32">
        <v>7429</v>
      </c>
      <c r="M14" s="32">
        <v>5715</v>
      </c>
      <c r="N14" s="30">
        <v>76.900000000000006</v>
      </c>
      <c r="O14" s="31">
        <v>179</v>
      </c>
      <c r="P14" s="32">
        <v>1</v>
      </c>
      <c r="Q14" s="33">
        <v>99.4</v>
      </c>
      <c r="R14" s="32">
        <v>14763</v>
      </c>
      <c r="S14" s="32">
        <v>11514</v>
      </c>
      <c r="T14" s="30">
        <v>78</v>
      </c>
    </row>
    <row r="15" spans="1:20" ht="16.8" customHeight="1" x14ac:dyDescent="0.2">
      <c r="A15" s="121">
        <v>7</v>
      </c>
      <c r="B15" s="15">
        <f t="shared" si="0"/>
        <v>5</v>
      </c>
      <c r="C15" s="38">
        <v>93</v>
      </c>
      <c r="D15" s="35">
        <v>0</v>
      </c>
      <c r="E15" s="36">
        <v>100</v>
      </c>
      <c r="F15" s="35">
        <v>7733</v>
      </c>
      <c r="G15" s="35">
        <v>4525</v>
      </c>
      <c r="H15" s="39">
        <v>58.5</v>
      </c>
      <c r="I15" s="38">
        <v>92</v>
      </c>
      <c r="J15" s="35">
        <v>1</v>
      </c>
      <c r="K15" s="36">
        <v>98.9</v>
      </c>
      <c r="L15" s="35">
        <v>7657</v>
      </c>
      <c r="M15" s="35">
        <v>4623</v>
      </c>
      <c r="N15" s="39">
        <v>60.4</v>
      </c>
      <c r="O15" s="34">
        <v>185</v>
      </c>
      <c r="P15" s="35">
        <v>1</v>
      </c>
      <c r="Q15" s="36">
        <v>99.5</v>
      </c>
      <c r="R15" s="35">
        <v>15390</v>
      </c>
      <c r="S15" s="35">
        <v>9148</v>
      </c>
      <c r="T15" s="39">
        <v>59.4</v>
      </c>
    </row>
    <row r="16" spans="1:20" ht="16.8" customHeight="1" x14ac:dyDescent="0.2">
      <c r="A16" s="121"/>
      <c r="B16" s="12">
        <f t="shared" si="0"/>
        <v>6</v>
      </c>
      <c r="C16" s="102">
        <v>93</v>
      </c>
      <c r="D16" s="56">
        <v>0</v>
      </c>
      <c r="E16" s="57">
        <v>100</v>
      </c>
      <c r="F16" s="56">
        <v>7714</v>
      </c>
      <c r="G16" s="56">
        <v>5740</v>
      </c>
      <c r="H16" s="54">
        <v>74.400000000000006</v>
      </c>
      <c r="I16" s="102">
        <v>93</v>
      </c>
      <c r="J16" s="56">
        <v>0</v>
      </c>
      <c r="K16" s="57">
        <v>100</v>
      </c>
      <c r="L16" s="56">
        <v>7714</v>
      </c>
      <c r="M16" s="56">
        <v>5876</v>
      </c>
      <c r="N16" s="54">
        <v>76.2</v>
      </c>
      <c r="O16" s="55">
        <v>186</v>
      </c>
      <c r="P16" s="56">
        <v>0</v>
      </c>
      <c r="Q16" s="57">
        <v>100</v>
      </c>
      <c r="R16" s="56">
        <v>15428</v>
      </c>
      <c r="S16" s="56">
        <v>11616</v>
      </c>
      <c r="T16" s="54">
        <v>75.3</v>
      </c>
    </row>
    <row r="17" spans="1:20" ht="16.8" customHeight="1" x14ac:dyDescent="0.2">
      <c r="A17" s="121">
        <v>8</v>
      </c>
      <c r="B17" s="15">
        <f t="shared" si="0"/>
        <v>5</v>
      </c>
      <c r="C17" s="69">
        <v>90</v>
      </c>
      <c r="D17" s="65">
        <v>3</v>
      </c>
      <c r="E17" s="66">
        <v>96.8</v>
      </c>
      <c r="F17" s="65">
        <v>7410</v>
      </c>
      <c r="G17" s="65">
        <v>5456</v>
      </c>
      <c r="H17" s="67">
        <v>73.599999999999994</v>
      </c>
      <c r="I17" s="69">
        <v>90</v>
      </c>
      <c r="J17" s="65">
        <v>3</v>
      </c>
      <c r="K17" s="66">
        <v>96.8</v>
      </c>
      <c r="L17" s="65">
        <v>7410</v>
      </c>
      <c r="M17" s="65">
        <v>5538</v>
      </c>
      <c r="N17" s="67">
        <v>74.7</v>
      </c>
      <c r="O17" s="64">
        <v>180</v>
      </c>
      <c r="P17" s="65">
        <v>6</v>
      </c>
      <c r="Q17" s="66">
        <v>96.8</v>
      </c>
      <c r="R17" s="65">
        <v>14820</v>
      </c>
      <c r="S17" s="65">
        <v>10994</v>
      </c>
      <c r="T17" s="67">
        <v>74.2</v>
      </c>
    </row>
    <row r="18" spans="1:20" ht="16.8" customHeight="1" x14ac:dyDescent="0.2">
      <c r="A18" s="121"/>
      <c r="B18" s="12">
        <f t="shared" si="0"/>
        <v>6</v>
      </c>
      <c r="C18" s="99">
        <v>90</v>
      </c>
      <c r="D18" s="32">
        <v>3</v>
      </c>
      <c r="E18" s="33">
        <v>96.8</v>
      </c>
      <c r="F18" s="32">
        <v>7410</v>
      </c>
      <c r="G18" s="32">
        <v>5689</v>
      </c>
      <c r="H18" s="30">
        <v>76.8</v>
      </c>
      <c r="I18" s="99">
        <v>90</v>
      </c>
      <c r="J18" s="32">
        <v>3</v>
      </c>
      <c r="K18" s="33">
        <v>96.8</v>
      </c>
      <c r="L18" s="32">
        <v>7410</v>
      </c>
      <c r="M18" s="32">
        <v>5693</v>
      </c>
      <c r="N18" s="30">
        <v>76.8</v>
      </c>
      <c r="O18" s="31">
        <v>180</v>
      </c>
      <c r="P18" s="32">
        <v>6</v>
      </c>
      <c r="Q18" s="33">
        <v>96.8</v>
      </c>
      <c r="R18" s="32">
        <v>14820</v>
      </c>
      <c r="S18" s="32">
        <v>11382</v>
      </c>
      <c r="T18" s="30">
        <v>76.8</v>
      </c>
    </row>
    <row r="19" spans="1:20" ht="16.8" customHeight="1" x14ac:dyDescent="0.2">
      <c r="A19" s="121">
        <v>9</v>
      </c>
      <c r="B19" s="15">
        <f t="shared" si="0"/>
        <v>5</v>
      </c>
      <c r="C19" s="38">
        <v>90</v>
      </c>
      <c r="D19" s="35">
        <v>0</v>
      </c>
      <c r="E19" s="36">
        <v>100</v>
      </c>
      <c r="F19" s="35">
        <v>7448</v>
      </c>
      <c r="G19" s="35">
        <v>4872</v>
      </c>
      <c r="H19" s="39">
        <v>65.400000000000006</v>
      </c>
      <c r="I19" s="38">
        <v>90</v>
      </c>
      <c r="J19" s="35">
        <v>0</v>
      </c>
      <c r="K19" s="36">
        <v>100</v>
      </c>
      <c r="L19" s="35">
        <v>7448</v>
      </c>
      <c r="M19" s="35">
        <v>4834</v>
      </c>
      <c r="N19" s="39">
        <v>64.900000000000006</v>
      </c>
      <c r="O19" s="34">
        <v>180</v>
      </c>
      <c r="P19" s="35">
        <v>0</v>
      </c>
      <c r="Q19" s="36">
        <v>100</v>
      </c>
      <c r="R19" s="35">
        <v>14896</v>
      </c>
      <c r="S19" s="35">
        <v>9706</v>
      </c>
      <c r="T19" s="39">
        <v>65.2</v>
      </c>
    </row>
    <row r="20" spans="1:20" ht="16.8" customHeight="1" x14ac:dyDescent="0.2">
      <c r="A20" s="121"/>
      <c r="B20" s="12">
        <f t="shared" si="0"/>
        <v>6</v>
      </c>
      <c r="C20" s="102">
        <v>90</v>
      </c>
      <c r="D20" s="56">
        <v>0</v>
      </c>
      <c r="E20" s="57">
        <v>100</v>
      </c>
      <c r="F20" s="56">
        <v>7600</v>
      </c>
      <c r="G20" s="56">
        <v>5610</v>
      </c>
      <c r="H20" s="54">
        <v>73.8</v>
      </c>
      <c r="I20" s="102">
        <v>89</v>
      </c>
      <c r="J20" s="56">
        <v>1</v>
      </c>
      <c r="K20" s="57">
        <v>98.9</v>
      </c>
      <c r="L20" s="56">
        <v>7505</v>
      </c>
      <c r="M20" s="56">
        <v>5619</v>
      </c>
      <c r="N20" s="54">
        <v>74.900000000000006</v>
      </c>
      <c r="O20" s="55">
        <v>179</v>
      </c>
      <c r="P20" s="56">
        <v>1</v>
      </c>
      <c r="Q20" s="57">
        <v>99.4</v>
      </c>
      <c r="R20" s="56">
        <v>15105</v>
      </c>
      <c r="S20" s="56">
        <v>11229</v>
      </c>
      <c r="T20" s="54">
        <v>74.3</v>
      </c>
    </row>
    <row r="21" spans="1:20" ht="16.8" customHeight="1" x14ac:dyDescent="0.2">
      <c r="A21" s="121">
        <v>10</v>
      </c>
      <c r="B21" s="15">
        <f t="shared" si="0"/>
        <v>5</v>
      </c>
      <c r="C21" s="69">
        <v>93</v>
      </c>
      <c r="D21" s="65">
        <v>0</v>
      </c>
      <c r="E21" s="66">
        <v>100</v>
      </c>
      <c r="F21" s="65">
        <v>7676</v>
      </c>
      <c r="G21" s="65">
        <v>5883</v>
      </c>
      <c r="H21" s="67">
        <v>76.599999999999994</v>
      </c>
      <c r="I21" s="69">
        <v>93</v>
      </c>
      <c r="J21" s="65">
        <v>0</v>
      </c>
      <c r="K21" s="66">
        <v>100</v>
      </c>
      <c r="L21" s="65">
        <v>7676</v>
      </c>
      <c r="M21" s="65">
        <v>5833</v>
      </c>
      <c r="N21" s="67">
        <v>76</v>
      </c>
      <c r="O21" s="64">
        <v>186</v>
      </c>
      <c r="P21" s="65">
        <v>0</v>
      </c>
      <c r="Q21" s="66">
        <v>100</v>
      </c>
      <c r="R21" s="65">
        <v>15352</v>
      </c>
      <c r="S21" s="65">
        <v>11716</v>
      </c>
      <c r="T21" s="67">
        <v>76.3</v>
      </c>
    </row>
    <row r="22" spans="1:20" ht="16.8" customHeight="1" x14ac:dyDescent="0.2">
      <c r="A22" s="121"/>
      <c r="B22" s="12">
        <f t="shared" si="0"/>
        <v>6</v>
      </c>
      <c r="C22" s="99">
        <v>93</v>
      </c>
      <c r="D22" s="32">
        <v>0</v>
      </c>
      <c r="E22" s="33">
        <v>100</v>
      </c>
      <c r="F22" s="32">
        <v>7714</v>
      </c>
      <c r="G22" s="32">
        <v>6608</v>
      </c>
      <c r="H22" s="30">
        <v>85.7</v>
      </c>
      <c r="I22" s="99">
        <v>93</v>
      </c>
      <c r="J22" s="32">
        <v>0</v>
      </c>
      <c r="K22" s="33">
        <v>100</v>
      </c>
      <c r="L22" s="32">
        <v>7714</v>
      </c>
      <c r="M22" s="32">
        <v>6554</v>
      </c>
      <c r="N22" s="30">
        <v>85</v>
      </c>
      <c r="O22" s="31">
        <v>186</v>
      </c>
      <c r="P22" s="32">
        <v>0</v>
      </c>
      <c r="Q22" s="33">
        <v>100</v>
      </c>
      <c r="R22" s="32">
        <v>15428</v>
      </c>
      <c r="S22" s="32">
        <v>13162</v>
      </c>
      <c r="T22" s="30">
        <v>85.3</v>
      </c>
    </row>
    <row r="23" spans="1:20" ht="16.8" customHeight="1" x14ac:dyDescent="0.2">
      <c r="A23" s="121">
        <v>11</v>
      </c>
      <c r="B23" s="15">
        <f t="shared" si="0"/>
        <v>5</v>
      </c>
      <c r="C23" s="38">
        <v>90</v>
      </c>
      <c r="D23" s="35">
        <v>0</v>
      </c>
      <c r="E23" s="36">
        <v>100</v>
      </c>
      <c r="F23" s="35">
        <v>7429</v>
      </c>
      <c r="G23" s="35">
        <v>6113</v>
      </c>
      <c r="H23" s="39">
        <v>82.3</v>
      </c>
      <c r="I23" s="38">
        <v>89</v>
      </c>
      <c r="J23" s="35">
        <v>1</v>
      </c>
      <c r="K23" s="36">
        <v>98.9</v>
      </c>
      <c r="L23" s="35">
        <v>7334</v>
      </c>
      <c r="M23" s="35">
        <v>6219</v>
      </c>
      <c r="N23" s="39">
        <v>84.8</v>
      </c>
      <c r="O23" s="34">
        <v>179</v>
      </c>
      <c r="P23" s="35">
        <v>1</v>
      </c>
      <c r="Q23" s="36">
        <v>99.4</v>
      </c>
      <c r="R23" s="35">
        <v>14763</v>
      </c>
      <c r="S23" s="35">
        <v>12332</v>
      </c>
      <c r="T23" s="39">
        <v>83.5</v>
      </c>
    </row>
    <row r="24" spans="1:20" ht="16.8" customHeight="1" x14ac:dyDescent="0.2">
      <c r="A24" s="121"/>
      <c r="B24" s="12">
        <f t="shared" si="0"/>
        <v>6</v>
      </c>
      <c r="C24" s="102">
        <v>88</v>
      </c>
      <c r="D24" s="56">
        <v>2</v>
      </c>
      <c r="E24" s="57">
        <v>97.8</v>
      </c>
      <c r="F24" s="56">
        <v>7277</v>
      </c>
      <c r="G24" s="56">
        <v>5733</v>
      </c>
      <c r="H24" s="54">
        <v>78.8</v>
      </c>
      <c r="I24" s="102">
        <v>89</v>
      </c>
      <c r="J24" s="56">
        <v>1</v>
      </c>
      <c r="K24" s="57">
        <v>98.9</v>
      </c>
      <c r="L24" s="56">
        <v>7372</v>
      </c>
      <c r="M24" s="56">
        <v>5929</v>
      </c>
      <c r="N24" s="54">
        <v>80.400000000000006</v>
      </c>
      <c r="O24" s="55">
        <v>177</v>
      </c>
      <c r="P24" s="56">
        <v>3</v>
      </c>
      <c r="Q24" s="57">
        <v>98.3</v>
      </c>
      <c r="R24" s="56">
        <v>14649</v>
      </c>
      <c r="S24" s="56">
        <v>11662</v>
      </c>
      <c r="T24" s="54">
        <v>79.599999999999994</v>
      </c>
    </row>
    <row r="25" spans="1:20" ht="16.8" customHeight="1" x14ac:dyDescent="0.2">
      <c r="A25" s="121">
        <v>12</v>
      </c>
      <c r="B25" s="15">
        <f t="shared" si="0"/>
        <v>5</v>
      </c>
      <c r="C25" s="69">
        <v>92</v>
      </c>
      <c r="D25" s="65">
        <v>1</v>
      </c>
      <c r="E25" s="66">
        <v>98.9</v>
      </c>
      <c r="F25" s="65">
        <v>7600</v>
      </c>
      <c r="G25" s="65">
        <v>5570</v>
      </c>
      <c r="H25" s="67">
        <v>73.3</v>
      </c>
      <c r="I25" s="69">
        <v>92</v>
      </c>
      <c r="J25" s="65">
        <v>1</v>
      </c>
      <c r="K25" s="66">
        <v>98.9</v>
      </c>
      <c r="L25" s="65">
        <v>7600</v>
      </c>
      <c r="M25" s="65">
        <v>5300</v>
      </c>
      <c r="N25" s="67">
        <v>69.7</v>
      </c>
      <c r="O25" s="64">
        <v>184</v>
      </c>
      <c r="P25" s="65">
        <v>2</v>
      </c>
      <c r="Q25" s="66">
        <v>98.9</v>
      </c>
      <c r="R25" s="65">
        <v>15200</v>
      </c>
      <c r="S25" s="65">
        <v>10870</v>
      </c>
      <c r="T25" s="67">
        <v>71.5</v>
      </c>
    </row>
    <row r="26" spans="1:20" ht="16.8" customHeight="1" x14ac:dyDescent="0.2">
      <c r="A26" s="121"/>
      <c r="B26" s="12">
        <f t="shared" si="0"/>
        <v>6</v>
      </c>
      <c r="C26" s="99">
        <v>93</v>
      </c>
      <c r="D26" s="32">
        <v>0</v>
      </c>
      <c r="E26" s="33">
        <v>100</v>
      </c>
      <c r="F26" s="32">
        <v>7752</v>
      </c>
      <c r="G26" s="32">
        <v>5340</v>
      </c>
      <c r="H26" s="30">
        <v>68.900000000000006</v>
      </c>
      <c r="I26" s="99">
        <v>92</v>
      </c>
      <c r="J26" s="32">
        <v>1</v>
      </c>
      <c r="K26" s="33">
        <v>98.9</v>
      </c>
      <c r="L26" s="32">
        <v>7657</v>
      </c>
      <c r="M26" s="32">
        <v>4975</v>
      </c>
      <c r="N26" s="30">
        <v>65</v>
      </c>
      <c r="O26" s="31">
        <v>185</v>
      </c>
      <c r="P26" s="32">
        <v>1</v>
      </c>
      <c r="Q26" s="33">
        <v>99.5</v>
      </c>
      <c r="R26" s="32">
        <v>15409</v>
      </c>
      <c r="S26" s="32">
        <v>10315</v>
      </c>
      <c r="T26" s="30">
        <v>66.900000000000006</v>
      </c>
    </row>
    <row r="27" spans="1:20" ht="16.8" customHeight="1" x14ac:dyDescent="0.2">
      <c r="A27" s="124" t="s">
        <v>1</v>
      </c>
      <c r="B27" s="15">
        <f t="shared" si="0"/>
        <v>5</v>
      </c>
      <c r="C27" s="71">
        <f>SUMPRODUCT((C3:C26)*(MOD(ROW(C3:C26),2)=1))</f>
        <v>1088</v>
      </c>
      <c r="D27" s="72">
        <f>SUMPRODUCT((D3:D26)*(MOD(ROW(D3:D26),2)=1))</f>
        <v>7</v>
      </c>
      <c r="E27" s="73">
        <f>C27/(C27+D27)*100</f>
        <v>99.3607305936073</v>
      </c>
      <c r="F27" s="72">
        <f>SUMPRODUCT((F3:F26)*(MOD(ROW(F3:F26),2)=1))</f>
        <v>88901</v>
      </c>
      <c r="G27" s="72">
        <f>SUMPRODUCT((G3:G26)*(MOD(ROW(G3:G26),2)=1))</f>
        <v>60769</v>
      </c>
      <c r="H27" s="74">
        <f>G27/F27*100</f>
        <v>68.355811520680305</v>
      </c>
      <c r="I27" s="75">
        <f>SUMPRODUCT((I3:I26)*(MOD(ROW(I3:I26),2)=1))</f>
        <v>1085</v>
      </c>
      <c r="J27" s="72">
        <f>SUMPRODUCT((J3:J26)*(MOD(ROW(J3:J26),2)=1))</f>
        <v>10</v>
      </c>
      <c r="K27" s="73">
        <f>I27/(I27+J27)*100</f>
        <v>99.086757990867582</v>
      </c>
      <c r="L27" s="72">
        <f>SUMPRODUCT((L3:L26)*(MOD(ROW(L3:L26),2)=1))</f>
        <v>88654</v>
      </c>
      <c r="M27" s="72">
        <f>SUMPRODUCT((M3:M26)*(MOD(ROW(M3:M26),2)=1))</f>
        <v>60466</v>
      </c>
      <c r="N27" s="76">
        <f>M27/L27*100</f>
        <v>68.204480339296595</v>
      </c>
      <c r="O27" s="71">
        <f t="shared" ref="O27:P28" si="1">C27+I27</f>
        <v>2173</v>
      </c>
      <c r="P27" s="72">
        <f t="shared" si="1"/>
        <v>17</v>
      </c>
      <c r="Q27" s="73">
        <f>O27/(O27+P27)*100</f>
        <v>99.223744292237441</v>
      </c>
      <c r="R27" s="72">
        <f t="shared" ref="R27:S28" si="2">F27+L27</f>
        <v>177555</v>
      </c>
      <c r="S27" s="72">
        <f t="shared" si="2"/>
        <v>121235</v>
      </c>
      <c r="T27" s="76">
        <f>S27/R27*100</f>
        <v>68.280251189772173</v>
      </c>
    </row>
    <row r="28" spans="1:20" ht="16.8" customHeight="1" x14ac:dyDescent="0.2">
      <c r="A28" s="124"/>
      <c r="B28" s="12">
        <f t="shared" si="0"/>
        <v>6</v>
      </c>
      <c r="C28" s="77">
        <f>SUMPRODUCT((C3:C26)*(MOD(ROW(C3:C26),2)=0))</f>
        <v>1092</v>
      </c>
      <c r="D28" s="78">
        <f>SUMPRODUCT((D3:D26)*(MOD(ROW(D3:D26),2)=0))</f>
        <v>6</v>
      </c>
      <c r="E28" s="79">
        <f t="shared" ref="E28" si="3">C28/(C28+D28)*100</f>
        <v>99.453551912568301</v>
      </c>
      <c r="F28" s="80">
        <f t="shared" ref="F28:G28" si="4">SUMPRODUCT((F3:F26)*(MOD(ROW(F3:F26),2)=0))</f>
        <v>90725</v>
      </c>
      <c r="G28" s="78">
        <f t="shared" si="4"/>
        <v>68144</v>
      </c>
      <c r="H28" s="81">
        <f t="shared" ref="H28" si="5">G28/F28*100</f>
        <v>75.110498759988971</v>
      </c>
      <c r="I28" s="82">
        <f t="shared" ref="I28:J28" si="6">SUMPRODUCT((I3:I26)*(MOD(ROW(I3:I26),2)=0))</f>
        <v>1092</v>
      </c>
      <c r="J28" s="78">
        <f t="shared" si="6"/>
        <v>6</v>
      </c>
      <c r="K28" s="79">
        <f>I28/(I28+J28)*100</f>
        <v>99.453551912568301</v>
      </c>
      <c r="L28" s="80">
        <f t="shared" ref="L28:M28" si="7">SUMPRODUCT((L3:L26)*(MOD(ROW(L3:L26),2)=0))</f>
        <v>90725</v>
      </c>
      <c r="M28" s="78">
        <f t="shared" si="7"/>
        <v>68409</v>
      </c>
      <c r="N28" s="83">
        <f t="shared" ref="N28" si="8">M28/L28*100</f>
        <v>75.402590245246628</v>
      </c>
      <c r="O28" s="77">
        <f t="shared" si="1"/>
        <v>2184</v>
      </c>
      <c r="P28" s="78">
        <f t="shared" si="1"/>
        <v>12</v>
      </c>
      <c r="Q28" s="84">
        <f t="shared" ref="Q28" si="9">O28/(O28+P28)*100</f>
        <v>99.453551912568301</v>
      </c>
      <c r="R28" s="78">
        <f t="shared" si="2"/>
        <v>181450</v>
      </c>
      <c r="S28" s="78">
        <f t="shared" si="2"/>
        <v>136553</v>
      </c>
      <c r="T28" s="83">
        <f>S28/R28*100</f>
        <v>75.2565445026178</v>
      </c>
    </row>
    <row r="29" spans="1:20" ht="16.8" customHeight="1" x14ac:dyDescent="0.2">
      <c r="A29"/>
      <c r="B29" s="91" t="s">
        <v>17</v>
      </c>
      <c r="C29" s="91"/>
      <c r="D29" s="3"/>
      <c r="E29" s="3"/>
      <c r="F29" s="3"/>
      <c r="G29" s="5"/>
      <c r="H29" s="3"/>
      <c r="I29" s="3"/>
      <c r="J29" s="3"/>
      <c r="K29" s="3"/>
      <c r="L29" s="3"/>
      <c r="M29" s="5"/>
      <c r="N29" s="3"/>
      <c r="O29" s="3"/>
      <c r="P29" s="3"/>
      <c r="Q29" s="3"/>
      <c r="R29" s="3"/>
      <c r="S29" s="5"/>
      <c r="T29" s="3"/>
    </row>
  </sheetData>
  <mergeCells count="18">
    <mergeCell ref="A23:A24"/>
    <mergeCell ref="A25:A26"/>
    <mergeCell ref="A27:A28"/>
    <mergeCell ref="A13:A14"/>
    <mergeCell ref="A15:A16"/>
    <mergeCell ref="A17:A18"/>
    <mergeCell ref="A19:A20"/>
    <mergeCell ref="A21:A22"/>
    <mergeCell ref="I1:N1"/>
    <mergeCell ref="O1:T1"/>
    <mergeCell ref="B1:B2"/>
    <mergeCell ref="A1:A2"/>
    <mergeCell ref="C1:H1"/>
    <mergeCell ref="A3:A4"/>
    <mergeCell ref="A5:A6"/>
    <mergeCell ref="A7:A8"/>
    <mergeCell ref="A9:A10"/>
    <mergeCell ref="A11:A12"/>
  </mergeCells>
  <phoneticPr fontId="5"/>
  <printOptions horizontalCentered="1"/>
  <pageMargins left="0.70866141732283472" right="0.70866141732283472" top="1.1811023622047245" bottom="0.59055118110236227" header="0.39370078740157483" footer="0.39370078740157483"/>
  <pageSetup paperSize="9" firstPageNumber="23" pageOrder="overThenDown" orientation="portrait" r:id="rId1"/>
  <headerFooter scaleWithDoc="0">
    <oddHeader>&amp;L&amp;"ＭＳ ゴシック,標準"
 &amp;"ＭＳ ゴシック,太字"&amp;16(3)大阪(伊丹)便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H29"/>
  <sheetViews>
    <sheetView view="pageBreakPreview" zoomScaleNormal="100" zoomScaleSheetLayoutView="100" workbookViewId="0">
      <pane xSplit="1" ySplit="2" topLeftCell="B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3.2" x14ac:dyDescent="0.2"/>
  <cols>
    <col min="1" max="2" width="2.109375" style="92" customWidth="1"/>
    <col min="3" max="3" width="4.5546875" style="2" customWidth="1"/>
    <col min="4" max="4" width="3.33203125" style="2" customWidth="1"/>
    <col min="5" max="5" width="4.33203125" style="2" customWidth="1"/>
    <col min="6" max="6" width="5.77734375" style="6" customWidth="1"/>
    <col min="7" max="7" width="5.77734375" style="2" customWidth="1"/>
    <col min="8" max="8" width="4.33203125" style="2" customWidth="1"/>
    <col min="9" max="9" width="4.5546875" style="2" customWidth="1"/>
    <col min="10" max="10" width="3.33203125" style="2" customWidth="1"/>
    <col min="11" max="11" width="4.33203125" style="2" customWidth="1"/>
    <col min="12" max="12" width="5.77734375" style="6" customWidth="1"/>
    <col min="13" max="13" width="5.77734375" style="2" customWidth="1"/>
    <col min="14" max="14" width="4.33203125" style="2" customWidth="1"/>
    <col min="15" max="15" width="4.5546875" style="2" customWidth="1"/>
    <col min="16" max="16" width="3.33203125" style="2" customWidth="1"/>
    <col min="17" max="17" width="4.33203125" style="2" customWidth="1"/>
    <col min="18" max="18" width="5.77734375" style="6" customWidth="1"/>
    <col min="19" max="19" width="5.77734375" style="2" customWidth="1"/>
    <col min="20" max="20" width="4.33203125" style="2" customWidth="1"/>
    <col min="21" max="1022" width="10.77734375" style="1" customWidth="1"/>
  </cols>
  <sheetData>
    <row r="1" spans="1:20" s="1" customFormat="1" ht="16.8" customHeight="1" x14ac:dyDescent="0.2">
      <c r="A1" s="123" t="s">
        <v>0</v>
      </c>
      <c r="B1" s="122" t="s">
        <v>18</v>
      </c>
      <c r="C1" s="128" t="s">
        <v>15</v>
      </c>
      <c r="D1" s="126"/>
      <c r="E1" s="126"/>
      <c r="F1" s="126"/>
      <c r="G1" s="126"/>
      <c r="H1" s="129"/>
      <c r="I1" s="125" t="s">
        <v>16</v>
      </c>
      <c r="J1" s="126"/>
      <c r="K1" s="126"/>
      <c r="L1" s="126"/>
      <c r="M1" s="126"/>
      <c r="N1" s="127"/>
      <c r="O1" s="128" t="s">
        <v>5</v>
      </c>
      <c r="P1" s="126"/>
      <c r="Q1" s="126"/>
      <c r="R1" s="126"/>
      <c r="S1" s="126"/>
      <c r="T1" s="127"/>
    </row>
    <row r="2" spans="1:20" s="1" customFormat="1" ht="31.95" customHeight="1" x14ac:dyDescent="0.2">
      <c r="A2" s="123"/>
      <c r="B2" s="122"/>
      <c r="C2" s="85" t="s">
        <v>24</v>
      </c>
      <c r="D2" s="86" t="s">
        <v>26</v>
      </c>
      <c r="E2" s="87" t="s">
        <v>9</v>
      </c>
      <c r="F2" s="87" t="s">
        <v>22</v>
      </c>
      <c r="G2" s="86" t="s">
        <v>10</v>
      </c>
      <c r="H2" s="88" t="s">
        <v>28</v>
      </c>
      <c r="I2" s="89" t="s">
        <v>23</v>
      </c>
      <c r="J2" s="86" t="s">
        <v>25</v>
      </c>
      <c r="K2" s="87" t="s">
        <v>20</v>
      </c>
      <c r="L2" s="87" t="s">
        <v>22</v>
      </c>
      <c r="M2" s="86" t="s">
        <v>21</v>
      </c>
      <c r="N2" s="90" t="s">
        <v>27</v>
      </c>
      <c r="O2" s="89" t="s">
        <v>24</v>
      </c>
      <c r="P2" s="86" t="s">
        <v>26</v>
      </c>
      <c r="Q2" s="87" t="s">
        <v>9</v>
      </c>
      <c r="R2" s="87" t="s">
        <v>22</v>
      </c>
      <c r="S2" s="86" t="s">
        <v>10</v>
      </c>
      <c r="T2" s="90" t="s">
        <v>28</v>
      </c>
    </row>
    <row r="3" spans="1:20" ht="16.8" customHeight="1" x14ac:dyDescent="0.2">
      <c r="A3" s="121">
        <v>1</v>
      </c>
      <c r="B3" s="15">
        <f>総括表!V3</f>
        <v>5</v>
      </c>
      <c r="C3" s="34">
        <v>30</v>
      </c>
      <c r="D3" s="35">
        <v>1</v>
      </c>
      <c r="E3" s="36">
        <v>96.8</v>
      </c>
      <c r="F3" s="35">
        <v>2520</v>
      </c>
      <c r="G3" s="35">
        <v>1022</v>
      </c>
      <c r="H3" s="37">
        <v>40.6</v>
      </c>
      <c r="I3" s="38">
        <v>30</v>
      </c>
      <c r="J3" s="35">
        <v>1</v>
      </c>
      <c r="K3" s="36">
        <v>96.8</v>
      </c>
      <c r="L3" s="35">
        <v>2520</v>
      </c>
      <c r="M3" s="35">
        <v>1055</v>
      </c>
      <c r="N3" s="39">
        <v>41.9</v>
      </c>
      <c r="O3" s="34">
        <v>60</v>
      </c>
      <c r="P3" s="35">
        <v>2</v>
      </c>
      <c r="Q3" s="36">
        <v>96.8</v>
      </c>
      <c r="R3" s="35">
        <v>5040</v>
      </c>
      <c r="S3" s="35">
        <v>2077</v>
      </c>
      <c r="T3" s="39">
        <v>41.2</v>
      </c>
    </row>
    <row r="4" spans="1:20" ht="16.8" customHeight="1" x14ac:dyDescent="0.2">
      <c r="A4" s="121"/>
      <c r="B4" s="12">
        <f>総括表!V4</f>
        <v>6</v>
      </c>
      <c r="C4" s="55">
        <v>29</v>
      </c>
      <c r="D4" s="56">
        <v>2</v>
      </c>
      <c r="E4" s="57">
        <v>93.5</v>
      </c>
      <c r="F4" s="56">
        <v>2428</v>
      </c>
      <c r="G4" s="56">
        <v>1120</v>
      </c>
      <c r="H4" s="52">
        <v>46.1</v>
      </c>
      <c r="I4" s="102">
        <v>28</v>
      </c>
      <c r="J4" s="56">
        <v>3</v>
      </c>
      <c r="K4" s="57">
        <v>90.3</v>
      </c>
      <c r="L4" s="56">
        <v>2344</v>
      </c>
      <c r="M4" s="56">
        <v>1063</v>
      </c>
      <c r="N4" s="54">
        <v>45.3</v>
      </c>
      <c r="O4" s="55">
        <v>57</v>
      </c>
      <c r="P4" s="56">
        <v>5</v>
      </c>
      <c r="Q4" s="57">
        <v>91.9</v>
      </c>
      <c r="R4" s="56">
        <v>4772</v>
      </c>
      <c r="S4" s="56">
        <v>2183</v>
      </c>
      <c r="T4" s="54">
        <v>45.7</v>
      </c>
    </row>
    <row r="5" spans="1:20" ht="16.8" customHeight="1" x14ac:dyDescent="0.2">
      <c r="A5" s="121">
        <v>2</v>
      </c>
      <c r="B5" s="15">
        <f>B3</f>
        <v>5</v>
      </c>
      <c r="C5" s="69">
        <v>26</v>
      </c>
      <c r="D5" s="65">
        <v>2</v>
      </c>
      <c r="E5" s="66">
        <v>92.9</v>
      </c>
      <c r="F5" s="65">
        <v>2184</v>
      </c>
      <c r="G5" s="65">
        <v>1048</v>
      </c>
      <c r="H5" s="68">
        <v>48</v>
      </c>
      <c r="I5" s="69">
        <v>26</v>
      </c>
      <c r="J5" s="65">
        <v>2</v>
      </c>
      <c r="K5" s="66">
        <v>92.9</v>
      </c>
      <c r="L5" s="65">
        <v>2184</v>
      </c>
      <c r="M5" s="65">
        <v>951</v>
      </c>
      <c r="N5" s="67">
        <v>43.5</v>
      </c>
      <c r="O5" s="64">
        <v>52</v>
      </c>
      <c r="P5" s="65">
        <v>4</v>
      </c>
      <c r="Q5" s="66">
        <v>92.9</v>
      </c>
      <c r="R5" s="65">
        <v>4368</v>
      </c>
      <c r="S5" s="65">
        <v>1999</v>
      </c>
      <c r="T5" s="67">
        <v>45.8</v>
      </c>
    </row>
    <row r="6" spans="1:20" ht="16.8" customHeight="1" x14ac:dyDescent="0.2">
      <c r="A6" s="121"/>
      <c r="B6" s="12">
        <f>B4</f>
        <v>6</v>
      </c>
      <c r="C6" s="99">
        <v>28</v>
      </c>
      <c r="D6" s="32">
        <v>1</v>
      </c>
      <c r="E6" s="33">
        <v>96.6</v>
      </c>
      <c r="F6" s="32">
        <v>2272</v>
      </c>
      <c r="G6" s="32">
        <v>1228</v>
      </c>
      <c r="H6" s="28">
        <v>54</v>
      </c>
      <c r="I6" s="99">
        <v>27</v>
      </c>
      <c r="J6" s="32">
        <v>2</v>
      </c>
      <c r="K6" s="33">
        <v>93.1</v>
      </c>
      <c r="L6" s="32">
        <v>2188</v>
      </c>
      <c r="M6" s="32">
        <v>1163</v>
      </c>
      <c r="N6" s="30">
        <v>53.2</v>
      </c>
      <c r="O6" s="31">
        <v>55</v>
      </c>
      <c r="P6" s="32">
        <v>3</v>
      </c>
      <c r="Q6" s="33">
        <v>94.8</v>
      </c>
      <c r="R6" s="32">
        <v>4460</v>
      </c>
      <c r="S6" s="32">
        <v>2391</v>
      </c>
      <c r="T6" s="30">
        <v>53.6</v>
      </c>
    </row>
    <row r="7" spans="1:20" ht="16.8" customHeight="1" x14ac:dyDescent="0.2">
      <c r="A7" s="121">
        <v>3</v>
      </c>
      <c r="B7" s="15">
        <f t="shared" ref="B7:B28" si="0">B5</f>
        <v>5</v>
      </c>
      <c r="C7" s="34">
        <v>30</v>
      </c>
      <c r="D7" s="35">
        <v>1</v>
      </c>
      <c r="E7" s="36">
        <v>96.8</v>
      </c>
      <c r="F7" s="35">
        <v>2520</v>
      </c>
      <c r="G7" s="35">
        <v>1662</v>
      </c>
      <c r="H7" s="37">
        <v>66</v>
      </c>
      <c r="I7" s="38">
        <v>30</v>
      </c>
      <c r="J7" s="35">
        <v>1</v>
      </c>
      <c r="K7" s="36">
        <v>96.8</v>
      </c>
      <c r="L7" s="35">
        <v>2520</v>
      </c>
      <c r="M7" s="35">
        <v>1634</v>
      </c>
      <c r="N7" s="39">
        <v>64.8</v>
      </c>
      <c r="O7" s="34">
        <v>60</v>
      </c>
      <c r="P7" s="35">
        <v>2</v>
      </c>
      <c r="Q7" s="36">
        <v>96.8</v>
      </c>
      <c r="R7" s="35">
        <v>5040</v>
      </c>
      <c r="S7" s="35">
        <v>3296</v>
      </c>
      <c r="T7" s="39">
        <v>65.400000000000006</v>
      </c>
    </row>
    <row r="8" spans="1:20" ht="16.8" customHeight="1" x14ac:dyDescent="0.2">
      <c r="A8" s="121"/>
      <c r="B8" s="12">
        <f t="shared" si="0"/>
        <v>6</v>
      </c>
      <c r="C8" s="55">
        <v>29</v>
      </c>
      <c r="D8" s="56">
        <v>2</v>
      </c>
      <c r="E8" s="57">
        <v>93.5</v>
      </c>
      <c r="F8" s="56">
        <v>2436</v>
      </c>
      <c r="G8" s="56">
        <v>1440</v>
      </c>
      <c r="H8" s="52">
        <v>59.1</v>
      </c>
      <c r="I8" s="102">
        <v>29</v>
      </c>
      <c r="J8" s="56">
        <v>2</v>
      </c>
      <c r="K8" s="57">
        <v>93.5</v>
      </c>
      <c r="L8" s="56">
        <v>2436</v>
      </c>
      <c r="M8" s="56">
        <v>1430</v>
      </c>
      <c r="N8" s="54">
        <v>58.7</v>
      </c>
      <c r="O8" s="55">
        <v>58</v>
      </c>
      <c r="P8" s="56">
        <v>4</v>
      </c>
      <c r="Q8" s="57">
        <v>93.5</v>
      </c>
      <c r="R8" s="56">
        <v>4872</v>
      </c>
      <c r="S8" s="56">
        <v>2870</v>
      </c>
      <c r="T8" s="54">
        <v>58.9</v>
      </c>
    </row>
    <row r="9" spans="1:20" ht="16.8" customHeight="1" x14ac:dyDescent="0.2">
      <c r="A9" s="121">
        <v>4</v>
      </c>
      <c r="B9" s="15">
        <f t="shared" si="0"/>
        <v>5</v>
      </c>
      <c r="C9" s="64">
        <v>30</v>
      </c>
      <c r="D9" s="65">
        <v>0</v>
      </c>
      <c r="E9" s="66">
        <v>100</v>
      </c>
      <c r="F9" s="65">
        <v>2520</v>
      </c>
      <c r="G9" s="65">
        <v>1182</v>
      </c>
      <c r="H9" s="68">
        <v>46.9</v>
      </c>
      <c r="I9" s="69">
        <v>30</v>
      </c>
      <c r="J9" s="65">
        <v>0</v>
      </c>
      <c r="K9" s="66">
        <v>100</v>
      </c>
      <c r="L9" s="65">
        <v>2520</v>
      </c>
      <c r="M9" s="65">
        <v>1170</v>
      </c>
      <c r="N9" s="67">
        <v>46.4</v>
      </c>
      <c r="O9" s="64">
        <v>60</v>
      </c>
      <c r="P9" s="65">
        <v>0</v>
      </c>
      <c r="Q9" s="66">
        <v>100</v>
      </c>
      <c r="R9" s="65">
        <v>5040</v>
      </c>
      <c r="S9" s="65">
        <v>2352</v>
      </c>
      <c r="T9" s="67">
        <v>46.7</v>
      </c>
    </row>
    <row r="10" spans="1:20" ht="16.8" customHeight="1" x14ac:dyDescent="0.2">
      <c r="A10" s="121"/>
      <c r="B10" s="12">
        <f t="shared" si="0"/>
        <v>6</v>
      </c>
      <c r="C10" s="31">
        <v>30</v>
      </c>
      <c r="D10" s="32">
        <v>0</v>
      </c>
      <c r="E10" s="33">
        <v>100</v>
      </c>
      <c r="F10" s="32">
        <v>2520</v>
      </c>
      <c r="G10" s="32">
        <v>968</v>
      </c>
      <c r="H10" s="28">
        <v>38.4</v>
      </c>
      <c r="I10" s="99">
        <v>30</v>
      </c>
      <c r="J10" s="32">
        <v>0</v>
      </c>
      <c r="K10" s="33">
        <v>100</v>
      </c>
      <c r="L10" s="32">
        <v>2520</v>
      </c>
      <c r="M10" s="32">
        <v>997</v>
      </c>
      <c r="N10" s="30">
        <v>39.6</v>
      </c>
      <c r="O10" s="31">
        <v>60</v>
      </c>
      <c r="P10" s="32">
        <v>0</v>
      </c>
      <c r="Q10" s="33">
        <v>100</v>
      </c>
      <c r="R10" s="32">
        <v>5040</v>
      </c>
      <c r="S10" s="32">
        <v>1965</v>
      </c>
      <c r="T10" s="30">
        <v>39</v>
      </c>
    </row>
    <row r="11" spans="1:20" ht="16.8" customHeight="1" x14ac:dyDescent="0.2">
      <c r="A11" s="121">
        <v>5</v>
      </c>
      <c r="B11" s="15">
        <f>B9</f>
        <v>5</v>
      </c>
      <c r="C11" s="34">
        <v>31</v>
      </c>
      <c r="D11" s="35">
        <v>0</v>
      </c>
      <c r="E11" s="36">
        <v>100</v>
      </c>
      <c r="F11" s="35">
        <v>2596</v>
      </c>
      <c r="G11" s="35">
        <v>1554</v>
      </c>
      <c r="H11" s="37">
        <v>59.9</v>
      </c>
      <c r="I11" s="38">
        <v>31</v>
      </c>
      <c r="J11" s="35">
        <v>0</v>
      </c>
      <c r="K11" s="36">
        <v>100</v>
      </c>
      <c r="L11" s="35">
        <v>2604</v>
      </c>
      <c r="M11" s="35">
        <v>1603</v>
      </c>
      <c r="N11" s="39">
        <v>61.6</v>
      </c>
      <c r="O11" s="34">
        <v>62</v>
      </c>
      <c r="P11" s="35">
        <v>0</v>
      </c>
      <c r="Q11" s="36">
        <v>100</v>
      </c>
      <c r="R11" s="35">
        <v>5200</v>
      </c>
      <c r="S11" s="35">
        <v>3157</v>
      </c>
      <c r="T11" s="39">
        <v>60.7</v>
      </c>
    </row>
    <row r="12" spans="1:20" ht="16.8" customHeight="1" x14ac:dyDescent="0.2">
      <c r="A12" s="121"/>
      <c r="B12" s="12">
        <f>B10</f>
        <v>6</v>
      </c>
      <c r="C12" s="55">
        <v>31</v>
      </c>
      <c r="D12" s="56">
        <v>0</v>
      </c>
      <c r="E12" s="57">
        <v>100</v>
      </c>
      <c r="F12" s="56">
        <v>2604</v>
      </c>
      <c r="G12" s="56">
        <v>1353</v>
      </c>
      <c r="H12" s="52">
        <v>52</v>
      </c>
      <c r="I12" s="102">
        <v>31</v>
      </c>
      <c r="J12" s="56">
        <v>0</v>
      </c>
      <c r="K12" s="57">
        <v>100</v>
      </c>
      <c r="L12" s="56">
        <v>2604</v>
      </c>
      <c r="M12" s="56">
        <v>1343</v>
      </c>
      <c r="N12" s="54">
        <v>51.6</v>
      </c>
      <c r="O12" s="55">
        <v>62</v>
      </c>
      <c r="P12" s="56">
        <v>0</v>
      </c>
      <c r="Q12" s="57">
        <v>100</v>
      </c>
      <c r="R12" s="56">
        <v>5208</v>
      </c>
      <c r="S12" s="56">
        <v>2696</v>
      </c>
      <c r="T12" s="54">
        <v>51.8</v>
      </c>
    </row>
    <row r="13" spans="1:20" ht="16.8" customHeight="1" x14ac:dyDescent="0.2">
      <c r="A13" s="121">
        <v>6</v>
      </c>
      <c r="B13" s="15">
        <f t="shared" si="0"/>
        <v>5</v>
      </c>
      <c r="C13" s="64">
        <v>30</v>
      </c>
      <c r="D13" s="65">
        <v>0</v>
      </c>
      <c r="E13" s="66">
        <v>100</v>
      </c>
      <c r="F13" s="65">
        <v>2520</v>
      </c>
      <c r="G13" s="65">
        <v>1531</v>
      </c>
      <c r="H13" s="68">
        <v>60.8</v>
      </c>
      <c r="I13" s="69">
        <v>30</v>
      </c>
      <c r="J13" s="65">
        <v>0</v>
      </c>
      <c r="K13" s="66">
        <v>100</v>
      </c>
      <c r="L13" s="65">
        <v>2520</v>
      </c>
      <c r="M13" s="65">
        <v>1504</v>
      </c>
      <c r="N13" s="67">
        <v>59.7</v>
      </c>
      <c r="O13" s="64">
        <v>60</v>
      </c>
      <c r="P13" s="65">
        <v>0</v>
      </c>
      <c r="Q13" s="66">
        <v>100</v>
      </c>
      <c r="R13" s="65">
        <v>5040</v>
      </c>
      <c r="S13" s="65">
        <v>3035</v>
      </c>
      <c r="T13" s="67">
        <v>60.2</v>
      </c>
    </row>
    <row r="14" spans="1:20" ht="16.8" customHeight="1" x14ac:dyDescent="0.2">
      <c r="A14" s="121"/>
      <c r="B14" s="12">
        <f t="shared" si="0"/>
        <v>6</v>
      </c>
      <c r="C14" s="31">
        <v>30</v>
      </c>
      <c r="D14" s="32">
        <v>0</v>
      </c>
      <c r="E14" s="33">
        <v>100</v>
      </c>
      <c r="F14" s="32">
        <v>2520</v>
      </c>
      <c r="G14" s="32">
        <v>1410</v>
      </c>
      <c r="H14" s="28">
        <v>56</v>
      </c>
      <c r="I14" s="99">
        <v>30</v>
      </c>
      <c r="J14" s="32">
        <v>0</v>
      </c>
      <c r="K14" s="33">
        <v>100</v>
      </c>
      <c r="L14" s="32">
        <v>2520</v>
      </c>
      <c r="M14" s="32">
        <v>1415</v>
      </c>
      <c r="N14" s="30">
        <v>56.2</v>
      </c>
      <c r="O14" s="31">
        <v>60</v>
      </c>
      <c r="P14" s="32">
        <v>0</v>
      </c>
      <c r="Q14" s="33">
        <v>100</v>
      </c>
      <c r="R14" s="32">
        <v>5040</v>
      </c>
      <c r="S14" s="32">
        <v>2825</v>
      </c>
      <c r="T14" s="30">
        <v>56.1</v>
      </c>
    </row>
    <row r="15" spans="1:20" ht="16.8" customHeight="1" x14ac:dyDescent="0.2">
      <c r="A15" s="121">
        <v>7</v>
      </c>
      <c r="B15" s="15">
        <f t="shared" si="0"/>
        <v>5</v>
      </c>
      <c r="C15" s="34">
        <v>31</v>
      </c>
      <c r="D15" s="35">
        <v>0</v>
      </c>
      <c r="E15" s="36">
        <v>100</v>
      </c>
      <c r="F15" s="35">
        <v>2596</v>
      </c>
      <c r="G15" s="35">
        <v>2071</v>
      </c>
      <c r="H15" s="37">
        <v>79.8</v>
      </c>
      <c r="I15" s="38">
        <v>31</v>
      </c>
      <c r="J15" s="35">
        <v>0</v>
      </c>
      <c r="K15" s="36">
        <v>100</v>
      </c>
      <c r="L15" s="35">
        <v>2604</v>
      </c>
      <c r="M15" s="35">
        <v>2190</v>
      </c>
      <c r="N15" s="39">
        <v>84.1</v>
      </c>
      <c r="O15" s="34">
        <v>62</v>
      </c>
      <c r="P15" s="35">
        <v>0</v>
      </c>
      <c r="Q15" s="36">
        <v>100</v>
      </c>
      <c r="R15" s="35">
        <v>5200</v>
      </c>
      <c r="S15" s="35">
        <v>4261</v>
      </c>
      <c r="T15" s="39">
        <v>81.900000000000006</v>
      </c>
    </row>
    <row r="16" spans="1:20" ht="16.8" customHeight="1" x14ac:dyDescent="0.2">
      <c r="A16" s="121"/>
      <c r="B16" s="12">
        <f t="shared" si="0"/>
        <v>6</v>
      </c>
      <c r="C16" s="55">
        <v>31</v>
      </c>
      <c r="D16" s="56">
        <v>0</v>
      </c>
      <c r="E16" s="57">
        <v>100</v>
      </c>
      <c r="F16" s="56">
        <v>2596</v>
      </c>
      <c r="G16" s="56">
        <v>1794</v>
      </c>
      <c r="H16" s="52">
        <v>69.099999999999994</v>
      </c>
      <c r="I16" s="102">
        <v>31</v>
      </c>
      <c r="J16" s="56">
        <v>0</v>
      </c>
      <c r="K16" s="57">
        <v>100</v>
      </c>
      <c r="L16" s="56">
        <v>2596</v>
      </c>
      <c r="M16" s="56">
        <v>1763</v>
      </c>
      <c r="N16" s="54">
        <v>67.900000000000006</v>
      </c>
      <c r="O16" s="55">
        <v>62</v>
      </c>
      <c r="P16" s="56">
        <v>0</v>
      </c>
      <c r="Q16" s="57">
        <v>100</v>
      </c>
      <c r="R16" s="56">
        <v>5192</v>
      </c>
      <c r="S16" s="56">
        <v>3557</v>
      </c>
      <c r="T16" s="54">
        <v>68.5</v>
      </c>
    </row>
    <row r="17" spans="1:20" ht="16.8" customHeight="1" x14ac:dyDescent="0.2">
      <c r="A17" s="121">
        <v>8</v>
      </c>
      <c r="B17" s="15">
        <f t="shared" si="0"/>
        <v>5</v>
      </c>
      <c r="C17" s="64">
        <v>31</v>
      </c>
      <c r="D17" s="65">
        <v>0</v>
      </c>
      <c r="E17" s="66">
        <v>100</v>
      </c>
      <c r="F17" s="65">
        <v>2604</v>
      </c>
      <c r="G17" s="65">
        <v>2328</v>
      </c>
      <c r="H17" s="68">
        <v>89.4</v>
      </c>
      <c r="I17" s="69">
        <v>31</v>
      </c>
      <c r="J17" s="65">
        <v>0</v>
      </c>
      <c r="K17" s="66">
        <v>100</v>
      </c>
      <c r="L17" s="65">
        <v>2604</v>
      </c>
      <c r="M17" s="65">
        <v>2354</v>
      </c>
      <c r="N17" s="67">
        <v>90.4</v>
      </c>
      <c r="O17" s="64">
        <v>62</v>
      </c>
      <c r="P17" s="65">
        <v>0</v>
      </c>
      <c r="Q17" s="66">
        <v>100</v>
      </c>
      <c r="R17" s="65">
        <v>5208</v>
      </c>
      <c r="S17" s="65">
        <v>4682</v>
      </c>
      <c r="T17" s="67">
        <v>89.9</v>
      </c>
    </row>
    <row r="18" spans="1:20" ht="16.8" customHeight="1" x14ac:dyDescent="0.2">
      <c r="A18" s="121"/>
      <c r="B18" s="12">
        <f t="shared" si="0"/>
        <v>6</v>
      </c>
      <c r="C18" s="31">
        <v>31</v>
      </c>
      <c r="D18" s="32">
        <v>0</v>
      </c>
      <c r="E18" s="33">
        <v>100</v>
      </c>
      <c r="F18" s="32">
        <v>2596</v>
      </c>
      <c r="G18" s="32">
        <v>2176</v>
      </c>
      <c r="H18" s="28">
        <v>83.8</v>
      </c>
      <c r="I18" s="99">
        <v>31</v>
      </c>
      <c r="J18" s="32">
        <v>0</v>
      </c>
      <c r="K18" s="33">
        <v>100</v>
      </c>
      <c r="L18" s="32">
        <v>2596</v>
      </c>
      <c r="M18" s="32">
        <v>2164</v>
      </c>
      <c r="N18" s="30">
        <v>83.4</v>
      </c>
      <c r="O18" s="31">
        <v>62</v>
      </c>
      <c r="P18" s="32">
        <v>0</v>
      </c>
      <c r="Q18" s="33">
        <v>100</v>
      </c>
      <c r="R18" s="32">
        <v>5192</v>
      </c>
      <c r="S18" s="32">
        <v>4340</v>
      </c>
      <c r="T18" s="30">
        <v>83.6</v>
      </c>
    </row>
    <row r="19" spans="1:20" ht="16.8" customHeight="1" x14ac:dyDescent="0.2">
      <c r="A19" s="121">
        <v>9</v>
      </c>
      <c r="B19" s="15">
        <f t="shared" si="0"/>
        <v>5</v>
      </c>
      <c r="C19" s="34">
        <v>30</v>
      </c>
      <c r="D19" s="35">
        <v>0</v>
      </c>
      <c r="E19" s="36">
        <v>100</v>
      </c>
      <c r="F19" s="35">
        <v>2520</v>
      </c>
      <c r="G19" s="35">
        <v>2078</v>
      </c>
      <c r="H19" s="37">
        <v>82.5</v>
      </c>
      <c r="I19" s="38">
        <v>30</v>
      </c>
      <c r="J19" s="35">
        <v>0</v>
      </c>
      <c r="K19" s="36">
        <v>100</v>
      </c>
      <c r="L19" s="35">
        <v>2520</v>
      </c>
      <c r="M19" s="35">
        <v>2036</v>
      </c>
      <c r="N19" s="39">
        <v>80.8</v>
      </c>
      <c r="O19" s="34">
        <v>60</v>
      </c>
      <c r="P19" s="35">
        <v>0</v>
      </c>
      <c r="Q19" s="36">
        <v>100</v>
      </c>
      <c r="R19" s="35">
        <v>5040</v>
      </c>
      <c r="S19" s="35">
        <v>4114</v>
      </c>
      <c r="T19" s="39">
        <v>81.599999999999994</v>
      </c>
    </row>
    <row r="20" spans="1:20" ht="16.8" customHeight="1" x14ac:dyDescent="0.2">
      <c r="A20" s="121"/>
      <c r="B20" s="12">
        <f t="shared" si="0"/>
        <v>6</v>
      </c>
      <c r="C20" s="55">
        <v>30</v>
      </c>
      <c r="D20" s="56">
        <v>0</v>
      </c>
      <c r="E20" s="57">
        <v>100</v>
      </c>
      <c r="F20" s="56">
        <v>2520</v>
      </c>
      <c r="G20" s="56">
        <v>1883</v>
      </c>
      <c r="H20" s="52">
        <v>74.7</v>
      </c>
      <c r="I20" s="102">
        <v>30</v>
      </c>
      <c r="J20" s="56">
        <v>0</v>
      </c>
      <c r="K20" s="57">
        <v>100</v>
      </c>
      <c r="L20" s="56">
        <v>2520</v>
      </c>
      <c r="M20" s="56">
        <v>1873</v>
      </c>
      <c r="N20" s="54">
        <v>74.3</v>
      </c>
      <c r="O20" s="55">
        <v>60</v>
      </c>
      <c r="P20" s="56">
        <v>0</v>
      </c>
      <c r="Q20" s="57">
        <v>100</v>
      </c>
      <c r="R20" s="56">
        <v>5040</v>
      </c>
      <c r="S20" s="56">
        <v>3756</v>
      </c>
      <c r="T20" s="54">
        <v>74.5</v>
      </c>
    </row>
    <row r="21" spans="1:20" ht="16.8" customHeight="1" x14ac:dyDescent="0.2">
      <c r="A21" s="121">
        <v>10</v>
      </c>
      <c r="B21" s="15">
        <f t="shared" si="0"/>
        <v>5</v>
      </c>
      <c r="C21" s="64">
        <v>31</v>
      </c>
      <c r="D21" s="65">
        <v>0</v>
      </c>
      <c r="E21" s="66">
        <v>100</v>
      </c>
      <c r="F21" s="65">
        <v>2604</v>
      </c>
      <c r="G21" s="65">
        <v>1860</v>
      </c>
      <c r="H21" s="68">
        <v>71.400000000000006</v>
      </c>
      <c r="I21" s="69">
        <v>31</v>
      </c>
      <c r="J21" s="65">
        <v>0</v>
      </c>
      <c r="K21" s="66">
        <v>100</v>
      </c>
      <c r="L21" s="65">
        <v>2604</v>
      </c>
      <c r="M21" s="65">
        <v>1715</v>
      </c>
      <c r="N21" s="67">
        <v>65.900000000000006</v>
      </c>
      <c r="O21" s="64">
        <v>62</v>
      </c>
      <c r="P21" s="65">
        <v>0</v>
      </c>
      <c r="Q21" s="66">
        <v>100</v>
      </c>
      <c r="R21" s="65">
        <v>5208</v>
      </c>
      <c r="S21" s="65">
        <v>3575</v>
      </c>
      <c r="T21" s="67">
        <v>68.599999999999994</v>
      </c>
    </row>
    <row r="22" spans="1:20" ht="16.8" customHeight="1" x14ac:dyDescent="0.2">
      <c r="A22" s="121"/>
      <c r="B22" s="12">
        <f t="shared" si="0"/>
        <v>6</v>
      </c>
      <c r="C22" s="31">
        <v>31</v>
      </c>
      <c r="D22" s="32">
        <v>0</v>
      </c>
      <c r="E22" s="33">
        <v>100</v>
      </c>
      <c r="F22" s="32">
        <v>2604</v>
      </c>
      <c r="G22" s="32">
        <v>1862</v>
      </c>
      <c r="H22" s="28">
        <v>71.5</v>
      </c>
      <c r="I22" s="99">
        <v>31</v>
      </c>
      <c r="J22" s="32">
        <v>0</v>
      </c>
      <c r="K22" s="33">
        <v>100</v>
      </c>
      <c r="L22" s="32">
        <v>2604</v>
      </c>
      <c r="M22" s="32">
        <v>1707</v>
      </c>
      <c r="N22" s="30">
        <v>65.599999999999994</v>
      </c>
      <c r="O22" s="31">
        <v>62</v>
      </c>
      <c r="P22" s="32">
        <v>0</v>
      </c>
      <c r="Q22" s="33">
        <v>100</v>
      </c>
      <c r="R22" s="32">
        <v>5208</v>
      </c>
      <c r="S22" s="32">
        <v>3569</v>
      </c>
      <c r="T22" s="30">
        <v>68.5</v>
      </c>
    </row>
    <row r="23" spans="1:20" ht="16.8" customHeight="1" x14ac:dyDescent="0.2">
      <c r="A23" s="121">
        <v>11</v>
      </c>
      <c r="B23" s="15">
        <f t="shared" si="0"/>
        <v>5</v>
      </c>
      <c r="C23" s="34">
        <v>30</v>
      </c>
      <c r="D23" s="35">
        <v>0</v>
      </c>
      <c r="E23" s="36">
        <v>100</v>
      </c>
      <c r="F23" s="35">
        <v>2480</v>
      </c>
      <c r="G23" s="35">
        <v>1443</v>
      </c>
      <c r="H23" s="37">
        <v>58.2</v>
      </c>
      <c r="I23" s="38">
        <v>29</v>
      </c>
      <c r="J23" s="35">
        <v>1</v>
      </c>
      <c r="K23" s="36">
        <v>96.7</v>
      </c>
      <c r="L23" s="35">
        <v>2396</v>
      </c>
      <c r="M23" s="35">
        <v>1356</v>
      </c>
      <c r="N23" s="39">
        <v>56.6</v>
      </c>
      <c r="O23" s="34">
        <v>59</v>
      </c>
      <c r="P23" s="35">
        <v>1</v>
      </c>
      <c r="Q23" s="36">
        <v>98.3</v>
      </c>
      <c r="R23" s="35">
        <v>4876</v>
      </c>
      <c r="S23" s="35">
        <v>2799</v>
      </c>
      <c r="T23" s="39">
        <v>57.4</v>
      </c>
    </row>
    <row r="24" spans="1:20" ht="16.8" customHeight="1" x14ac:dyDescent="0.2">
      <c r="A24" s="121"/>
      <c r="B24" s="12">
        <f t="shared" si="0"/>
        <v>6</v>
      </c>
      <c r="C24" s="55">
        <v>30</v>
      </c>
      <c r="D24" s="56">
        <v>0</v>
      </c>
      <c r="E24" s="57">
        <v>100</v>
      </c>
      <c r="F24" s="56">
        <v>2512</v>
      </c>
      <c r="G24" s="56">
        <v>1783</v>
      </c>
      <c r="H24" s="52">
        <v>71</v>
      </c>
      <c r="I24" s="102">
        <v>30</v>
      </c>
      <c r="J24" s="56">
        <v>0</v>
      </c>
      <c r="K24" s="57">
        <v>100</v>
      </c>
      <c r="L24" s="56">
        <v>2520</v>
      </c>
      <c r="M24" s="56">
        <v>1859</v>
      </c>
      <c r="N24" s="54">
        <v>73.8</v>
      </c>
      <c r="O24" s="55">
        <v>60</v>
      </c>
      <c r="P24" s="56">
        <v>0</v>
      </c>
      <c r="Q24" s="57">
        <v>100</v>
      </c>
      <c r="R24" s="56">
        <v>5032</v>
      </c>
      <c r="S24" s="56">
        <v>3642</v>
      </c>
      <c r="T24" s="54">
        <v>72.400000000000006</v>
      </c>
    </row>
    <row r="25" spans="1:20" ht="16.8" customHeight="1" x14ac:dyDescent="0.2">
      <c r="A25" s="121">
        <v>12</v>
      </c>
      <c r="B25" s="15">
        <f t="shared" si="0"/>
        <v>5</v>
      </c>
      <c r="C25" s="64">
        <v>31</v>
      </c>
      <c r="D25" s="65">
        <v>0</v>
      </c>
      <c r="E25" s="66">
        <v>100</v>
      </c>
      <c r="F25" s="65">
        <v>2604</v>
      </c>
      <c r="G25" s="65">
        <v>1230</v>
      </c>
      <c r="H25" s="68">
        <v>47.2</v>
      </c>
      <c r="I25" s="69">
        <v>31</v>
      </c>
      <c r="J25" s="65">
        <v>0</v>
      </c>
      <c r="K25" s="66">
        <v>100</v>
      </c>
      <c r="L25" s="65">
        <v>2604</v>
      </c>
      <c r="M25" s="65">
        <v>1181</v>
      </c>
      <c r="N25" s="67">
        <v>45.4</v>
      </c>
      <c r="O25" s="64">
        <v>62</v>
      </c>
      <c r="P25" s="65">
        <v>0</v>
      </c>
      <c r="Q25" s="66">
        <v>100</v>
      </c>
      <c r="R25" s="65">
        <v>5208</v>
      </c>
      <c r="S25" s="65">
        <v>2411</v>
      </c>
      <c r="T25" s="67">
        <v>46.3</v>
      </c>
    </row>
    <row r="26" spans="1:20" ht="16.8" customHeight="1" x14ac:dyDescent="0.2">
      <c r="A26" s="121"/>
      <c r="B26" s="12">
        <f t="shared" si="0"/>
        <v>6</v>
      </c>
      <c r="C26" s="31">
        <v>31</v>
      </c>
      <c r="D26" s="32">
        <v>0</v>
      </c>
      <c r="E26" s="33">
        <v>100</v>
      </c>
      <c r="F26" s="32">
        <v>2596</v>
      </c>
      <c r="G26" s="32">
        <v>1642</v>
      </c>
      <c r="H26" s="28">
        <v>63.3</v>
      </c>
      <c r="I26" s="99">
        <v>31</v>
      </c>
      <c r="J26" s="32">
        <v>0</v>
      </c>
      <c r="K26" s="33">
        <v>100</v>
      </c>
      <c r="L26" s="32">
        <v>2604</v>
      </c>
      <c r="M26" s="32">
        <v>1628</v>
      </c>
      <c r="N26" s="30">
        <v>62.5</v>
      </c>
      <c r="O26" s="31">
        <v>62</v>
      </c>
      <c r="P26" s="32">
        <v>0</v>
      </c>
      <c r="Q26" s="33">
        <v>100</v>
      </c>
      <c r="R26" s="32">
        <v>5200</v>
      </c>
      <c r="S26" s="32">
        <v>3270</v>
      </c>
      <c r="T26" s="30">
        <v>62.9</v>
      </c>
    </row>
    <row r="27" spans="1:20" ht="16.8" customHeight="1" x14ac:dyDescent="0.2">
      <c r="A27" s="124" t="s">
        <v>1</v>
      </c>
      <c r="B27" s="15">
        <f t="shared" si="0"/>
        <v>5</v>
      </c>
      <c r="C27" s="71">
        <f>SUMPRODUCT((C3:C26)*(MOD(ROW(C3:C26),2)=1))</f>
        <v>361</v>
      </c>
      <c r="D27" s="72">
        <f>SUMPRODUCT((D3:D26)*(MOD(ROW(D3:D26),2)=1))</f>
        <v>4</v>
      </c>
      <c r="E27" s="73">
        <f t="shared" ref="E27:E28" si="1">C27/(C27+D27)*100</f>
        <v>98.904109589041099</v>
      </c>
      <c r="F27" s="72">
        <f>SUMPRODUCT((F3:F26)*(MOD(ROW(F3:F26),2)=1))</f>
        <v>30268</v>
      </c>
      <c r="G27" s="72">
        <f>SUMPRODUCT((G3:G26)*(MOD(ROW(G3:G26),2)=1))</f>
        <v>19009</v>
      </c>
      <c r="H27" s="74">
        <f t="shared" ref="H27:H28" si="2">G27/F27*100</f>
        <v>62.80229945817365</v>
      </c>
      <c r="I27" s="75">
        <f>SUMPRODUCT((I3:I26)*(MOD(ROW(I3:I26),2)=1))</f>
        <v>360</v>
      </c>
      <c r="J27" s="72">
        <f>SUMPRODUCT((J3:J26)*(MOD(ROW(J3:J26),2)=1))</f>
        <v>5</v>
      </c>
      <c r="K27" s="73">
        <f t="shared" ref="K27" si="3">I27/(I27+J27)*100</f>
        <v>98.630136986301366</v>
      </c>
      <c r="L27" s="72">
        <f>SUMPRODUCT((L3:L26)*(MOD(ROW(L3:L26),2)=1))</f>
        <v>30200</v>
      </c>
      <c r="M27" s="72">
        <f>SUMPRODUCT((M3:M26)*(MOD(ROW(M3:M26),2)=1))</f>
        <v>18749</v>
      </c>
      <c r="N27" s="76">
        <f t="shared" ref="N27:N28" si="4">M27/L27*100</f>
        <v>62.08278145695364</v>
      </c>
      <c r="O27" s="71">
        <f t="shared" ref="O27:P27" si="5">C27+I27</f>
        <v>721</v>
      </c>
      <c r="P27" s="72">
        <f t="shared" si="5"/>
        <v>9</v>
      </c>
      <c r="Q27" s="73">
        <f t="shared" ref="Q27:Q28" si="6">O27/(O27+P27)*100</f>
        <v>98.767123287671239</v>
      </c>
      <c r="R27" s="72">
        <f t="shared" ref="R27:S28" si="7">F27+L27</f>
        <v>60468</v>
      </c>
      <c r="S27" s="72">
        <f t="shared" si="7"/>
        <v>37758</v>
      </c>
      <c r="T27" s="76">
        <f t="shared" ref="T27:T28" si="8">S27/R27*100</f>
        <v>62.442945028775554</v>
      </c>
    </row>
    <row r="28" spans="1:20" ht="16.8" customHeight="1" x14ac:dyDescent="0.2">
      <c r="A28" s="124"/>
      <c r="B28" s="12">
        <f t="shared" si="0"/>
        <v>6</v>
      </c>
      <c r="C28" s="77">
        <f>SUMPRODUCT((C3:C26)*(MOD(ROW(C3:C26),2)=0))</f>
        <v>361</v>
      </c>
      <c r="D28" s="78">
        <f>SUMPRODUCT((D3:D26)*(MOD(ROW(D3:D26),2)=0))</f>
        <v>5</v>
      </c>
      <c r="E28" s="79">
        <f t="shared" si="1"/>
        <v>98.63387978142076</v>
      </c>
      <c r="F28" s="80">
        <f>SUMPRODUCT((F3:F26)*(MOD(ROW(F3:F26),2)=0))</f>
        <v>30204</v>
      </c>
      <c r="G28" s="78">
        <f>SUMPRODUCT((G3:G26)*(MOD(ROW(G3:G26),2)=0))</f>
        <v>18659</v>
      </c>
      <c r="H28" s="81">
        <f t="shared" si="2"/>
        <v>61.776585882664548</v>
      </c>
      <c r="I28" s="82">
        <f>SUMPRODUCT((I3:I26)*(MOD(ROW(I3:I26),2)=0))</f>
        <v>359</v>
      </c>
      <c r="J28" s="78">
        <f>SUMPRODUCT((J3:J26)*(MOD(ROW(J3:J26),2)=0))</f>
        <v>7</v>
      </c>
      <c r="K28" s="79">
        <f>I28/(I28+J28)*100</f>
        <v>98.087431693989075</v>
      </c>
      <c r="L28" s="80">
        <f>SUMPRODUCT((L3:L26)*(MOD(ROW(L3:L26),2)=0))</f>
        <v>30052</v>
      </c>
      <c r="M28" s="78">
        <f>SUMPRODUCT((M3:M26)*(MOD(ROW(M3:M26),2)=0))</f>
        <v>18405</v>
      </c>
      <c r="N28" s="83">
        <f t="shared" si="4"/>
        <v>61.243844003726878</v>
      </c>
      <c r="O28" s="77">
        <f>C28+I28</f>
        <v>720</v>
      </c>
      <c r="P28" s="78">
        <f>D28+J28</f>
        <v>12</v>
      </c>
      <c r="Q28" s="84">
        <f t="shared" si="6"/>
        <v>98.360655737704917</v>
      </c>
      <c r="R28" s="78">
        <f t="shared" si="7"/>
        <v>60256</v>
      </c>
      <c r="S28" s="78">
        <f t="shared" si="7"/>
        <v>37064</v>
      </c>
      <c r="T28" s="83">
        <f t="shared" si="8"/>
        <v>61.510886882634097</v>
      </c>
    </row>
    <row r="29" spans="1:20" ht="16.8" customHeight="1" x14ac:dyDescent="0.2">
      <c r="A29"/>
      <c r="B29" s="91" t="s">
        <v>17</v>
      </c>
      <c r="C29" s="91"/>
      <c r="D29" s="3"/>
      <c r="E29" s="3"/>
      <c r="F29" s="3"/>
      <c r="G29" s="5"/>
      <c r="H29" s="3"/>
      <c r="I29" s="3"/>
      <c r="J29" s="3"/>
      <c r="K29" s="3"/>
      <c r="L29" s="3"/>
      <c r="M29" s="5"/>
      <c r="N29" s="3"/>
      <c r="O29" s="3"/>
      <c r="P29" s="3"/>
      <c r="Q29" s="3"/>
      <c r="R29" s="3"/>
      <c r="S29" s="5"/>
      <c r="T29" s="3"/>
    </row>
  </sheetData>
  <mergeCells count="18">
    <mergeCell ref="A23:A24"/>
    <mergeCell ref="A25:A26"/>
    <mergeCell ref="A27:A28"/>
    <mergeCell ref="A13:A14"/>
    <mergeCell ref="A15:A16"/>
    <mergeCell ref="A17:A18"/>
    <mergeCell ref="A19:A20"/>
    <mergeCell ref="A21:A22"/>
    <mergeCell ref="A3:A4"/>
    <mergeCell ref="A5:A6"/>
    <mergeCell ref="A7:A8"/>
    <mergeCell ref="A9:A10"/>
    <mergeCell ref="A11:A12"/>
    <mergeCell ref="A1:A2"/>
    <mergeCell ref="B1:B2"/>
    <mergeCell ref="C1:H1"/>
    <mergeCell ref="I1:N1"/>
    <mergeCell ref="O1:T1"/>
  </mergeCells>
  <phoneticPr fontId="5"/>
  <printOptions horizontalCentered="1"/>
  <pageMargins left="0.70866141732283472" right="0.70866141732283472" top="1.1811023622047245" bottom="0.59055118110236227" header="0.39370078740157483" footer="0.39370078740157483"/>
  <pageSetup paperSize="9" firstPageNumber="23" pageOrder="overThenDown" orientation="portrait" r:id="rId1"/>
  <headerFooter scaleWithDoc="0">
    <oddHeader>&amp;L&amp;"ＭＳ ゴシック,標準"
 &amp;"ＭＳ ゴシック,太字"&amp;16(4)札幌便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H29"/>
  <sheetViews>
    <sheetView view="pageBreakPreview" zoomScaleNormal="100" zoomScaleSheetLayoutView="100" workbookViewId="0">
      <pane xSplit="1" ySplit="2" topLeftCell="B3" activePane="bottomRight" state="frozen"/>
      <selection activeCell="C3" sqref="C3"/>
      <selection pane="topRight" activeCell="C3" sqref="C3"/>
      <selection pane="bottomLeft" activeCell="C3" sqref="C3"/>
      <selection pane="bottomRight" activeCell="C3" sqref="C3"/>
    </sheetView>
  </sheetViews>
  <sheetFormatPr defaultRowHeight="13.2" x14ac:dyDescent="0.2"/>
  <cols>
    <col min="1" max="2" width="2.109375" style="92" customWidth="1"/>
    <col min="3" max="3" width="4.5546875" style="2" customWidth="1"/>
    <col min="4" max="4" width="3.33203125" style="2" customWidth="1"/>
    <col min="5" max="5" width="4.33203125" style="2" customWidth="1"/>
    <col min="6" max="6" width="5.77734375" style="6" customWidth="1"/>
    <col min="7" max="7" width="5.77734375" style="2" customWidth="1"/>
    <col min="8" max="8" width="4.33203125" style="2" customWidth="1"/>
    <col min="9" max="9" width="4.5546875" style="2" customWidth="1"/>
    <col min="10" max="10" width="3.33203125" style="2" customWidth="1"/>
    <col min="11" max="11" width="4.33203125" style="2" customWidth="1"/>
    <col min="12" max="12" width="5.77734375" style="6" customWidth="1"/>
    <col min="13" max="13" width="5.77734375" style="2" customWidth="1"/>
    <col min="14" max="14" width="4.33203125" style="2" customWidth="1"/>
    <col min="15" max="15" width="4.5546875" style="2" customWidth="1"/>
    <col min="16" max="16" width="3.33203125" style="2" customWidth="1"/>
    <col min="17" max="17" width="4.33203125" style="2" customWidth="1"/>
    <col min="18" max="18" width="5.77734375" style="6" customWidth="1"/>
    <col min="19" max="19" width="5.77734375" style="2" customWidth="1"/>
    <col min="20" max="20" width="4.33203125" style="2" customWidth="1"/>
    <col min="21" max="1022" width="10.77734375" style="1" customWidth="1"/>
  </cols>
  <sheetData>
    <row r="1" spans="1:20" s="1" customFormat="1" ht="16.8" customHeight="1" x14ac:dyDescent="0.2">
      <c r="A1" s="123" t="s">
        <v>0</v>
      </c>
      <c r="B1" s="122" t="s">
        <v>18</v>
      </c>
      <c r="C1" s="128" t="s">
        <v>13</v>
      </c>
      <c r="D1" s="126"/>
      <c r="E1" s="126"/>
      <c r="F1" s="126"/>
      <c r="G1" s="126"/>
      <c r="H1" s="129"/>
      <c r="I1" s="125" t="s">
        <v>14</v>
      </c>
      <c r="J1" s="126"/>
      <c r="K1" s="126"/>
      <c r="L1" s="126"/>
      <c r="M1" s="126"/>
      <c r="N1" s="127"/>
      <c r="O1" s="128" t="s">
        <v>8</v>
      </c>
      <c r="P1" s="126"/>
      <c r="Q1" s="126"/>
      <c r="R1" s="126"/>
      <c r="S1" s="126"/>
      <c r="T1" s="127"/>
    </row>
    <row r="2" spans="1:20" s="1" customFormat="1" ht="31.95" customHeight="1" x14ac:dyDescent="0.2">
      <c r="A2" s="123"/>
      <c r="B2" s="122"/>
      <c r="C2" s="85" t="s">
        <v>24</v>
      </c>
      <c r="D2" s="86" t="s">
        <v>26</v>
      </c>
      <c r="E2" s="87" t="s">
        <v>9</v>
      </c>
      <c r="F2" s="87" t="s">
        <v>22</v>
      </c>
      <c r="G2" s="86" t="s">
        <v>10</v>
      </c>
      <c r="H2" s="88" t="s">
        <v>28</v>
      </c>
      <c r="I2" s="89" t="s">
        <v>23</v>
      </c>
      <c r="J2" s="86" t="s">
        <v>25</v>
      </c>
      <c r="K2" s="87" t="s">
        <v>20</v>
      </c>
      <c r="L2" s="87" t="s">
        <v>22</v>
      </c>
      <c r="M2" s="86" t="s">
        <v>21</v>
      </c>
      <c r="N2" s="90" t="s">
        <v>27</v>
      </c>
      <c r="O2" s="89" t="s">
        <v>24</v>
      </c>
      <c r="P2" s="86" t="s">
        <v>26</v>
      </c>
      <c r="Q2" s="87" t="s">
        <v>9</v>
      </c>
      <c r="R2" s="87" t="s">
        <v>22</v>
      </c>
      <c r="S2" s="86" t="s">
        <v>10</v>
      </c>
      <c r="T2" s="90" t="s">
        <v>28</v>
      </c>
    </row>
    <row r="3" spans="1:20" ht="16.8" customHeight="1" x14ac:dyDescent="0.2">
      <c r="A3" s="121">
        <v>1</v>
      </c>
      <c r="B3" s="15">
        <f>総括表!V3</f>
        <v>5</v>
      </c>
      <c r="C3" s="34">
        <v>61</v>
      </c>
      <c r="D3" s="35">
        <v>1</v>
      </c>
      <c r="E3" s="36">
        <v>98.4</v>
      </c>
      <c r="F3" s="35">
        <v>5108</v>
      </c>
      <c r="G3" s="35">
        <v>2271</v>
      </c>
      <c r="H3" s="37">
        <v>44.5</v>
      </c>
      <c r="I3" s="38">
        <v>61</v>
      </c>
      <c r="J3" s="35">
        <v>1</v>
      </c>
      <c r="K3" s="36">
        <v>98.4</v>
      </c>
      <c r="L3" s="35">
        <v>5108</v>
      </c>
      <c r="M3" s="35">
        <v>2366</v>
      </c>
      <c r="N3" s="39">
        <v>46.3</v>
      </c>
      <c r="O3" s="34">
        <v>122</v>
      </c>
      <c r="P3" s="35">
        <v>2</v>
      </c>
      <c r="Q3" s="36">
        <v>98.4</v>
      </c>
      <c r="R3" s="35">
        <v>10216</v>
      </c>
      <c r="S3" s="35">
        <v>4637</v>
      </c>
      <c r="T3" s="39">
        <v>45.4</v>
      </c>
    </row>
    <row r="4" spans="1:20" ht="16.8" customHeight="1" x14ac:dyDescent="0.2">
      <c r="A4" s="121"/>
      <c r="B4" s="12">
        <f>総括表!V4</f>
        <v>6</v>
      </c>
      <c r="C4" s="55">
        <v>62</v>
      </c>
      <c r="D4" s="56">
        <v>0</v>
      </c>
      <c r="E4" s="104">
        <v>100</v>
      </c>
      <c r="F4" s="56">
        <v>5200</v>
      </c>
      <c r="G4" s="56">
        <v>2315</v>
      </c>
      <c r="H4" s="30">
        <v>44.5</v>
      </c>
      <c r="I4" s="102">
        <v>62</v>
      </c>
      <c r="J4" s="56">
        <v>0</v>
      </c>
      <c r="K4" s="104">
        <v>100</v>
      </c>
      <c r="L4" s="56">
        <v>5200</v>
      </c>
      <c r="M4" s="56">
        <v>2665</v>
      </c>
      <c r="N4" s="30">
        <v>51.3</v>
      </c>
      <c r="O4" s="55">
        <v>124</v>
      </c>
      <c r="P4" s="56">
        <v>0</v>
      </c>
      <c r="Q4" s="57">
        <v>100</v>
      </c>
      <c r="R4" s="56">
        <v>10400</v>
      </c>
      <c r="S4" s="56">
        <v>4980</v>
      </c>
      <c r="T4" s="54">
        <v>47.9</v>
      </c>
    </row>
    <row r="5" spans="1:20" ht="16.8" customHeight="1" x14ac:dyDescent="0.2">
      <c r="A5" s="121">
        <v>2</v>
      </c>
      <c r="B5" s="15">
        <f>B3</f>
        <v>5</v>
      </c>
      <c r="C5" s="64">
        <v>55</v>
      </c>
      <c r="D5" s="65">
        <v>1</v>
      </c>
      <c r="E5" s="66">
        <v>98.2</v>
      </c>
      <c r="F5" s="65">
        <v>4620</v>
      </c>
      <c r="G5" s="65">
        <v>2608</v>
      </c>
      <c r="H5" s="37">
        <v>56.5</v>
      </c>
      <c r="I5" s="105">
        <v>55</v>
      </c>
      <c r="J5" s="65">
        <v>1</v>
      </c>
      <c r="K5" s="66">
        <v>98.2</v>
      </c>
      <c r="L5" s="65">
        <v>4620</v>
      </c>
      <c r="M5" s="65">
        <v>2524</v>
      </c>
      <c r="N5" s="39">
        <v>54.6</v>
      </c>
      <c r="O5" s="64">
        <v>110</v>
      </c>
      <c r="P5" s="65">
        <v>2</v>
      </c>
      <c r="Q5" s="66">
        <v>98.2</v>
      </c>
      <c r="R5" s="65">
        <v>9240</v>
      </c>
      <c r="S5" s="65">
        <v>5132</v>
      </c>
      <c r="T5" s="67">
        <v>55.5</v>
      </c>
    </row>
    <row r="6" spans="1:20" ht="16.8" customHeight="1" x14ac:dyDescent="0.2">
      <c r="A6" s="121"/>
      <c r="B6" s="12">
        <f>B4</f>
        <v>6</v>
      </c>
      <c r="C6" s="31">
        <v>56</v>
      </c>
      <c r="D6" s="32">
        <v>2</v>
      </c>
      <c r="E6" s="33">
        <v>96.6</v>
      </c>
      <c r="F6" s="32">
        <v>4688</v>
      </c>
      <c r="G6" s="32">
        <v>2911</v>
      </c>
      <c r="H6" s="30">
        <v>62.1</v>
      </c>
      <c r="I6" s="106">
        <v>56</v>
      </c>
      <c r="J6" s="32">
        <v>2</v>
      </c>
      <c r="K6" s="33">
        <v>96.6</v>
      </c>
      <c r="L6" s="32">
        <v>4688</v>
      </c>
      <c r="M6" s="32">
        <v>2900</v>
      </c>
      <c r="N6" s="30">
        <v>61.9</v>
      </c>
      <c r="O6" s="31">
        <v>112</v>
      </c>
      <c r="P6" s="32">
        <v>4</v>
      </c>
      <c r="Q6" s="33">
        <v>96.6</v>
      </c>
      <c r="R6" s="32">
        <v>9376</v>
      </c>
      <c r="S6" s="32">
        <v>5811</v>
      </c>
      <c r="T6" s="30">
        <v>62</v>
      </c>
    </row>
    <row r="7" spans="1:20" ht="16.8" customHeight="1" x14ac:dyDescent="0.2">
      <c r="A7" s="121">
        <v>3</v>
      </c>
      <c r="B7" s="15">
        <f t="shared" ref="B7:B28" si="0">B5</f>
        <v>5</v>
      </c>
      <c r="C7" s="34">
        <v>62</v>
      </c>
      <c r="D7" s="35">
        <v>0</v>
      </c>
      <c r="E7" s="36">
        <v>100</v>
      </c>
      <c r="F7" s="35">
        <v>5160</v>
      </c>
      <c r="G7" s="35">
        <v>3078</v>
      </c>
      <c r="H7" s="37">
        <v>59.7</v>
      </c>
      <c r="I7" s="38">
        <v>62</v>
      </c>
      <c r="J7" s="35">
        <v>0</v>
      </c>
      <c r="K7" s="36">
        <v>100</v>
      </c>
      <c r="L7" s="35">
        <v>5160</v>
      </c>
      <c r="M7" s="35">
        <v>2980</v>
      </c>
      <c r="N7" s="39">
        <v>57.8</v>
      </c>
      <c r="O7" s="34">
        <v>124</v>
      </c>
      <c r="P7" s="35">
        <v>0</v>
      </c>
      <c r="Q7" s="36">
        <v>100</v>
      </c>
      <c r="R7" s="35">
        <v>10320</v>
      </c>
      <c r="S7" s="35">
        <v>6058</v>
      </c>
      <c r="T7" s="39">
        <v>58.7</v>
      </c>
    </row>
    <row r="8" spans="1:20" ht="16.8" customHeight="1" x14ac:dyDescent="0.2">
      <c r="A8" s="121"/>
      <c r="B8" s="12">
        <f t="shared" si="0"/>
        <v>6</v>
      </c>
      <c r="C8" s="55">
        <v>62</v>
      </c>
      <c r="D8" s="56">
        <v>0</v>
      </c>
      <c r="E8" s="33">
        <v>100</v>
      </c>
      <c r="F8" s="32">
        <v>5192</v>
      </c>
      <c r="G8" s="32">
        <v>2929</v>
      </c>
      <c r="H8" s="30">
        <v>56.4</v>
      </c>
      <c r="I8" s="99">
        <v>62</v>
      </c>
      <c r="J8" s="32">
        <v>0</v>
      </c>
      <c r="K8" s="33">
        <v>100</v>
      </c>
      <c r="L8" s="56">
        <v>5192</v>
      </c>
      <c r="M8" s="56">
        <v>2906</v>
      </c>
      <c r="N8" s="30">
        <v>56</v>
      </c>
      <c r="O8" s="55">
        <v>124</v>
      </c>
      <c r="P8" s="56">
        <v>0</v>
      </c>
      <c r="Q8" s="57">
        <v>100</v>
      </c>
      <c r="R8" s="56">
        <v>10384</v>
      </c>
      <c r="S8" s="56">
        <v>5835</v>
      </c>
      <c r="T8" s="54">
        <v>56.2</v>
      </c>
    </row>
    <row r="9" spans="1:20" ht="16.8" customHeight="1" x14ac:dyDescent="0.2">
      <c r="A9" s="121">
        <v>4</v>
      </c>
      <c r="B9" s="15">
        <f t="shared" si="0"/>
        <v>5</v>
      </c>
      <c r="C9" s="64">
        <v>60</v>
      </c>
      <c r="D9" s="65">
        <v>0</v>
      </c>
      <c r="E9" s="36">
        <v>100</v>
      </c>
      <c r="F9" s="35">
        <v>5040</v>
      </c>
      <c r="G9" s="35">
        <v>2297</v>
      </c>
      <c r="H9" s="37">
        <v>45.6</v>
      </c>
      <c r="I9" s="38">
        <v>60</v>
      </c>
      <c r="J9" s="35">
        <v>0</v>
      </c>
      <c r="K9" s="36">
        <v>100</v>
      </c>
      <c r="L9" s="65">
        <v>5040</v>
      </c>
      <c r="M9" s="65">
        <v>2339</v>
      </c>
      <c r="N9" s="39">
        <v>46.4</v>
      </c>
      <c r="O9" s="64">
        <v>120</v>
      </c>
      <c r="P9" s="65">
        <v>0</v>
      </c>
      <c r="Q9" s="66">
        <v>100</v>
      </c>
      <c r="R9" s="65">
        <v>10080</v>
      </c>
      <c r="S9" s="65">
        <v>4636</v>
      </c>
      <c r="T9" s="67">
        <v>46</v>
      </c>
    </row>
    <row r="10" spans="1:20" ht="16.8" customHeight="1" x14ac:dyDescent="0.2">
      <c r="A10" s="121"/>
      <c r="B10" s="12">
        <f t="shared" si="0"/>
        <v>6</v>
      </c>
      <c r="C10" s="31">
        <v>60</v>
      </c>
      <c r="D10" s="32">
        <v>0</v>
      </c>
      <c r="E10" s="33">
        <v>100</v>
      </c>
      <c r="F10" s="32">
        <v>5040</v>
      </c>
      <c r="G10" s="32">
        <v>2152</v>
      </c>
      <c r="H10" s="30">
        <v>42.7</v>
      </c>
      <c r="I10" s="99">
        <v>60</v>
      </c>
      <c r="J10" s="32">
        <v>0</v>
      </c>
      <c r="K10" s="33">
        <v>100</v>
      </c>
      <c r="L10" s="32">
        <v>5040</v>
      </c>
      <c r="M10" s="32">
        <v>2013</v>
      </c>
      <c r="N10" s="30">
        <v>39.9</v>
      </c>
      <c r="O10" s="31">
        <v>120</v>
      </c>
      <c r="P10" s="32">
        <v>0</v>
      </c>
      <c r="Q10" s="33">
        <v>100</v>
      </c>
      <c r="R10" s="32">
        <v>10080</v>
      </c>
      <c r="S10" s="32">
        <v>4165</v>
      </c>
      <c r="T10" s="30">
        <v>41.3</v>
      </c>
    </row>
    <row r="11" spans="1:20" ht="16.8" customHeight="1" x14ac:dyDescent="0.2">
      <c r="A11" s="121">
        <v>5</v>
      </c>
      <c r="B11" s="15">
        <f>B9</f>
        <v>5</v>
      </c>
      <c r="C11" s="34">
        <v>61</v>
      </c>
      <c r="D11" s="35">
        <v>1</v>
      </c>
      <c r="E11" s="36">
        <v>98.4</v>
      </c>
      <c r="F11" s="35">
        <v>5124</v>
      </c>
      <c r="G11" s="35">
        <v>2870</v>
      </c>
      <c r="H11" s="37">
        <v>56</v>
      </c>
      <c r="I11" s="38">
        <v>61</v>
      </c>
      <c r="J11" s="35">
        <v>1</v>
      </c>
      <c r="K11" s="36">
        <v>98.4</v>
      </c>
      <c r="L11" s="35">
        <v>5116</v>
      </c>
      <c r="M11" s="35">
        <v>3123</v>
      </c>
      <c r="N11" s="39">
        <v>61</v>
      </c>
      <c r="O11" s="34">
        <v>122</v>
      </c>
      <c r="P11" s="35">
        <v>2</v>
      </c>
      <c r="Q11" s="36">
        <v>98.4</v>
      </c>
      <c r="R11" s="35">
        <v>10240</v>
      </c>
      <c r="S11" s="35">
        <v>5993</v>
      </c>
      <c r="T11" s="39">
        <v>58.5</v>
      </c>
    </row>
    <row r="12" spans="1:20" ht="16.8" customHeight="1" x14ac:dyDescent="0.2">
      <c r="A12" s="121"/>
      <c r="B12" s="12">
        <f>B10</f>
        <v>6</v>
      </c>
      <c r="C12" s="55">
        <v>62</v>
      </c>
      <c r="D12" s="56">
        <v>0</v>
      </c>
      <c r="E12" s="33">
        <v>100</v>
      </c>
      <c r="F12" s="32">
        <v>5208</v>
      </c>
      <c r="G12" s="32">
        <v>2431</v>
      </c>
      <c r="H12" s="30">
        <v>46.7</v>
      </c>
      <c r="I12" s="99">
        <v>62</v>
      </c>
      <c r="J12" s="32">
        <v>0</v>
      </c>
      <c r="K12" s="33">
        <v>100</v>
      </c>
      <c r="L12" s="56">
        <v>5208</v>
      </c>
      <c r="M12" s="56">
        <v>2605</v>
      </c>
      <c r="N12" s="30">
        <v>50</v>
      </c>
      <c r="O12" s="55">
        <v>124</v>
      </c>
      <c r="P12" s="56">
        <v>0</v>
      </c>
      <c r="Q12" s="57">
        <v>100</v>
      </c>
      <c r="R12" s="56">
        <v>10416</v>
      </c>
      <c r="S12" s="56">
        <v>5036</v>
      </c>
      <c r="T12" s="54">
        <v>48.3</v>
      </c>
    </row>
    <row r="13" spans="1:20" ht="16.8" customHeight="1" x14ac:dyDescent="0.2">
      <c r="A13" s="121">
        <v>6</v>
      </c>
      <c r="B13" s="15">
        <f t="shared" si="0"/>
        <v>5</v>
      </c>
      <c r="C13" s="64">
        <v>60</v>
      </c>
      <c r="D13" s="65">
        <v>0</v>
      </c>
      <c r="E13" s="36">
        <v>100</v>
      </c>
      <c r="F13" s="35">
        <v>5040</v>
      </c>
      <c r="G13" s="35">
        <v>3172</v>
      </c>
      <c r="H13" s="37">
        <v>62.9</v>
      </c>
      <c r="I13" s="38">
        <v>60</v>
      </c>
      <c r="J13" s="35">
        <v>0</v>
      </c>
      <c r="K13" s="36">
        <v>100</v>
      </c>
      <c r="L13" s="65">
        <v>5040</v>
      </c>
      <c r="M13" s="65">
        <v>3234</v>
      </c>
      <c r="N13" s="39">
        <v>64.2</v>
      </c>
      <c r="O13" s="64">
        <v>120</v>
      </c>
      <c r="P13" s="65">
        <v>0</v>
      </c>
      <c r="Q13" s="66">
        <v>100</v>
      </c>
      <c r="R13" s="65">
        <v>10080</v>
      </c>
      <c r="S13" s="65">
        <v>6406</v>
      </c>
      <c r="T13" s="67">
        <v>63.6</v>
      </c>
    </row>
    <row r="14" spans="1:20" ht="16.8" customHeight="1" x14ac:dyDescent="0.2">
      <c r="A14" s="121"/>
      <c r="B14" s="12">
        <f t="shared" si="0"/>
        <v>6</v>
      </c>
      <c r="C14" s="31">
        <v>60</v>
      </c>
      <c r="D14" s="32">
        <v>0</v>
      </c>
      <c r="E14" s="33">
        <v>100</v>
      </c>
      <c r="F14" s="32">
        <v>5016</v>
      </c>
      <c r="G14" s="32">
        <v>3073</v>
      </c>
      <c r="H14" s="30">
        <v>61.3</v>
      </c>
      <c r="I14" s="99">
        <v>60</v>
      </c>
      <c r="J14" s="32">
        <v>0</v>
      </c>
      <c r="K14" s="33">
        <v>100</v>
      </c>
      <c r="L14" s="32">
        <v>5016</v>
      </c>
      <c r="M14" s="32">
        <v>2973</v>
      </c>
      <c r="N14" s="30">
        <v>59.3</v>
      </c>
      <c r="O14" s="31">
        <v>120</v>
      </c>
      <c r="P14" s="32">
        <v>0</v>
      </c>
      <c r="Q14" s="33">
        <v>100</v>
      </c>
      <c r="R14" s="32">
        <v>10032</v>
      </c>
      <c r="S14" s="32">
        <v>6046</v>
      </c>
      <c r="T14" s="30">
        <v>60.3</v>
      </c>
    </row>
    <row r="15" spans="1:20" ht="16.8" customHeight="1" x14ac:dyDescent="0.2">
      <c r="A15" s="121">
        <v>7</v>
      </c>
      <c r="B15" s="15">
        <f t="shared" si="0"/>
        <v>5</v>
      </c>
      <c r="C15" s="34">
        <v>62</v>
      </c>
      <c r="D15" s="35">
        <v>0</v>
      </c>
      <c r="E15" s="36">
        <v>100</v>
      </c>
      <c r="F15" s="35">
        <v>5208</v>
      </c>
      <c r="G15" s="35">
        <v>3461</v>
      </c>
      <c r="H15" s="37">
        <v>66.5</v>
      </c>
      <c r="I15" s="38">
        <v>62</v>
      </c>
      <c r="J15" s="35">
        <v>0</v>
      </c>
      <c r="K15" s="36">
        <v>100</v>
      </c>
      <c r="L15" s="35">
        <v>5200</v>
      </c>
      <c r="M15" s="35">
        <v>3255</v>
      </c>
      <c r="N15" s="39">
        <v>62.6</v>
      </c>
      <c r="O15" s="34">
        <v>124</v>
      </c>
      <c r="P15" s="35">
        <v>0</v>
      </c>
      <c r="Q15" s="36">
        <v>100</v>
      </c>
      <c r="R15" s="35">
        <v>10408</v>
      </c>
      <c r="S15" s="35">
        <v>6716</v>
      </c>
      <c r="T15" s="39">
        <v>64.5</v>
      </c>
    </row>
    <row r="16" spans="1:20" ht="16.8" customHeight="1" x14ac:dyDescent="0.2">
      <c r="A16" s="121"/>
      <c r="B16" s="12">
        <f t="shared" si="0"/>
        <v>6</v>
      </c>
      <c r="C16" s="55">
        <v>62</v>
      </c>
      <c r="D16" s="56">
        <v>0</v>
      </c>
      <c r="E16" s="33">
        <v>100</v>
      </c>
      <c r="F16" s="32">
        <v>5200</v>
      </c>
      <c r="G16" s="32">
        <v>3050</v>
      </c>
      <c r="H16" s="30">
        <v>58.7</v>
      </c>
      <c r="I16" s="99">
        <v>62</v>
      </c>
      <c r="J16" s="32">
        <v>0</v>
      </c>
      <c r="K16" s="33">
        <v>100</v>
      </c>
      <c r="L16" s="56">
        <v>5200</v>
      </c>
      <c r="M16" s="56">
        <v>2831</v>
      </c>
      <c r="N16" s="30">
        <v>54.4</v>
      </c>
      <c r="O16" s="55">
        <v>124</v>
      </c>
      <c r="P16" s="56">
        <v>0</v>
      </c>
      <c r="Q16" s="57">
        <v>100</v>
      </c>
      <c r="R16" s="56">
        <v>10400</v>
      </c>
      <c r="S16" s="56">
        <v>5881</v>
      </c>
      <c r="T16" s="54">
        <v>56.5</v>
      </c>
    </row>
    <row r="17" spans="1:20" ht="16.8" customHeight="1" x14ac:dyDescent="0.2">
      <c r="A17" s="121">
        <v>8</v>
      </c>
      <c r="B17" s="15">
        <f t="shared" si="0"/>
        <v>5</v>
      </c>
      <c r="C17" s="64">
        <v>60</v>
      </c>
      <c r="D17" s="65">
        <v>2</v>
      </c>
      <c r="E17" s="36">
        <v>96.8</v>
      </c>
      <c r="F17" s="35">
        <v>5032</v>
      </c>
      <c r="G17" s="35">
        <v>3678</v>
      </c>
      <c r="H17" s="37">
        <v>73.099999999999994</v>
      </c>
      <c r="I17" s="38">
        <v>60</v>
      </c>
      <c r="J17" s="35">
        <v>2</v>
      </c>
      <c r="K17" s="36">
        <v>96.8</v>
      </c>
      <c r="L17" s="65">
        <v>5032</v>
      </c>
      <c r="M17" s="65">
        <v>3837</v>
      </c>
      <c r="N17" s="39">
        <v>76.3</v>
      </c>
      <c r="O17" s="64">
        <v>120</v>
      </c>
      <c r="P17" s="65">
        <v>4</v>
      </c>
      <c r="Q17" s="66">
        <v>96.8</v>
      </c>
      <c r="R17" s="65">
        <v>10064</v>
      </c>
      <c r="S17" s="65">
        <v>7515</v>
      </c>
      <c r="T17" s="67">
        <v>74.7</v>
      </c>
    </row>
    <row r="18" spans="1:20" ht="16.8" customHeight="1" x14ac:dyDescent="0.2">
      <c r="A18" s="121"/>
      <c r="B18" s="12">
        <f t="shared" si="0"/>
        <v>6</v>
      </c>
      <c r="C18" s="31">
        <v>62</v>
      </c>
      <c r="D18" s="32">
        <v>0</v>
      </c>
      <c r="E18" s="33">
        <v>100</v>
      </c>
      <c r="F18" s="32">
        <v>5176</v>
      </c>
      <c r="G18" s="32">
        <v>3328</v>
      </c>
      <c r="H18" s="30">
        <v>64.3</v>
      </c>
      <c r="I18" s="99">
        <v>61</v>
      </c>
      <c r="J18" s="32">
        <v>1</v>
      </c>
      <c r="K18" s="33">
        <v>98.4</v>
      </c>
      <c r="L18" s="32">
        <v>5092</v>
      </c>
      <c r="M18" s="32">
        <v>3355</v>
      </c>
      <c r="N18" s="30">
        <v>65.900000000000006</v>
      </c>
      <c r="O18" s="31">
        <v>123</v>
      </c>
      <c r="P18" s="32">
        <v>1</v>
      </c>
      <c r="Q18" s="33">
        <v>99.2</v>
      </c>
      <c r="R18" s="32">
        <v>10268</v>
      </c>
      <c r="S18" s="32">
        <v>6683</v>
      </c>
      <c r="T18" s="30">
        <v>65.099999999999994</v>
      </c>
    </row>
    <row r="19" spans="1:20" ht="16.8" customHeight="1" x14ac:dyDescent="0.2">
      <c r="A19" s="121">
        <v>9</v>
      </c>
      <c r="B19" s="15">
        <f t="shared" si="0"/>
        <v>5</v>
      </c>
      <c r="C19" s="34">
        <v>60</v>
      </c>
      <c r="D19" s="35">
        <v>0</v>
      </c>
      <c r="E19" s="36">
        <v>100</v>
      </c>
      <c r="F19" s="35">
        <v>5032</v>
      </c>
      <c r="G19" s="35">
        <v>3595</v>
      </c>
      <c r="H19" s="37">
        <v>71.400000000000006</v>
      </c>
      <c r="I19" s="38">
        <v>60</v>
      </c>
      <c r="J19" s="35">
        <v>0</v>
      </c>
      <c r="K19" s="36">
        <v>100</v>
      </c>
      <c r="L19" s="35">
        <v>5032</v>
      </c>
      <c r="M19" s="35">
        <v>3426</v>
      </c>
      <c r="N19" s="39">
        <v>68.099999999999994</v>
      </c>
      <c r="O19" s="34">
        <v>120</v>
      </c>
      <c r="P19" s="35">
        <v>0</v>
      </c>
      <c r="Q19" s="36">
        <v>100</v>
      </c>
      <c r="R19" s="35">
        <v>10064</v>
      </c>
      <c r="S19" s="35">
        <v>7021</v>
      </c>
      <c r="T19" s="39">
        <v>69.8</v>
      </c>
    </row>
    <row r="20" spans="1:20" ht="16.8" customHeight="1" x14ac:dyDescent="0.2">
      <c r="A20" s="121"/>
      <c r="B20" s="12">
        <f t="shared" si="0"/>
        <v>6</v>
      </c>
      <c r="C20" s="55">
        <v>59</v>
      </c>
      <c r="D20" s="56">
        <v>1</v>
      </c>
      <c r="E20" s="33">
        <v>98.3</v>
      </c>
      <c r="F20" s="32">
        <v>4932</v>
      </c>
      <c r="G20" s="32">
        <v>2746</v>
      </c>
      <c r="H20" s="30">
        <v>55.7</v>
      </c>
      <c r="I20" s="99">
        <v>59</v>
      </c>
      <c r="J20" s="32">
        <v>1</v>
      </c>
      <c r="K20" s="33">
        <v>98.3</v>
      </c>
      <c r="L20" s="56">
        <v>4932</v>
      </c>
      <c r="M20" s="56">
        <v>2819</v>
      </c>
      <c r="N20" s="30">
        <v>57.2</v>
      </c>
      <c r="O20" s="55">
        <v>118</v>
      </c>
      <c r="P20" s="56">
        <v>2</v>
      </c>
      <c r="Q20" s="57">
        <v>98.3</v>
      </c>
      <c r="R20" s="56">
        <v>9864</v>
      </c>
      <c r="S20" s="56">
        <v>5565</v>
      </c>
      <c r="T20" s="54">
        <v>56.4</v>
      </c>
    </row>
    <row r="21" spans="1:20" ht="16.8" customHeight="1" x14ac:dyDescent="0.2">
      <c r="A21" s="121">
        <v>10</v>
      </c>
      <c r="B21" s="15">
        <f t="shared" si="0"/>
        <v>5</v>
      </c>
      <c r="C21" s="64">
        <v>61</v>
      </c>
      <c r="D21" s="65">
        <v>1</v>
      </c>
      <c r="E21" s="36">
        <v>98.4</v>
      </c>
      <c r="F21" s="35">
        <v>5108</v>
      </c>
      <c r="G21" s="35">
        <v>3772</v>
      </c>
      <c r="H21" s="37">
        <v>73.8</v>
      </c>
      <c r="I21" s="38">
        <v>61</v>
      </c>
      <c r="J21" s="35">
        <v>1</v>
      </c>
      <c r="K21" s="36">
        <v>98.4</v>
      </c>
      <c r="L21" s="65">
        <v>5108</v>
      </c>
      <c r="M21" s="65">
        <v>3805</v>
      </c>
      <c r="N21" s="39">
        <v>74.5</v>
      </c>
      <c r="O21" s="64">
        <v>122</v>
      </c>
      <c r="P21" s="65">
        <v>2</v>
      </c>
      <c r="Q21" s="66">
        <v>98.4</v>
      </c>
      <c r="R21" s="65">
        <v>10216</v>
      </c>
      <c r="S21" s="65">
        <v>7577</v>
      </c>
      <c r="T21" s="67">
        <v>74.2</v>
      </c>
    </row>
    <row r="22" spans="1:20" ht="16.8" customHeight="1" x14ac:dyDescent="0.2">
      <c r="A22" s="121"/>
      <c r="B22" s="12">
        <f t="shared" si="0"/>
        <v>6</v>
      </c>
      <c r="C22" s="31">
        <v>62</v>
      </c>
      <c r="D22" s="32">
        <v>0</v>
      </c>
      <c r="E22" s="33">
        <v>100</v>
      </c>
      <c r="F22" s="32">
        <v>5200</v>
      </c>
      <c r="G22" s="32">
        <v>3586</v>
      </c>
      <c r="H22" s="30">
        <v>69</v>
      </c>
      <c r="I22" s="99">
        <v>62</v>
      </c>
      <c r="J22" s="32">
        <v>0</v>
      </c>
      <c r="K22" s="33">
        <v>100</v>
      </c>
      <c r="L22" s="32">
        <v>5200</v>
      </c>
      <c r="M22" s="32">
        <v>3490</v>
      </c>
      <c r="N22" s="30">
        <v>67.099999999999994</v>
      </c>
      <c r="O22" s="31">
        <v>124</v>
      </c>
      <c r="P22" s="32">
        <v>0</v>
      </c>
      <c r="Q22" s="33">
        <v>100</v>
      </c>
      <c r="R22" s="32">
        <v>10400</v>
      </c>
      <c r="S22" s="32">
        <v>7076</v>
      </c>
      <c r="T22" s="30">
        <v>68</v>
      </c>
    </row>
    <row r="23" spans="1:20" ht="16.8" customHeight="1" x14ac:dyDescent="0.2">
      <c r="A23" s="121">
        <v>11</v>
      </c>
      <c r="B23" s="15">
        <f t="shared" si="0"/>
        <v>5</v>
      </c>
      <c r="C23" s="34">
        <v>59</v>
      </c>
      <c r="D23" s="35">
        <v>1</v>
      </c>
      <c r="E23" s="36">
        <v>98.3</v>
      </c>
      <c r="F23" s="35">
        <v>4956</v>
      </c>
      <c r="G23" s="35">
        <v>3565</v>
      </c>
      <c r="H23" s="37">
        <v>71.900000000000006</v>
      </c>
      <c r="I23" s="38">
        <v>59</v>
      </c>
      <c r="J23" s="35">
        <v>1</v>
      </c>
      <c r="K23" s="36">
        <v>98.3</v>
      </c>
      <c r="L23" s="35">
        <v>4956</v>
      </c>
      <c r="M23" s="35">
        <v>3486</v>
      </c>
      <c r="N23" s="39">
        <v>70.3</v>
      </c>
      <c r="O23" s="34">
        <v>118</v>
      </c>
      <c r="P23" s="35">
        <v>2</v>
      </c>
      <c r="Q23" s="36">
        <v>98.3</v>
      </c>
      <c r="R23" s="35">
        <v>9912</v>
      </c>
      <c r="S23" s="35">
        <v>7051</v>
      </c>
      <c r="T23" s="39">
        <v>71.099999999999994</v>
      </c>
    </row>
    <row r="24" spans="1:20" ht="16.8" customHeight="1" x14ac:dyDescent="0.2">
      <c r="A24" s="121"/>
      <c r="B24" s="12">
        <f t="shared" si="0"/>
        <v>6</v>
      </c>
      <c r="C24" s="55">
        <v>60</v>
      </c>
      <c r="D24" s="56">
        <v>0</v>
      </c>
      <c r="E24" s="33">
        <v>100</v>
      </c>
      <c r="F24" s="32">
        <v>5032</v>
      </c>
      <c r="G24" s="32">
        <v>3460</v>
      </c>
      <c r="H24" s="30">
        <v>68.8</v>
      </c>
      <c r="I24" s="99">
        <v>60</v>
      </c>
      <c r="J24" s="32">
        <v>0</v>
      </c>
      <c r="K24" s="33">
        <v>100</v>
      </c>
      <c r="L24" s="56">
        <v>5024</v>
      </c>
      <c r="M24" s="56">
        <v>3435</v>
      </c>
      <c r="N24" s="30">
        <v>68.400000000000006</v>
      </c>
      <c r="O24" s="55">
        <v>120</v>
      </c>
      <c r="P24" s="56">
        <v>0</v>
      </c>
      <c r="Q24" s="57">
        <v>100</v>
      </c>
      <c r="R24" s="56">
        <v>10056</v>
      </c>
      <c r="S24" s="56">
        <v>6895</v>
      </c>
      <c r="T24" s="54">
        <v>68.599999999999994</v>
      </c>
    </row>
    <row r="25" spans="1:20" ht="16.8" customHeight="1" x14ac:dyDescent="0.2">
      <c r="A25" s="121">
        <v>12</v>
      </c>
      <c r="B25" s="15">
        <f t="shared" si="0"/>
        <v>5</v>
      </c>
      <c r="C25" s="64">
        <v>61</v>
      </c>
      <c r="D25" s="65">
        <v>1</v>
      </c>
      <c r="E25" s="36">
        <v>98.4</v>
      </c>
      <c r="F25" s="35">
        <v>5068</v>
      </c>
      <c r="G25" s="35">
        <v>2781</v>
      </c>
      <c r="H25" s="37">
        <v>54.9</v>
      </c>
      <c r="I25" s="38">
        <v>61</v>
      </c>
      <c r="J25" s="35">
        <v>1</v>
      </c>
      <c r="K25" s="36">
        <v>98.4</v>
      </c>
      <c r="L25" s="65">
        <v>5068</v>
      </c>
      <c r="M25" s="65">
        <v>2456</v>
      </c>
      <c r="N25" s="39">
        <v>48.5</v>
      </c>
      <c r="O25" s="64">
        <v>122</v>
      </c>
      <c r="P25" s="65">
        <v>2</v>
      </c>
      <c r="Q25" s="66">
        <v>98.4</v>
      </c>
      <c r="R25" s="65">
        <v>10136</v>
      </c>
      <c r="S25" s="65">
        <v>5237</v>
      </c>
      <c r="T25" s="67">
        <v>51.7</v>
      </c>
    </row>
    <row r="26" spans="1:20" ht="16.8" customHeight="1" x14ac:dyDescent="0.2">
      <c r="A26" s="121"/>
      <c r="B26" s="12">
        <f t="shared" si="0"/>
        <v>6</v>
      </c>
      <c r="C26" s="31">
        <v>62</v>
      </c>
      <c r="D26" s="32">
        <v>0</v>
      </c>
      <c r="E26" s="33">
        <v>100</v>
      </c>
      <c r="F26" s="32">
        <v>5176</v>
      </c>
      <c r="G26" s="32">
        <v>3086</v>
      </c>
      <c r="H26" s="30">
        <v>59.6</v>
      </c>
      <c r="I26" s="99">
        <v>62</v>
      </c>
      <c r="J26" s="32">
        <v>0</v>
      </c>
      <c r="K26" s="33">
        <v>100</v>
      </c>
      <c r="L26" s="32">
        <v>5168</v>
      </c>
      <c r="M26" s="32">
        <v>2862</v>
      </c>
      <c r="N26" s="30">
        <v>55.4</v>
      </c>
      <c r="O26" s="31">
        <v>124</v>
      </c>
      <c r="P26" s="32">
        <v>0</v>
      </c>
      <c r="Q26" s="33">
        <v>100</v>
      </c>
      <c r="R26" s="32">
        <v>10344</v>
      </c>
      <c r="S26" s="32">
        <v>5948</v>
      </c>
      <c r="T26" s="30">
        <v>57.5</v>
      </c>
    </row>
    <row r="27" spans="1:20" ht="16.8" customHeight="1" x14ac:dyDescent="0.2">
      <c r="A27" s="124" t="s">
        <v>1</v>
      </c>
      <c r="B27" s="15">
        <f t="shared" si="0"/>
        <v>5</v>
      </c>
      <c r="C27" s="71">
        <f>SUMPRODUCT((C3:C26)*(MOD(ROW(C3:C26),2)=1))</f>
        <v>722</v>
      </c>
      <c r="D27" s="72">
        <f>SUMPRODUCT((D3:D26)*(MOD(ROW(D3:D26),2)=1))</f>
        <v>8</v>
      </c>
      <c r="E27" s="73">
        <f t="shared" ref="E27:E28" si="1">C27/(C27+D27)*100</f>
        <v>98.904109589041099</v>
      </c>
      <c r="F27" s="72">
        <f>SUMPRODUCT((F3:F26)*(MOD(ROW(F3:F26),2)=1))</f>
        <v>60496</v>
      </c>
      <c r="G27" s="72">
        <f>SUMPRODUCT((G3:G26)*(MOD(ROW(G3:G26),2)=1))</f>
        <v>37148</v>
      </c>
      <c r="H27" s="74">
        <f t="shared" ref="H27:H28" si="2">G27/F27*100</f>
        <v>61.405712774398303</v>
      </c>
      <c r="I27" s="75">
        <f>SUMPRODUCT((I3:I26)*(MOD(ROW(I3:I26),2)=1))</f>
        <v>722</v>
      </c>
      <c r="J27" s="72">
        <f>SUMPRODUCT((J3:J26)*(MOD(ROW(J3:J26),2)=1))</f>
        <v>8</v>
      </c>
      <c r="K27" s="73">
        <f t="shared" ref="K27:K28" si="3">I27/(I27+J27)*100</f>
        <v>98.904109589041099</v>
      </c>
      <c r="L27" s="72">
        <f>SUMPRODUCT((L3:L26)*(MOD(ROW(L3:L26),2)=1))</f>
        <v>60480</v>
      </c>
      <c r="M27" s="72">
        <f>SUMPRODUCT((M3:M26)*(MOD(ROW(M3:M26),2)=1))</f>
        <v>36831</v>
      </c>
      <c r="N27" s="76">
        <f t="shared" ref="N27:N28" si="4">M27/L27*100</f>
        <v>60.897817460317462</v>
      </c>
      <c r="O27" s="71">
        <f t="shared" ref="O27:P28" si="5">C27+I27</f>
        <v>1444</v>
      </c>
      <c r="P27" s="72">
        <f t="shared" si="5"/>
        <v>16</v>
      </c>
      <c r="Q27" s="73">
        <f t="shared" ref="Q27:Q28" si="6">O27/(O27+P27)*100</f>
        <v>98.904109589041099</v>
      </c>
      <c r="R27" s="72">
        <f t="shared" ref="R27:S28" si="7">F27+L27</f>
        <v>120976</v>
      </c>
      <c r="S27" s="72">
        <f t="shared" si="7"/>
        <v>73979</v>
      </c>
      <c r="T27" s="76">
        <f t="shared" ref="T27:T28" si="8">S27/R27*100</f>
        <v>61.151798703875151</v>
      </c>
    </row>
    <row r="28" spans="1:20" ht="16.8" customHeight="1" x14ac:dyDescent="0.2">
      <c r="A28" s="124"/>
      <c r="B28" s="12">
        <f t="shared" si="0"/>
        <v>6</v>
      </c>
      <c r="C28" s="77">
        <f>SUMPRODUCT((C3:C26)*(MOD(ROW(C3:C26),2)=0))</f>
        <v>729</v>
      </c>
      <c r="D28" s="78">
        <f>SUMPRODUCT((D3:D26)*(MOD(ROW(D3:D26),2)=0))</f>
        <v>3</v>
      </c>
      <c r="E28" s="79">
        <f t="shared" si="1"/>
        <v>99.590163934426229</v>
      </c>
      <c r="F28" s="80">
        <f>SUMPRODUCT((F3:F26)*(MOD(ROW(F3:F26),2)=0))</f>
        <v>61060</v>
      </c>
      <c r="G28" s="78">
        <f>SUMPRODUCT((G3:G26)*(MOD(ROW(G3:G26),2)=0))</f>
        <v>35067</v>
      </c>
      <c r="H28" s="81">
        <f t="shared" si="2"/>
        <v>57.43039633147724</v>
      </c>
      <c r="I28" s="82">
        <f>SUMPRODUCT((I3:I26)*(MOD(ROW(I3:I26),2)=0))</f>
        <v>728</v>
      </c>
      <c r="J28" s="78">
        <f>SUMPRODUCT((J3:J26)*(MOD(ROW(J3:J26),2)=0))</f>
        <v>4</v>
      </c>
      <c r="K28" s="79">
        <f t="shared" si="3"/>
        <v>99.453551912568301</v>
      </c>
      <c r="L28" s="80">
        <f>SUMPRODUCT((L3:L26)*(MOD(ROW(L3:L26),2)=0))</f>
        <v>60960</v>
      </c>
      <c r="M28" s="78">
        <f>SUMPRODUCT((M3:M26)*(MOD(ROW(M3:M26),2)=0))</f>
        <v>34854</v>
      </c>
      <c r="N28" s="83">
        <f t="shared" si="4"/>
        <v>57.175196850393704</v>
      </c>
      <c r="O28" s="77">
        <f t="shared" si="5"/>
        <v>1457</v>
      </c>
      <c r="P28" s="78">
        <f t="shared" si="5"/>
        <v>7</v>
      </c>
      <c r="Q28" s="84">
        <f t="shared" si="6"/>
        <v>99.521857923497265</v>
      </c>
      <c r="R28" s="78">
        <f t="shared" si="7"/>
        <v>122020</v>
      </c>
      <c r="S28" s="78">
        <f t="shared" si="7"/>
        <v>69921</v>
      </c>
      <c r="T28" s="83">
        <f t="shared" si="8"/>
        <v>57.302901163743648</v>
      </c>
    </row>
    <row r="29" spans="1:20" ht="16.8" customHeight="1" x14ac:dyDescent="0.2">
      <c r="A29"/>
      <c r="B29" s="91" t="s">
        <v>17</v>
      </c>
      <c r="C29" s="91"/>
      <c r="D29" s="3"/>
      <c r="E29" s="3"/>
      <c r="F29" s="3"/>
      <c r="G29" s="5"/>
      <c r="H29" s="3"/>
      <c r="I29" s="3"/>
      <c r="J29" s="3"/>
      <c r="K29" s="3"/>
      <c r="L29" s="3"/>
      <c r="M29" s="5"/>
      <c r="N29" s="3"/>
      <c r="O29" s="3"/>
      <c r="P29" s="3"/>
      <c r="Q29" s="3"/>
      <c r="R29" s="3"/>
      <c r="S29" s="5"/>
      <c r="T29" s="3"/>
    </row>
  </sheetData>
  <mergeCells count="18">
    <mergeCell ref="A25:A26"/>
    <mergeCell ref="A27:A28"/>
    <mergeCell ref="A15:A16"/>
    <mergeCell ref="A17:A18"/>
    <mergeCell ref="A19:A20"/>
    <mergeCell ref="A21:A22"/>
    <mergeCell ref="A23:A24"/>
    <mergeCell ref="A5:A6"/>
    <mergeCell ref="A7:A8"/>
    <mergeCell ref="A9:A10"/>
    <mergeCell ref="A11:A12"/>
    <mergeCell ref="A13:A14"/>
    <mergeCell ref="A3:A4"/>
    <mergeCell ref="I1:N1"/>
    <mergeCell ref="O1:T1"/>
    <mergeCell ref="B1:B2"/>
    <mergeCell ref="A1:A2"/>
    <mergeCell ref="C1:H1"/>
  </mergeCells>
  <phoneticPr fontId="5"/>
  <printOptions horizontalCentered="1"/>
  <pageMargins left="0.70866141732283472" right="0.70866141732283472" top="1.1811023622047245" bottom="0.59055118110236227" header="0.39370078740157483" footer="0.39370078740157483"/>
  <pageSetup paperSize="9" firstPageNumber="23" pageOrder="overThenDown" orientation="portrait" r:id="rId1"/>
  <headerFooter scaleWithDoc="0">
    <oddHeader>&amp;L&amp;"ＭＳ ゴシック,標準"
 &amp;"ＭＳ ゴシック,太字"&amp;16(5)名古屋便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file:///C:/Documents%20and%20Settings/user/Application%20Data/OpenOffice.org/3/user/template/Calc標準.ots</Template>
  <TotalTime>2180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総括表</vt:lpstr>
      <vt:lpstr>東京便</vt:lpstr>
      <vt:lpstr>大阪便</vt:lpstr>
      <vt:lpstr>札幌便</vt:lpstr>
      <vt:lpstr>名古屋便</vt:lpstr>
      <vt:lpstr>総括表!Print_Area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 月別就航及び乗降客数調</dc:title>
  <dc:creator>user</dc:creator>
  <cp:lastModifiedBy>丹野晴香</cp:lastModifiedBy>
  <cp:revision>67</cp:revision>
  <cp:lastPrinted>2025-10-29T01:46:34Z</cp:lastPrinted>
  <dcterms:created xsi:type="dcterms:W3CDTF">2012-02-08T14:27:07Z</dcterms:created>
  <dcterms:modified xsi:type="dcterms:W3CDTF">2025-11-12T10:20:55Z</dcterms:modified>
</cp:coreProperties>
</file>