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b 編集作業用\"/>
    </mc:Choice>
  </mc:AlternateContent>
  <xr:revisionPtr revIDLastSave="0" documentId="13_ncr:1_{BDCAA73E-CDDF-41EF-9A27-4E3D90D591BD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降雪状況" sheetId="6" r:id="rId1"/>
  </sheets>
  <definedNames>
    <definedName name="_xlnm.Print_Area" localSheetId="0">降雪状況!$A$1:$J$26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G20" i="6"/>
  <c r="F20" i="6"/>
  <c r="E20" i="6"/>
  <c r="D20" i="6"/>
  <c r="C20" i="6"/>
  <c r="H16" i="6"/>
  <c r="G16" i="6"/>
  <c r="F16" i="6"/>
  <c r="E16" i="6"/>
  <c r="D16" i="6"/>
  <c r="C16" i="6"/>
  <c r="H22" i="6"/>
  <c r="G22" i="6"/>
  <c r="F22" i="6"/>
  <c r="E22" i="6"/>
  <c r="D22" i="6"/>
  <c r="C22" i="6"/>
  <c r="H12" i="6"/>
  <c r="G12" i="6"/>
  <c r="F12" i="6"/>
  <c r="E11" i="6"/>
  <c r="F11" i="6" s="1"/>
  <c r="E12" i="6"/>
  <c r="D12" i="6"/>
  <c r="C12" i="6"/>
  <c r="I12" i="6" s="1"/>
  <c r="H10" i="6"/>
  <c r="G10" i="6"/>
  <c r="F10" i="6"/>
  <c r="E10" i="6"/>
  <c r="D10" i="6"/>
  <c r="C10" i="6"/>
  <c r="G11" i="6" l="1"/>
  <c r="H11" i="6" s="1"/>
  <c r="I10" i="6" l="1"/>
  <c r="I6" i="6"/>
  <c r="C3" i="6"/>
  <c r="D3" i="6"/>
  <c r="E3" i="6"/>
  <c r="F3" i="6"/>
  <c r="G3" i="6"/>
  <c r="H3" i="6"/>
  <c r="I3" i="6" l="1"/>
  <c r="I11" i="6"/>
  <c r="I4" i="6"/>
  <c r="I9" i="6" l="1"/>
  <c r="I8" i="6"/>
  <c r="I7" i="6"/>
  <c r="I5" i="6"/>
  <c r="F1" i="6"/>
  <c r="G1" i="6" s="1"/>
  <c r="H1" i="6" s="1"/>
  <c r="D1" i="6"/>
</calcChain>
</file>

<file path=xl/sharedStrings.xml><?xml version="1.0" encoding="utf-8"?>
<sst xmlns="http://schemas.openxmlformats.org/spreadsheetml/2006/main" count="72" uniqueCount="48">
  <si>
    <t>計</t>
  </si>
  <si>
    <t>０cm</t>
  </si>
  <si>
    <t>１～４cm</t>
  </si>
  <si>
    <t>５～９cm</t>
  </si>
  <si>
    <t>10～14cm</t>
  </si>
  <si>
    <t>15～19cm</t>
  </si>
  <si>
    <t>項目</t>
    <rPh sb="0" eb="2">
      <t>コウモク</t>
    </rPh>
    <phoneticPr fontId="5"/>
  </si>
  <si>
    <t>単位</t>
    <rPh sb="0" eb="2">
      <t>タンイ</t>
    </rPh>
    <phoneticPr fontId="5"/>
  </si>
  <si>
    <t>日</t>
    <rPh sb="0" eb="1">
      <t>ニチ</t>
    </rPh>
    <phoneticPr fontId="5"/>
  </si>
  <si>
    <t>℃</t>
  </si>
  <si>
    <t>-</t>
  </si>
  <si>
    <t>-</t>
    <phoneticPr fontId="5"/>
  </si>
  <si>
    <t>最高気温月平均</t>
  </si>
  <si>
    <t>最高気温極値</t>
    <rPh sb="0" eb="2">
      <t>サイコウ</t>
    </rPh>
    <phoneticPr fontId="5"/>
  </si>
  <si>
    <t>11月</t>
    <phoneticPr fontId="5"/>
  </si>
  <si>
    <t>12月</t>
    <phoneticPr fontId="5"/>
  </si>
  <si>
    <t>１月</t>
    <phoneticPr fontId="5"/>
  </si>
  <si>
    <t>２月</t>
    <phoneticPr fontId="5"/>
  </si>
  <si>
    <t>３月</t>
    <phoneticPr fontId="5"/>
  </si>
  <si>
    <t>４月</t>
    <phoneticPr fontId="5"/>
  </si>
  <si>
    <t>降 雪 量 内 訳</t>
    <phoneticPr fontId="5"/>
  </si>
  <si>
    <t>cm</t>
    <phoneticPr fontId="5"/>
  </si>
  <si>
    <t>降雪量月合計</t>
    <phoneticPr fontId="5"/>
  </si>
  <si>
    <t>℃</t>
    <phoneticPr fontId="5"/>
  </si>
  <si>
    <t>最低気温極値</t>
    <phoneticPr fontId="5"/>
  </si>
  <si>
    <t>最低気温月平均</t>
    <phoneticPr fontId="5"/>
  </si>
  <si>
    <t>月平均気温</t>
    <phoneticPr fontId="5"/>
  </si>
  <si>
    <t>直近10年の
平均値</t>
    <rPh sb="0" eb="2">
      <t>チョッキン</t>
    </rPh>
    <phoneticPr fontId="5"/>
  </si>
  <si>
    <t>令和５年</t>
    <rPh sb="0" eb="2">
      <t>レイワ</t>
    </rPh>
    <phoneticPr fontId="5"/>
  </si>
  <si>
    <t>令和６年</t>
    <rPh sb="0" eb="2">
      <t>レイワ</t>
    </rPh>
    <phoneticPr fontId="5"/>
  </si>
  <si>
    <t>　　 ・11、12月は、2014（平成26）年～2023（令和5）年の10年間平均値である。</t>
    <rPh sb="29" eb="31">
      <t>レイワ</t>
    </rPh>
    <phoneticPr fontId="5"/>
  </si>
  <si>
    <t>　　 ・１～４月は、2015（平成27）年～2024（令和6）年の10年間平均値である。</t>
    <rPh sb="27" eb="29">
      <t>レイワ</t>
    </rPh>
    <phoneticPr fontId="5"/>
  </si>
  <si>
    <t>20cm～</t>
    <phoneticPr fontId="5"/>
  </si>
  <si>
    <t>22日</t>
    <rPh sb="2" eb="3">
      <t>ニチ</t>
    </rPh>
    <phoneticPr fontId="5"/>
  </si>
  <si>
    <t>28日</t>
    <rPh sb="2" eb="3">
      <t>ニチ</t>
    </rPh>
    <phoneticPr fontId="5"/>
  </si>
  <si>
    <t>9日</t>
    <rPh sb="1" eb="2">
      <t>ニチ</t>
    </rPh>
    <phoneticPr fontId="5"/>
  </si>
  <si>
    <t>10,12日</t>
    <rPh sb="5" eb="6">
      <t>ニチ</t>
    </rPh>
    <phoneticPr fontId="5"/>
  </si>
  <si>
    <t>3日</t>
    <rPh sb="1" eb="2">
      <t>ニチ</t>
    </rPh>
    <phoneticPr fontId="5"/>
  </si>
  <si>
    <t>11日</t>
    <rPh sb="2" eb="3">
      <t>ニチ</t>
    </rPh>
    <phoneticPr fontId="5"/>
  </si>
  <si>
    <t>16日</t>
    <phoneticPr fontId="5"/>
  </si>
  <si>
    <t>5日</t>
    <rPh sb="1" eb="2">
      <t>ニチ</t>
    </rPh>
    <phoneticPr fontId="5"/>
  </si>
  <si>
    <t>15日</t>
    <rPh sb="2" eb="3">
      <t>ニチ</t>
    </rPh>
    <phoneticPr fontId="5"/>
  </si>
  <si>
    <t>29日</t>
    <rPh sb="2" eb="3">
      <t>ニチ</t>
    </rPh>
    <phoneticPr fontId="5"/>
  </si>
  <si>
    <t>降雪日数
※1</t>
    <phoneticPr fontId="5"/>
  </si>
  <si>
    <t>10年間平均値
※1</t>
    <phoneticPr fontId="5"/>
  </si>
  <si>
    <t>10年間平均値
※2</t>
    <phoneticPr fontId="5"/>
  </si>
  <si>
    <t>※1　降雪日数とは、０cm以上の降雪量を観測した日数とする。</t>
    <phoneticPr fontId="5"/>
  </si>
  <si>
    <t>※2　各要素についての10年間平均値は、次のとおりとする。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</si>
</sst>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￥-411]#,##0;[Red]&quot;-&quot;[$￥-411]#,##0"/>
    <numFmt numFmtId="177" formatCode="#,##0.0_ "/>
    <numFmt numFmtId="179" formatCode="#,##0_ "/>
  </numFmts>
  <fonts count="8" x14ac:knownFonts="1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72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2" borderId="15" xfId="0" applyNumberFormat="1" applyFont="1" applyFill="1" applyBorder="1" applyAlignment="1">
      <alignment vertical="center" wrapText="1" shrinkToFit="1"/>
    </xf>
    <xf numFmtId="3" fontId="3" fillId="2" borderId="17" xfId="0" applyNumberFormat="1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35" xfId="0" applyNumberFormat="1" applyFont="1" applyFill="1" applyBorder="1" applyAlignment="1">
      <alignment horizontal="center" vertical="center" wrapText="1" shrinkToFit="1"/>
    </xf>
    <xf numFmtId="3" fontId="3" fillId="2" borderId="10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vertical="center" shrinkToFit="1"/>
    </xf>
    <xf numFmtId="177" fontId="6" fillId="0" borderId="31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36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29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3" fontId="6" fillId="0" borderId="13" xfId="0" applyNumberFormat="1" applyFont="1" applyBorder="1" applyAlignment="1">
      <alignment horizontal="center" vertical="center"/>
    </xf>
    <xf numFmtId="177" fontId="6" fillId="0" borderId="8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 shrinkToFit="1"/>
    </xf>
    <xf numFmtId="3" fontId="3" fillId="2" borderId="34" xfId="0" applyNumberFormat="1" applyFont="1" applyFill="1" applyBorder="1" applyAlignment="1">
      <alignment horizontal="center" vertical="center" wrapText="1" shrinkToFit="1"/>
    </xf>
    <xf numFmtId="3" fontId="3" fillId="2" borderId="5" xfId="0" applyNumberFormat="1" applyFont="1" applyFill="1" applyBorder="1" applyAlignment="1">
      <alignment horizontal="center" vertical="center" textRotation="255"/>
    </xf>
    <xf numFmtId="3" fontId="3" fillId="2" borderId="7" xfId="0" applyNumberFormat="1" applyFont="1" applyFill="1" applyBorder="1" applyAlignment="1">
      <alignment horizontal="center" vertical="center" wrapText="1" shrinkToFit="1"/>
    </xf>
    <xf numFmtId="3" fontId="3" fillId="2" borderId="35" xfId="0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center" vertical="center" wrapText="1"/>
    </xf>
    <xf numFmtId="3" fontId="4" fillId="2" borderId="38" xfId="0" applyNumberFormat="1" applyFont="1" applyFill="1" applyBorder="1" applyAlignment="1">
      <alignment horizontal="center" vertical="center" wrapText="1"/>
    </xf>
    <xf numFmtId="179" fontId="6" fillId="0" borderId="29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179" fontId="6" fillId="0" borderId="30" xfId="0" applyNumberFormat="1" applyFont="1" applyBorder="1">
      <alignment vertical="center"/>
    </xf>
    <xf numFmtId="179" fontId="6" fillId="0" borderId="1" xfId="0" applyNumberFormat="1" applyFont="1" applyBorder="1">
      <alignment vertical="center"/>
    </xf>
    <xf numFmtId="179" fontId="6" fillId="0" borderId="23" xfId="0" applyNumberFormat="1" applyFont="1" applyBorder="1">
      <alignment vertical="center"/>
    </xf>
    <xf numFmtId="179" fontId="6" fillId="0" borderId="13" xfId="0" applyNumberFormat="1" applyFont="1" applyBorder="1">
      <alignment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B29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5" sqref="A15:B15"/>
    </sheetView>
  </sheetViews>
  <sheetFormatPr defaultRowHeight="13.2" x14ac:dyDescent="0.2"/>
  <cols>
    <col min="1" max="1" width="3.77734375" style="3" customWidth="1"/>
    <col min="2" max="2" width="13.109375" style="3" customWidth="1"/>
    <col min="3" max="8" width="8.77734375" style="2" customWidth="1"/>
    <col min="9" max="9" width="7.6640625" style="2" customWidth="1"/>
    <col min="10" max="10" width="5" style="3" customWidth="1"/>
    <col min="11" max="11" width="5" style="1" customWidth="1"/>
    <col min="12" max="1016" width="10.77734375" style="1" customWidth="1"/>
  </cols>
  <sheetData>
    <row r="1" spans="1:12" ht="18.75" customHeight="1" x14ac:dyDescent="0.2">
      <c r="A1" s="45" t="s">
        <v>6</v>
      </c>
      <c r="B1" s="46"/>
      <c r="C1" s="14" t="s">
        <v>28</v>
      </c>
      <c r="D1" s="13" t="str">
        <f>C1</f>
        <v>令和５年</v>
      </c>
      <c r="E1" s="13" t="s">
        <v>29</v>
      </c>
      <c r="F1" s="13" t="str">
        <f>E1</f>
        <v>令和６年</v>
      </c>
      <c r="G1" s="13" t="str">
        <f>F1</f>
        <v>令和６年</v>
      </c>
      <c r="H1" s="13" t="str">
        <f>G1</f>
        <v>令和６年</v>
      </c>
      <c r="I1" s="49" t="s">
        <v>0</v>
      </c>
      <c r="J1" s="51" t="s">
        <v>7</v>
      </c>
    </row>
    <row r="2" spans="1:12" ht="18.75" customHeight="1" x14ac:dyDescent="0.2">
      <c r="A2" s="47"/>
      <c r="B2" s="48"/>
      <c r="C2" s="15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12" t="s">
        <v>19</v>
      </c>
      <c r="I2" s="50"/>
      <c r="J2" s="52"/>
    </row>
    <row r="3" spans="1:12" ht="37.5" customHeight="1" x14ac:dyDescent="0.2">
      <c r="A3" s="53" t="s">
        <v>43</v>
      </c>
      <c r="B3" s="54"/>
      <c r="C3" s="66">
        <f t="shared" ref="C3:H3" si="0">SUM(C4:C9)</f>
        <v>6</v>
      </c>
      <c r="D3" s="67">
        <f t="shared" si="0"/>
        <v>13</v>
      </c>
      <c r="E3" s="67">
        <f t="shared" si="0"/>
        <v>19</v>
      </c>
      <c r="F3" s="67">
        <f t="shared" si="0"/>
        <v>23</v>
      </c>
      <c r="G3" s="67">
        <f t="shared" si="0"/>
        <v>20</v>
      </c>
      <c r="H3" s="67">
        <f t="shared" si="0"/>
        <v>0</v>
      </c>
      <c r="I3" s="67">
        <f>SUM(C3:H3)</f>
        <v>81</v>
      </c>
      <c r="J3" s="6" t="s">
        <v>8</v>
      </c>
    </row>
    <row r="4" spans="1:12" ht="18.75" customHeight="1" x14ac:dyDescent="0.2">
      <c r="A4" s="55" t="s">
        <v>20</v>
      </c>
      <c r="B4" s="16" t="s">
        <v>1</v>
      </c>
      <c r="C4" s="68">
        <v>6</v>
      </c>
      <c r="D4" s="69">
        <v>10</v>
      </c>
      <c r="E4" s="69">
        <v>13</v>
      </c>
      <c r="F4" s="69">
        <v>17</v>
      </c>
      <c r="G4" s="69">
        <v>12</v>
      </c>
      <c r="H4" s="69">
        <v>0</v>
      </c>
      <c r="I4" s="69">
        <f>SUM(C4:H4)</f>
        <v>58</v>
      </c>
      <c r="J4" s="7" t="s">
        <v>8</v>
      </c>
    </row>
    <row r="5" spans="1:12" ht="18.75" customHeight="1" x14ac:dyDescent="0.2">
      <c r="A5" s="55"/>
      <c r="B5" s="16" t="s">
        <v>2</v>
      </c>
      <c r="C5" s="68">
        <v>0</v>
      </c>
      <c r="D5" s="69">
        <v>1</v>
      </c>
      <c r="E5" s="69">
        <v>2</v>
      </c>
      <c r="F5" s="69">
        <v>3</v>
      </c>
      <c r="G5" s="69">
        <v>5</v>
      </c>
      <c r="H5" s="69">
        <v>0</v>
      </c>
      <c r="I5" s="69">
        <f t="shared" ref="I5:I9" si="1">SUM(C5:H5)</f>
        <v>11</v>
      </c>
      <c r="J5" s="7" t="s">
        <v>8</v>
      </c>
    </row>
    <row r="6" spans="1:12" ht="18.75" customHeight="1" x14ac:dyDescent="0.2">
      <c r="A6" s="55"/>
      <c r="B6" s="16" t="s">
        <v>3</v>
      </c>
      <c r="C6" s="68">
        <v>0</v>
      </c>
      <c r="D6" s="69">
        <v>1</v>
      </c>
      <c r="E6" s="69">
        <v>2</v>
      </c>
      <c r="F6" s="69">
        <v>2</v>
      </c>
      <c r="G6" s="69">
        <v>3</v>
      </c>
      <c r="H6" s="69">
        <v>0</v>
      </c>
      <c r="I6" s="69">
        <f t="shared" si="1"/>
        <v>8</v>
      </c>
      <c r="J6" s="7" t="s">
        <v>8</v>
      </c>
    </row>
    <row r="7" spans="1:12" ht="18.75" customHeight="1" x14ac:dyDescent="0.2">
      <c r="A7" s="55"/>
      <c r="B7" s="16" t="s">
        <v>4</v>
      </c>
      <c r="C7" s="68">
        <v>0</v>
      </c>
      <c r="D7" s="69">
        <v>1</v>
      </c>
      <c r="E7" s="69">
        <v>0</v>
      </c>
      <c r="F7" s="69">
        <v>1</v>
      </c>
      <c r="G7" s="69">
        <v>0</v>
      </c>
      <c r="H7" s="69">
        <v>0</v>
      </c>
      <c r="I7" s="69">
        <f t="shared" si="1"/>
        <v>2</v>
      </c>
      <c r="J7" s="7" t="s">
        <v>8</v>
      </c>
    </row>
    <row r="8" spans="1:12" ht="18.75" customHeight="1" x14ac:dyDescent="0.2">
      <c r="A8" s="55"/>
      <c r="B8" s="16" t="s">
        <v>5</v>
      </c>
      <c r="C8" s="68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f t="shared" si="1"/>
        <v>0</v>
      </c>
      <c r="J8" s="7" t="s">
        <v>8</v>
      </c>
    </row>
    <row r="9" spans="1:12" ht="18.75" customHeight="1" x14ac:dyDescent="0.2">
      <c r="A9" s="55"/>
      <c r="B9" s="16" t="s">
        <v>32</v>
      </c>
      <c r="C9" s="68">
        <v>0</v>
      </c>
      <c r="D9" s="69">
        <v>0</v>
      </c>
      <c r="E9" s="69">
        <v>2</v>
      </c>
      <c r="F9" s="69">
        <v>0</v>
      </c>
      <c r="G9" s="69">
        <v>0</v>
      </c>
      <c r="H9" s="69">
        <v>0</v>
      </c>
      <c r="I9" s="69">
        <f t="shared" si="1"/>
        <v>2</v>
      </c>
      <c r="J9" s="7" t="s">
        <v>8</v>
      </c>
    </row>
    <row r="10" spans="1:12" ht="37.5" customHeight="1" x14ac:dyDescent="0.2">
      <c r="A10" s="56" t="s">
        <v>27</v>
      </c>
      <c r="B10" s="57"/>
      <c r="C10" s="24">
        <f>(0+0+5+9+2+5+0+1+0+6)/10</f>
        <v>2.8</v>
      </c>
      <c r="D10" s="25">
        <f>(27+9+17+21+21+12+18+19+25+13)/10</f>
        <v>18.2</v>
      </c>
      <c r="E10" s="25">
        <f>(26+27+25+25+28+14+24+30+26+19)/10</f>
        <v>24.4</v>
      </c>
      <c r="F10" s="25">
        <f>(20+22+24+24+14+17+18+22+23+23)/10</f>
        <v>20.7</v>
      </c>
      <c r="G10" s="25">
        <f>(12+8+12+7+6+7+2+8+3+20)/10</f>
        <v>8.5</v>
      </c>
      <c r="H10" s="25">
        <f>(0+0+1+1+7+0+2+1+1+0)/10</f>
        <v>1.3</v>
      </c>
      <c r="I10" s="25">
        <f>SUM(C10:H10)</f>
        <v>75.899999999999991</v>
      </c>
      <c r="J10" s="8" t="s">
        <v>8</v>
      </c>
      <c r="L10" s="19"/>
    </row>
    <row r="11" spans="1:12" ht="37.5" customHeight="1" x14ac:dyDescent="0.2">
      <c r="A11" s="43" t="s">
        <v>22</v>
      </c>
      <c r="B11" s="44"/>
      <c r="C11" s="70">
        <v>0</v>
      </c>
      <c r="D11" s="71">
        <v>20</v>
      </c>
      <c r="E11" s="71">
        <f>95-SUM(C11:D11)</f>
        <v>75</v>
      </c>
      <c r="F11" s="71">
        <f>128-SUM(C11:E11)</f>
        <v>33</v>
      </c>
      <c r="G11" s="71">
        <f>157-SUM(C11:F11)</f>
        <v>29</v>
      </c>
      <c r="H11" s="71">
        <f>157-SUM(C11:G11)</f>
        <v>0</v>
      </c>
      <c r="I11" s="71">
        <f>SUM(C11:H11)</f>
        <v>157</v>
      </c>
      <c r="J11" s="9" t="s">
        <v>21</v>
      </c>
    </row>
    <row r="12" spans="1:12" ht="37.5" customHeight="1" x14ac:dyDescent="0.2">
      <c r="A12" s="5"/>
      <c r="B12" s="18" t="s">
        <v>44</v>
      </c>
      <c r="C12" s="24">
        <f>(0+0+0+9+1+3+0+0+0+0)/10</f>
        <v>1.3</v>
      </c>
      <c r="D12" s="25">
        <f>(121+5+67+112+90+9+191+150+103+20)/10</f>
        <v>86.8</v>
      </c>
      <c r="E12" s="25">
        <f>(121+119+213+150+113+27+114+162+112+75)/10</f>
        <v>120.6</v>
      </c>
      <c r="F12" s="25">
        <f>(76+45+104+111+36+48+120+118+98+33)/10</f>
        <v>78.900000000000006</v>
      </c>
      <c r="G12" s="25">
        <f>(50+15+17+1+14+8+0+35+6+29)/10</f>
        <v>17.5</v>
      </c>
      <c r="H12" s="25">
        <f>(0+0+0+1+14+0+0+0+0+0)/10</f>
        <v>1.5</v>
      </c>
      <c r="I12" s="25">
        <f>SUM(C12:H12)</f>
        <v>306.60000000000002</v>
      </c>
      <c r="J12" s="10" t="s">
        <v>21</v>
      </c>
      <c r="L12" s="19"/>
    </row>
    <row r="13" spans="1:12" ht="18.75" customHeight="1" x14ac:dyDescent="0.2">
      <c r="A13" s="62" t="s">
        <v>13</v>
      </c>
      <c r="B13" s="63"/>
      <c r="C13" s="26" t="s">
        <v>37</v>
      </c>
      <c r="D13" s="27" t="s">
        <v>39</v>
      </c>
      <c r="E13" s="27" t="s">
        <v>40</v>
      </c>
      <c r="F13" s="27" t="s">
        <v>41</v>
      </c>
      <c r="G13" s="27" t="s">
        <v>42</v>
      </c>
      <c r="H13" s="27" t="s">
        <v>41</v>
      </c>
      <c r="I13" s="28"/>
      <c r="J13" s="21"/>
    </row>
    <row r="14" spans="1:12" ht="18.75" customHeight="1" x14ac:dyDescent="0.2">
      <c r="A14" s="64"/>
      <c r="B14" s="65"/>
      <c r="C14" s="29">
        <v>22.6</v>
      </c>
      <c r="D14" s="30">
        <v>15.9</v>
      </c>
      <c r="E14" s="30">
        <v>12.4</v>
      </c>
      <c r="F14" s="30">
        <v>18.7</v>
      </c>
      <c r="G14" s="30">
        <v>19.100000000000001</v>
      </c>
      <c r="H14" s="30">
        <v>28.3</v>
      </c>
      <c r="I14" s="31" t="s">
        <v>11</v>
      </c>
      <c r="J14" s="20" t="s">
        <v>23</v>
      </c>
    </row>
    <row r="15" spans="1:12" ht="18.75" customHeight="1" x14ac:dyDescent="0.2">
      <c r="A15" s="58" t="s">
        <v>12</v>
      </c>
      <c r="B15" s="59"/>
      <c r="C15" s="32">
        <v>13.8</v>
      </c>
      <c r="D15" s="30">
        <v>7.2</v>
      </c>
      <c r="E15" s="30">
        <v>5.5</v>
      </c>
      <c r="F15" s="30">
        <v>7.2</v>
      </c>
      <c r="G15" s="30">
        <v>8.4</v>
      </c>
      <c r="H15" s="30">
        <v>20.7</v>
      </c>
      <c r="I15" s="33" t="s">
        <v>10</v>
      </c>
      <c r="J15" s="11" t="s">
        <v>9</v>
      </c>
    </row>
    <row r="16" spans="1:12" ht="37.5" customHeight="1" x14ac:dyDescent="0.2">
      <c r="A16" s="5"/>
      <c r="B16" s="18" t="s">
        <v>45</v>
      </c>
      <c r="C16" s="24">
        <f>(12.3+13.1+11.1+10.8+13.5+12.8+13.3+13.5+15+13.8)/10</f>
        <v>12.919999999999998</v>
      </c>
      <c r="D16" s="25">
        <f>(2.6+7.3+5.9+4.1+4.9+7.3+4.3+5.1+4.7+7.2)/10</f>
        <v>5.34</v>
      </c>
      <c r="E16" s="25">
        <f>(2.4+3.3+2.9+1.7+2.5+5.5+1.5+2.1+2+5.5)/10</f>
        <v>2.94</v>
      </c>
      <c r="F16" s="25">
        <f>(3.7+4.3+3.9+2.2+4.9+6.4+4+2.9+3.8+7.2)/10</f>
        <v>4.33</v>
      </c>
      <c r="G16" s="25">
        <f>(9.2+10.7+7.7+10.3+10.6+11.3+10.8+8.3+13+8.4)/10</f>
        <v>10.029999999999999</v>
      </c>
      <c r="H16" s="25">
        <f>(17.7+17.3+16.5+17.2+15.2+14.5+16.5+18.1+18.1+20.7)/10</f>
        <v>17.18</v>
      </c>
      <c r="I16" s="34" t="s">
        <v>11</v>
      </c>
      <c r="J16" s="10" t="s">
        <v>23</v>
      </c>
      <c r="L16" s="19"/>
    </row>
    <row r="17" spans="1:12" ht="18.75" customHeight="1" x14ac:dyDescent="0.2">
      <c r="A17" s="62" t="s">
        <v>24</v>
      </c>
      <c r="B17" s="63"/>
      <c r="C17" s="26" t="s">
        <v>33</v>
      </c>
      <c r="D17" s="27" t="s">
        <v>34</v>
      </c>
      <c r="E17" s="22" t="s">
        <v>35</v>
      </c>
      <c r="F17" s="27" t="s">
        <v>36</v>
      </c>
      <c r="G17" s="27" t="s">
        <v>37</v>
      </c>
      <c r="H17" s="27" t="s">
        <v>38</v>
      </c>
      <c r="I17" s="28"/>
      <c r="J17" s="21"/>
    </row>
    <row r="18" spans="1:12" ht="18.75" customHeight="1" x14ac:dyDescent="0.2">
      <c r="A18" s="64"/>
      <c r="B18" s="65"/>
      <c r="C18" s="35">
        <v>-1.9</v>
      </c>
      <c r="D18" s="36">
        <v>-5.7</v>
      </c>
      <c r="E18" s="23">
        <v>-6.7</v>
      </c>
      <c r="F18" s="36">
        <v>-7.3</v>
      </c>
      <c r="G18" s="36">
        <v>-8.6</v>
      </c>
      <c r="H18" s="36">
        <v>-0.8</v>
      </c>
      <c r="I18" s="31" t="s">
        <v>11</v>
      </c>
      <c r="J18" s="20" t="s">
        <v>23</v>
      </c>
    </row>
    <row r="19" spans="1:12" ht="18.75" customHeight="1" x14ac:dyDescent="0.2">
      <c r="A19" s="60" t="s">
        <v>25</v>
      </c>
      <c r="B19" s="61"/>
      <c r="C19" s="37">
        <v>3</v>
      </c>
      <c r="D19" s="36">
        <v>-1.4</v>
      </c>
      <c r="E19" s="36">
        <v>-3</v>
      </c>
      <c r="F19" s="36">
        <v>-3</v>
      </c>
      <c r="G19" s="36">
        <v>-1.9</v>
      </c>
      <c r="H19" s="36">
        <v>5.7</v>
      </c>
      <c r="I19" s="31" t="s">
        <v>11</v>
      </c>
      <c r="J19" s="6" t="s">
        <v>23</v>
      </c>
    </row>
    <row r="20" spans="1:12" ht="37.5" customHeight="1" x14ac:dyDescent="0.2">
      <c r="A20" s="4"/>
      <c r="B20" s="17" t="s">
        <v>45</v>
      </c>
      <c r="C20" s="24">
        <f>(1.7+4+1+1.1+2+1.2+1.9+2.3+1.5+3)/10</f>
        <v>1.97</v>
      </c>
      <c r="D20" s="25">
        <f>(-4.3-1.3-1.9-2.9-2.6-2.2-2.2-2.5-2.2-1.4)/10</f>
        <v>-2.3499999999999996</v>
      </c>
      <c r="E20" s="25">
        <f>(-5.5-3.4-4.6-6.7-5.5-2.7-6.3-6.5-5.2-3)/10</f>
        <v>-4.9399999999999995</v>
      </c>
      <c r="F20" s="25">
        <f>(-3.5-3.9-3.8-7.3-3.7-3.3-5.3-5.3-5.1-3)/10</f>
        <v>-4.42</v>
      </c>
      <c r="G20" s="25">
        <f>(-1.1-1-1.8-2.2-1.6-1.1-1.2-1.9-1.2-1.9)/10</f>
        <v>-1.5</v>
      </c>
      <c r="H20" s="25">
        <f>(3.7+3.5+2.4+3.8+1.8+2+1.8+2.4+3.2+5.7)/10</f>
        <v>3.03</v>
      </c>
      <c r="I20" s="34" t="s">
        <v>11</v>
      </c>
      <c r="J20" s="10" t="s">
        <v>23</v>
      </c>
      <c r="L20" s="19"/>
    </row>
    <row r="21" spans="1:12" ht="37.5" customHeight="1" x14ac:dyDescent="0.2">
      <c r="A21" s="43" t="s">
        <v>26</v>
      </c>
      <c r="B21" s="44"/>
      <c r="C21" s="38">
        <v>8.1999999999999993</v>
      </c>
      <c r="D21" s="39">
        <v>2.7</v>
      </c>
      <c r="E21" s="39">
        <v>1.3</v>
      </c>
      <c r="F21" s="39">
        <v>2</v>
      </c>
      <c r="G21" s="39">
        <v>3.2</v>
      </c>
      <c r="H21" s="39">
        <v>13.1</v>
      </c>
      <c r="I21" s="40" t="s">
        <v>11</v>
      </c>
      <c r="J21" s="9" t="s">
        <v>23</v>
      </c>
    </row>
    <row r="22" spans="1:12" ht="37.5" customHeight="1" x14ac:dyDescent="0.2">
      <c r="A22" s="4"/>
      <c r="B22" s="17" t="s">
        <v>45</v>
      </c>
      <c r="C22" s="41">
        <f>(6.9+8.5+5.9+5.7+7.6+6.9+7.4+7.8+8.3+8.2)/10</f>
        <v>7.32</v>
      </c>
      <c r="D22" s="42">
        <f>(-0.5+3+2.1+0.4+1.2+2.3+1.2+1.4+1.4+2.7)/10</f>
        <v>1.52</v>
      </c>
      <c r="E22" s="42">
        <f>(-1.1+0.1-0.6-1.9-0.9+1.4-1.9-1.7-1.2+1.3)/10</f>
        <v>-0.65000000000000013</v>
      </c>
      <c r="F22" s="42">
        <f>(0.2+0.2+0.2-2.1+0.5+1.5-0.5-0.8-0.5+2)/10</f>
        <v>6.9999999999999993E-2</v>
      </c>
      <c r="G22" s="42">
        <f>(4+4.5+2.8+4.1+4.3+5.2+4.9+3.2+5.7+3.2)/10</f>
        <v>4.1900000000000004</v>
      </c>
      <c r="H22" s="42">
        <f>(10.6+10.4+9.4+10.4+8.6+8.2+9.6+10.3+10.9+13.1)/10</f>
        <v>10.149999999999999</v>
      </c>
      <c r="I22" s="34" t="s">
        <v>11</v>
      </c>
      <c r="J22" s="10" t="s">
        <v>23</v>
      </c>
      <c r="L22" s="19"/>
    </row>
    <row r="23" spans="1:12" ht="18.75" customHeight="1" x14ac:dyDescent="0.2">
      <c r="A23" s="2" t="s">
        <v>46</v>
      </c>
    </row>
    <row r="24" spans="1:12" ht="18.75" customHeight="1" x14ac:dyDescent="0.2">
      <c r="A24" s="2" t="s">
        <v>47</v>
      </c>
    </row>
    <row r="25" spans="1:12" ht="18.75" customHeight="1" x14ac:dyDescent="0.2">
      <c r="A25" s="2" t="s">
        <v>30</v>
      </c>
      <c r="B25" s="2"/>
    </row>
    <row r="26" spans="1:12" ht="18.75" customHeight="1" x14ac:dyDescent="0.2">
      <c r="A26" s="2" t="s">
        <v>31</v>
      </c>
      <c r="B26" s="2"/>
    </row>
    <row r="27" spans="1:12" ht="18.75" customHeight="1" x14ac:dyDescent="0.2"/>
    <row r="28" spans="1:12" ht="18.75" customHeight="1" x14ac:dyDescent="0.2"/>
    <row r="29" spans="1:12" ht="18.75" customHeight="1" x14ac:dyDescent="0.2"/>
  </sheetData>
  <mergeCells count="12">
    <mergeCell ref="A21:B21"/>
    <mergeCell ref="A1:B2"/>
    <mergeCell ref="I1:I2"/>
    <mergeCell ref="J1:J2"/>
    <mergeCell ref="A3:B3"/>
    <mergeCell ref="A4:A9"/>
    <mergeCell ref="A10:B10"/>
    <mergeCell ref="A11:B11"/>
    <mergeCell ref="A15:B15"/>
    <mergeCell ref="A19:B19"/>
    <mergeCell ref="A17:B18"/>
    <mergeCell ref="A13:B14"/>
  </mergeCells>
  <phoneticPr fontId="5"/>
  <printOptions horizontalCentered="1"/>
  <pageMargins left="0.78740157480314965" right="0.78740157480314965" top="0.98425196850393704" bottom="0.59055118110236227" header="0.39370078740157483" footer="0.39370078740157483"/>
  <pageSetup paperSize="9" firstPageNumber="38" fitToWidth="0" fitToHeight="0" pageOrder="overThenDown" orientation="portrait" r:id="rId1"/>
  <headerFooter scaleWithDoc="0">
    <oddHeader>&amp;C&amp;"HGS創英角ｺﾞｼｯｸUB,標準"&amp;20 12　冬期間の降雪量及び気温状況等調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file:///C:/Documents%20and%20Settings/user/Application%20Data/OpenOffice.org/3/user/template/Calc標準.ots</Template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降雪状況</vt:lpstr>
      <vt:lpstr>降雪状況!Print_Area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 冬期間の降雪量及び気温状況調</dc:title>
  <dc:creator>user</dc:creator>
  <cp:lastModifiedBy>丹野晴香</cp:lastModifiedBy>
  <cp:revision>30</cp:revision>
  <cp:lastPrinted>2025-10-25T10:49:07Z</cp:lastPrinted>
  <dcterms:created xsi:type="dcterms:W3CDTF">2012-02-02T11:38:44Z</dcterms:created>
  <dcterms:modified xsi:type="dcterms:W3CDTF">2025-10-25T10:49:26Z</dcterms:modified>
</cp:coreProperties>
</file>