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決算統計\R5度受信データ\【経営比較分析表】2022_063819_47_1718\"/>
    </mc:Choice>
  </mc:AlternateContent>
  <workbookProtection workbookAlgorithmName="SHA-512" workbookHashValue="Zwy6EAxMzeJeZZiFSqZaC82mg5Vq5B4AOLCHuc0xP3mHzwXZiXZslyME2tyyz8QM9l7dVE8c+9GMcg6nKIUQKQ==" workbookSaltValue="hgHDGEmglCNue0ZMf3+rc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P10" i="4"/>
  <c r="I10" i="4"/>
  <c r="B10" i="4"/>
  <c r="BB8" i="4"/>
  <c r="AT8" i="4"/>
  <c r="AL8" i="4"/>
  <c r="W8" i="4"/>
  <c r="P8" i="4"/>
  <c r="I8" i="4"/>
  <c r="B6"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<sst xmlns="http://schemas.openxmlformats.org/spreadsheetml/2006/main" count="236" uniqueCount="119">
  <si>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</si>
  <si>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</si>
  <si>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</si>
  <si>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</si>
  <si>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</si>
  <si>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</si>
  <si>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</si>
  <si>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</si>
  <si>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</si>
  <si>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</si>
  <si>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</si>
  <si>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</si>
  <si>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</si>
  <si>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</si>
  <si>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</si>
  <si>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</si>
  <si>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</si>
  <si>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</si>
  <si>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</si>
  <si>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</si>
  <si>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</si>
  <si>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</si>
  <si>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</si>
  <si>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</si>
  <si>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</si>
  <si>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</si>
  <si>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</si>
  <si>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</si>
  <si>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</si>
  <si>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</si>
  <si>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</si>
  <si>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</si>
  <si>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</si>
  <si>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</si>
  <si>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</si>
  <si>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</si>
  <si>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</si>
  <si>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</si>
  <si>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</si>
  <si>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</si>
  <si>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</si>
  <si>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</si>
  <si>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</si>
  <si>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</si>
  <si>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</si>
  <si>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</si>
  <si>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</si>
  <si>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</si>
  <si>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</si>
  <si>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</si>
  <si>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</si>
  <si>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</si>
  <si>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</si>
  <si>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</si>
  <si>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</si>
  <si>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</si>
  <si>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</si>
  <si>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</si>
  <si>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</si>
  <si>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</si>
  <si>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</si>
  <si>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</si>
  <si>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</si>
  <si>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</si>
  <si>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</si>
  <si>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</si>
  <si>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</si>
  <si>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</si>
  <si>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</si>
  <si>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</si>
  <si>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</si>
  <si>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</si>
  <si>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</si>
  <si>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</si>
  <si>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</si>
  <si>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</si>
  <si>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</si>
  <si>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</si>
  <si>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</si>
  <si>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</si>
  <si>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</si>
  <si>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</si>
  <si>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</si>
  <si>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</si>
  <si>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</si>
  <si>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</si>
  <si>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</si>
  <si>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</si>
  <si>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</si>
  <si>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</si>
  <si>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</si>
  <si>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</si>
  <si>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</si>
  <si>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</si>
  <si>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</si>
  <si>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</si>
  <si>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</si>
  <si>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</si>
  <si>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</si>
  <si>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</si>
  <si>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</si>
  <si>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</si>
  <si>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</si>
  <si>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</si>
  <si>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</si>
  <si>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</si>
  <si>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</si>
  <si>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</si>
  <si>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</si>
  <si>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</si>
  <si>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</si>
  <si>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</si>
  <si>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</si>
  <si>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</si>
  <si>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</si>
  <si>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</si>
  <si>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16年度以降、大きな整備事業を行っていないため、企業債の借り入れをしておらず、企業債残高は減少し続けている。指標全般に言えることだがほぼ横ばいで状況は落ち着いている。処理区域内の人口は減少傾向にあるため今後も使用水量の増かは見込めない状況にある。使用料金は県内一高く（20㎥あたり：4,290円消費税込み）値上げによる増収が難しいが効率的な運営方法や経営戦略の分析・予測に基づき、より効率的な事業運営を進めていく。</t>
    <rPh sb="1" eb="3">
      <t>ヘイセイ</t>
    </rPh>
    <rPh sb="5" eb="7">
      <t>ネンド</t>
    </rPh>
    <rPh sb="7" eb="9">
      <t>イコウ</t>
    </rPh>
    <rPh sb="10" eb="11">
      <t>オオ</t>
    </rPh>
    <rPh sb="13" eb="15">
      <t>セイビ</t>
    </rPh>
    <rPh sb="15" eb="17">
      <t>ジギョウ</t>
    </rPh>
    <rPh sb="18" eb="19">
      <t>オコナ</t>
    </rPh>
    <rPh sb="27" eb="29">
      <t>キギョウ</t>
    </rPh>
    <rPh sb="29" eb="30">
      <t>サイ</t>
    </rPh>
    <rPh sb="31" eb="32">
      <t>カ</t>
    </rPh>
    <rPh sb="33" eb="34">
      <t>イ</t>
    </rPh>
    <rPh sb="42" eb="44">
      <t>キギョウ</t>
    </rPh>
    <rPh sb="44" eb="45">
      <t>サイ</t>
    </rPh>
    <rPh sb="45" eb="47">
      <t>ザンダカ</t>
    </rPh>
    <rPh sb="48" eb="50">
      <t>ゲンショウ</t>
    </rPh>
    <rPh sb="51" eb="52">
      <t>ツヅ</t>
    </rPh>
    <rPh sb="57" eb="59">
      <t>シヒョウ</t>
    </rPh>
    <rPh sb="59" eb="61">
      <t>ゼンパン</t>
    </rPh>
    <rPh sb="62" eb="63">
      <t>イ</t>
    </rPh>
    <rPh sb="71" eb="72">
      <t>ヨコ</t>
    </rPh>
    <rPh sb="75" eb="77">
      <t>ジョウキョウ</t>
    </rPh>
    <rPh sb="78" eb="79">
      <t>オ</t>
    </rPh>
    <rPh sb="80" eb="81">
      <t>ツ</t>
    </rPh>
    <rPh sb="86" eb="88">
      <t>ショリ</t>
    </rPh>
    <rPh sb="88" eb="91">
      <t>クイキナイ</t>
    </rPh>
    <rPh sb="92" eb="94">
      <t>ジンコウ</t>
    </rPh>
    <rPh sb="95" eb="97">
      <t>ゲンショウ</t>
    </rPh>
    <rPh sb="97" eb="99">
      <t>ケイコウ</t>
    </rPh>
    <rPh sb="104" eb="106">
      <t>コンゴ</t>
    </rPh>
    <rPh sb="107" eb="109">
      <t>シヨウ</t>
    </rPh>
    <rPh sb="109" eb="111">
      <t>スイリョウ</t>
    </rPh>
    <rPh sb="112" eb="113">
      <t>ゾウ</t>
    </rPh>
    <rPh sb="115" eb="117">
      <t>ミコ</t>
    </rPh>
    <rPh sb="120" eb="122">
      <t>ジョウキョウ</t>
    </rPh>
    <rPh sb="126" eb="128">
      <t>シヨウ</t>
    </rPh>
    <rPh sb="131" eb="133">
      <t>ケンナイ</t>
    </rPh>
    <rPh sb="133" eb="134">
      <t>イチ</t>
    </rPh>
    <rPh sb="134" eb="135">
      <t>タカ</t>
    </rPh>
    <rPh sb="149" eb="150">
      <t>エン</t>
    </rPh>
    <rPh sb="150" eb="153">
      <t>ショウヒゼイ</t>
    </rPh>
    <rPh sb="153" eb="154">
      <t>コ</t>
    </rPh>
    <rPh sb="156" eb="158">
      <t>ネア</t>
    </rPh>
    <rPh sb="162" eb="164">
      <t>ゾウシュウ</t>
    </rPh>
    <rPh sb="165" eb="166">
      <t>ムズカ</t>
    </rPh>
    <rPh sb="169" eb="172">
      <t>コウリツテキ</t>
    </rPh>
    <rPh sb="173" eb="175">
      <t>ウンエイ</t>
    </rPh>
    <rPh sb="175" eb="177">
      <t>ホウホウ</t>
    </rPh>
    <rPh sb="178" eb="180">
      <t>ケイエイ</t>
    </rPh>
    <rPh sb="180" eb="182">
      <t>センリャク</t>
    </rPh>
    <rPh sb="183" eb="185">
      <t>ブンセキ</t>
    </rPh>
    <rPh sb="186" eb="188">
      <t>ヨソク</t>
    </rPh>
    <rPh sb="189" eb="190">
      <t>モト</t>
    </rPh>
    <rPh sb="195" eb="197">
      <t>コウリツ</t>
    </rPh>
    <rPh sb="197" eb="198">
      <t>テキ</t>
    </rPh>
    <rPh sb="199" eb="201">
      <t>ジギョウ</t>
    </rPh>
    <rPh sb="201" eb="203">
      <t>ウンエイ</t>
    </rPh>
    <rPh sb="204" eb="205">
      <t>スス</t>
    </rPh>
    <phoneticPr fontId="4"/>
  </si>
  <si>
    <t>　中和田地区の建設事業開始が平成４年、竹森時沢地区の建設事業開始が平成７年と３０年が経過している。管渠については早期の改修の必要性はないが、汚水処理施設の老朽化は待ったなしで次々壊れている状況にある。経営戦力に基づいた点検調査を行うとともに更新計画に基づいた更新を行い費用の平準化を進めていく</t>
    <rPh sb="1" eb="4">
      <t>ナカワダ</t>
    </rPh>
    <rPh sb="4" eb="6">
      <t>チク</t>
    </rPh>
    <rPh sb="7" eb="9">
      <t>ケンセツ</t>
    </rPh>
    <rPh sb="9" eb="11">
      <t>ジギョウ</t>
    </rPh>
    <rPh sb="11" eb="13">
      <t>カイシ</t>
    </rPh>
    <rPh sb="14" eb="16">
      <t>ヘイセイ</t>
    </rPh>
    <rPh sb="17" eb="18">
      <t>ネン</t>
    </rPh>
    <rPh sb="19" eb="21">
      <t>タケモリ</t>
    </rPh>
    <rPh sb="21" eb="23">
      <t>トキザワ</t>
    </rPh>
    <rPh sb="23" eb="25">
      <t>チク</t>
    </rPh>
    <rPh sb="26" eb="28">
      <t>ケンセツ</t>
    </rPh>
    <rPh sb="28" eb="30">
      <t>ジギョウ</t>
    </rPh>
    <rPh sb="30" eb="32">
      <t>カイシ</t>
    </rPh>
    <rPh sb="33" eb="35">
      <t>ヘイセイ</t>
    </rPh>
    <rPh sb="36" eb="37">
      <t>ネン</t>
    </rPh>
    <rPh sb="40" eb="41">
      <t>ネン</t>
    </rPh>
    <rPh sb="42" eb="44">
      <t>ケイカ</t>
    </rPh>
    <rPh sb="49" eb="51">
      <t>カンキョ</t>
    </rPh>
    <rPh sb="56" eb="58">
      <t>ソウキ</t>
    </rPh>
    <rPh sb="59" eb="61">
      <t>カイシュウ</t>
    </rPh>
    <rPh sb="62" eb="65">
      <t>ヒツヨウセイ</t>
    </rPh>
    <rPh sb="70" eb="72">
      <t>オスイ</t>
    </rPh>
    <rPh sb="72" eb="74">
      <t>ショリ</t>
    </rPh>
    <rPh sb="74" eb="76">
      <t>シセツ</t>
    </rPh>
    <rPh sb="77" eb="80">
      <t>ロウキュウカ</t>
    </rPh>
    <rPh sb="81" eb="82">
      <t>マ</t>
    </rPh>
    <rPh sb="87" eb="89">
      <t>ツギツギ</t>
    </rPh>
    <rPh sb="89" eb="90">
      <t>コワ</t>
    </rPh>
    <rPh sb="94" eb="96">
      <t>ジョウキョウ</t>
    </rPh>
    <rPh sb="100" eb="102">
      <t>ケイエイ</t>
    </rPh>
    <rPh sb="102" eb="104">
      <t>センリョク</t>
    </rPh>
    <rPh sb="105" eb="106">
      <t>モト</t>
    </rPh>
    <rPh sb="109" eb="111">
      <t>テンケン</t>
    </rPh>
    <rPh sb="111" eb="113">
      <t>チョウサ</t>
    </rPh>
    <rPh sb="114" eb="115">
      <t>オコナ</t>
    </rPh>
    <rPh sb="120" eb="122">
      <t>コウシン</t>
    </rPh>
    <rPh sb="122" eb="124">
      <t>ケイカク</t>
    </rPh>
    <rPh sb="125" eb="126">
      <t>モト</t>
    </rPh>
    <rPh sb="129" eb="131">
      <t>コウシン</t>
    </rPh>
    <rPh sb="132" eb="133">
      <t>オコナ</t>
    </rPh>
    <rPh sb="134" eb="136">
      <t>ヒヨウ</t>
    </rPh>
    <rPh sb="137" eb="140">
      <t>ヘイジュンカ</t>
    </rPh>
    <rPh sb="141" eb="142">
      <t>スス</t>
    </rPh>
    <phoneticPr fontId="4"/>
  </si>
  <si>
    <t>　事業開始から３０年が経過し、整備自体はほぼ完了いている。事業規模が小さい上に処理区域内の人口が減少していることから経営的に難しい状況にある。使用料収入の増収が見込めないことから、今後は維持管理の効率化をはかあることはもちろんだが、計画的な修繕計画により費用の平準化を検討していく。なお、農業集落排水事業は令和６年度から法適用事業へ移行すべく、現在移行作業を行っているところであり、企業会計へ移行することで、現在以上に的確な経営状態の把握ができるようになることが期待される。</t>
    <rPh sb="1" eb="3">
      <t>ジギョウ</t>
    </rPh>
    <rPh sb="3" eb="5">
      <t>カイシ</t>
    </rPh>
    <rPh sb="9" eb="10">
      <t>ネン</t>
    </rPh>
    <rPh sb="11" eb="13">
      <t>ケイカ</t>
    </rPh>
    <rPh sb="15" eb="17">
      <t>セイビ</t>
    </rPh>
    <rPh sb="17" eb="19">
      <t>ジタイ</t>
    </rPh>
    <rPh sb="22" eb="24">
      <t>カンリョウ</t>
    </rPh>
    <rPh sb="29" eb="31">
      <t>ジギョウ</t>
    </rPh>
    <rPh sb="31" eb="33">
      <t>キボ</t>
    </rPh>
    <rPh sb="34" eb="35">
      <t>チイ</t>
    </rPh>
    <rPh sb="37" eb="38">
      <t>ウエ</t>
    </rPh>
    <rPh sb="39" eb="41">
      <t>ショリ</t>
    </rPh>
    <rPh sb="41" eb="44">
      <t>クイキナイ</t>
    </rPh>
    <rPh sb="45" eb="47">
      <t>ジンコウ</t>
    </rPh>
    <rPh sb="48" eb="50">
      <t>ゲンショウ</t>
    </rPh>
    <rPh sb="58" eb="61">
      <t>ケイエイテキ</t>
    </rPh>
    <rPh sb="62" eb="63">
      <t>ムズカ</t>
    </rPh>
    <rPh sb="65" eb="67">
      <t>ジョウキョウ</t>
    </rPh>
    <rPh sb="71" eb="74">
      <t>シヨウリョウ</t>
    </rPh>
    <rPh sb="74" eb="76">
      <t>シュウニュウ</t>
    </rPh>
    <rPh sb="77" eb="79">
      <t>ゾウシュウ</t>
    </rPh>
    <rPh sb="80" eb="82">
      <t>ミコ</t>
    </rPh>
    <rPh sb="90" eb="92">
      <t>コンゴ</t>
    </rPh>
    <rPh sb="93" eb="95">
      <t>イジ</t>
    </rPh>
    <rPh sb="95" eb="97">
      <t>カンリ</t>
    </rPh>
    <rPh sb="98" eb="101">
      <t>コウリツカ</t>
    </rPh>
    <rPh sb="116" eb="119">
      <t>ケイカクテキ</t>
    </rPh>
    <rPh sb="120" eb="122">
      <t>シュウゼン</t>
    </rPh>
    <rPh sb="122" eb="124">
      <t>ケイカク</t>
    </rPh>
    <rPh sb="127" eb="129">
      <t>ヒヨウ</t>
    </rPh>
    <rPh sb="130" eb="133">
      <t>ヘイジュンカ</t>
    </rPh>
    <rPh sb="134" eb="136">
      <t>ケントウ</t>
    </rPh>
    <rPh sb="144" eb="146">
      <t>ノウギョウ</t>
    </rPh>
    <rPh sb="146" eb="148">
      <t>シュウラク</t>
    </rPh>
    <rPh sb="148" eb="150">
      <t>ハイスイ</t>
    </rPh>
    <rPh sb="150" eb="152">
      <t>ジギョウ</t>
    </rPh>
    <rPh sb="153" eb="155">
      <t>レイワ</t>
    </rPh>
    <rPh sb="156" eb="158">
      <t>ネンド</t>
    </rPh>
    <rPh sb="160" eb="161">
      <t>ホウ</t>
    </rPh>
    <rPh sb="161" eb="163">
      <t>テキヨウ</t>
    </rPh>
    <rPh sb="163" eb="165">
      <t>ジギョウ</t>
    </rPh>
    <rPh sb="166" eb="168">
      <t>イコウ</t>
    </rPh>
    <rPh sb="172" eb="174">
      <t>ゲンザイ</t>
    </rPh>
    <rPh sb="174" eb="176">
      <t>イコウ</t>
    </rPh>
    <rPh sb="176" eb="178">
      <t>サギョウ</t>
    </rPh>
    <rPh sb="179" eb="180">
      <t>オコナ</t>
    </rPh>
    <rPh sb="191" eb="193">
      <t>キギョウ</t>
    </rPh>
    <rPh sb="193" eb="195">
      <t>カイケイ</t>
    </rPh>
    <rPh sb="196" eb="198">
      <t>イコウ</t>
    </rPh>
    <rPh sb="204" eb="206">
      <t>ゲンザイ</t>
    </rPh>
    <rPh sb="206" eb="208">
      <t>イジョウ</t>
    </rPh>
    <rPh sb="209" eb="211">
      <t>テキカク</t>
    </rPh>
    <rPh sb="212" eb="214">
      <t>ケイエイ</t>
    </rPh>
    <rPh sb="214" eb="216">
      <t>ジョウタイ</t>
    </rPh>
    <rPh sb="217" eb="219">
      <t>ハアク</t>
    </rPh>
    <rPh sb="231" eb="233">
      <t>キタイ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</si>
</sst>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B9D-4739-8BF5-95434CCE848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AB9D-4739-8BF5-95434CCE848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47.46</c:v>
                </c:pt>
                <c:pt idx="1">
                  <c:v>43.58</c:v>
                </c:pt>
                <c:pt idx="2">
                  <c:v>46</c:v>
                </c:pt>
                <c:pt idx="3">
                  <c:v>45.52</c:v>
                </c:pt>
                <c:pt idx="4">
                  <c:v>44.31</c:v>
                </c:pt>
              </c:numCache>
            </c:numRef>
          </c:val>
          <c:extLst>
            <c:ext xmlns:c16="http://schemas.microsoft.com/office/drawing/2014/chart" uri="{C3380CC4-5D6E-409C-BE32-E72D297353CC}">
              <c16:uniqueId val="{00000000-FF54-4837-B939-88C07089213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FF54-4837-B939-88C07089213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89.99</c:v>
                </c:pt>
                <c:pt idx="1">
                  <c:v>89.79</c:v>
                </c:pt>
                <c:pt idx="2">
                  <c:v>92.91</c:v>
                </c:pt>
                <c:pt idx="3">
                  <c:v>93.3</c:v>
                </c:pt>
                <c:pt idx="4">
                  <c:v>93.25</c:v>
                </c:pt>
              </c:numCache>
            </c:numRef>
          </c:val>
          <c:extLst>
            <c:ext xmlns:c16="http://schemas.microsoft.com/office/drawing/2014/chart" uri="{C3380CC4-5D6E-409C-BE32-E72D297353CC}">
              <c16:uniqueId val="{00000000-9723-47E9-870C-B84336036B9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9723-47E9-870C-B84336036B9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87.88</c:v>
                </c:pt>
                <c:pt idx="1">
                  <c:v>88.27</c:v>
                </c:pt>
                <c:pt idx="2">
                  <c:v>88.76</c:v>
                </c:pt>
                <c:pt idx="3">
                  <c:v>86.39</c:v>
                </c:pt>
                <c:pt idx="4">
                  <c:v>87.76</c:v>
                </c:pt>
              </c:numCache>
            </c:numRef>
          </c:val>
          <c:extLst>
            <c:ext xmlns:c16="http://schemas.microsoft.com/office/drawing/2014/chart" uri="{C3380CC4-5D6E-409C-BE32-E72D297353CC}">
              <c16:uniqueId val="{00000000-7882-417E-9A3D-9E91956875F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82-417E-9A3D-9E91956875F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9B-4C58-9188-427756896FE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9B-4C58-9188-427756896FE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FC9-43A5-B1BE-50C7F9FB4EE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FC9-43A5-B1BE-50C7F9FB4EE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AAC-46B8-8166-FCE37B97978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AC-46B8-8166-FCE37B97978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F49-4024-B337-E7753E1CA13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F49-4024-B337-E7753E1CA13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B83-4C4F-AB77-93B24ED3CA4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4B83-4C4F-AB77-93B24ED3CA4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72.42</c:v>
                </c:pt>
                <c:pt idx="1">
                  <c:v>58.57</c:v>
                </c:pt>
                <c:pt idx="2">
                  <c:v>70.53</c:v>
                </c:pt>
                <c:pt idx="3">
                  <c:v>84.3</c:v>
                </c:pt>
                <c:pt idx="4">
                  <c:v>68.959999999999994</c:v>
                </c:pt>
              </c:numCache>
            </c:numRef>
          </c:val>
          <c:extLst>
            <c:ext xmlns:c16="http://schemas.microsoft.com/office/drawing/2014/chart" uri="{C3380CC4-5D6E-409C-BE32-E72D297353CC}">
              <c16:uniqueId val="{00000000-BD50-4A75-82F1-907CD3AAE44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BD50-4A75-82F1-907CD3AAE44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304.75</c:v>
                </c:pt>
                <c:pt idx="1">
                  <c:v>380.56</c:v>
                </c:pt>
                <c:pt idx="2">
                  <c:v>315.58999999999997</c:v>
                </c:pt>
                <c:pt idx="3">
                  <c:v>268.08</c:v>
                </c:pt>
                <c:pt idx="4">
                  <c:v>324.02999999999997</c:v>
                </c:pt>
              </c:numCache>
            </c:numRef>
          </c:val>
          <c:extLst>
            <c:ext xmlns:c16="http://schemas.microsoft.com/office/drawing/2014/chart" uri="{C3380CC4-5D6E-409C-BE32-E72D297353CC}">
              <c16:uniqueId val="{00000000-8DE5-40AC-BB79-A0223CC100F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8DE5-40AC-BB79-A0223CC100F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52"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高畠町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22094</v>
      </c>
      <c r="AM8" s="42"/>
      <c r="AN8" s="42"/>
      <c r="AO8" s="42"/>
      <c r="AP8" s="42"/>
      <c r="AQ8" s="42"/>
      <c r="AR8" s="42"/>
      <c r="AS8" s="42"/>
      <c r="AT8" s="35">
        <f>データ!T6</f>
        <v>180.26</v>
      </c>
      <c r="AU8" s="35"/>
      <c r="AV8" s="35"/>
      <c r="AW8" s="35"/>
      <c r="AX8" s="35"/>
      <c r="AY8" s="35"/>
      <c r="AZ8" s="35"/>
      <c r="BA8" s="35"/>
      <c r="BB8" s="35">
        <f>データ!U6</f>
        <v>122.57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3.58</v>
      </c>
      <c r="Q10" s="35"/>
      <c r="R10" s="35"/>
      <c r="S10" s="35"/>
      <c r="T10" s="35"/>
      <c r="U10" s="35"/>
      <c r="V10" s="35"/>
      <c r="W10" s="35">
        <f>データ!Q6</f>
        <v>87.83</v>
      </c>
      <c r="X10" s="35"/>
      <c r="Y10" s="35"/>
      <c r="Z10" s="35"/>
      <c r="AA10" s="35"/>
      <c r="AB10" s="35"/>
      <c r="AC10" s="35"/>
      <c r="AD10" s="42">
        <f>データ!R6</f>
        <v>4290</v>
      </c>
      <c r="AE10" s="42"/>
      <c r="AF10" s="42"/>
      <c r="AG10" s="42"/>
      <c r="AH10" s="42"/>
      <c r="AI10" s="42"/>
      <c r="AJ10" s="42"/>
      <c r="AK10" s="2"/>
      <c r="AL10" s="42">
        <f>データ!V6</f>
        <v>785</v>
      </c>
      <c r="AM10" s="42"/>
      <c r="AN10" s="42"/>
      <c r="AO10" s="42"/>
      <c r="AP10" s="42"/>
      <c r="AQ10" s="42"/>
      <c r="AR10" s="42"/>
      <c r="AS10" s="42"/>
      <c r="AT10" s="35">
        <f>データ!W6</f>
        <v>0.76</v>
      </c>
      <c r="AU10" s="35"/>
      <c r="AV10" s="35"/>
      <c r="AW10" s="35"/>
      <c r="AX10" s="35"/>
      <c r="AY10" s="35"/>
      <c r="AZ10" s="35"/>
      <c r="BA10" s="35"/>
      <c r="BB10" s="35">
        <f>データ!X6</f>
        <v>1032.8900000000001</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117</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118</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e1FUfyF1jcdUUIDvzk67bwl/UTTIOORgC99RU0ohMyB2IcBx1WQbNYqsnoEXgf/XLG7gG1K3Hr7VF3T18d9G4A==" saltValue="Pdc0qnDjO6bgE8pX7kAnE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63819</v>
      </c>
      <c r="D6" s="19">
        <f t="shared" si="3"/>
        <v>47</v>
      </c>
      <c r="E6" s="19">
        <f t="shared" si="3"/>
        <v>17</v>
      </c>
      <c r="F6" s="19">
        <f t="shared" si="3"/>
        <v>5</v>
      </c>
      <c r="G6" s="19">
        <f t="shared" si="3"/>
        <v>0</v>
      </c>
      <c r="H6" s="19" t="str">
        <f t="shared" si="3"/>
        <v>山形県　高畠町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3.58</v>
      </c>
      <c r="Q6" s="20">
        <f t="shared" si="3"/>
        <v>87.83</v>
      </c>
      <c r="R6" s="20">
        <f t="shared" si="3"/>
        <v>4290</v>
      </c>
      <c r="S6" s="20">
        <f t="shared" si="3"/>
        <v>22094</v>
      </c>
      <c r="T6" s="20">
        <f t="shared" si="3"/>
        <v>180.26</v>
      </c>
      <c r="U6" s="20">
        <f t="shared" si="3"/>
        <v>122.57</v>
      </c>
      <c r="V6" s="20">
        <f t="shared" si="3"/>
        <v>785</v>
      </c>
      <c r="W6" s="20">
        <f t="shared" si="3"/>
        <v>0.76</v>
      </c>
      <c r="X6" s="20">
        <f t="shared" si="3"/>
        <v>1032.8900000000001</v>
      </c>
      <c r="Y6" s="21">
        <f>IF(Y7="",NA(),Y7)</f>
        <v>87.88</v>
      </c>
      <c r="Z6" s="21">
        <f t="shared" ref="Z6:AH6" si="4">IF(Z7="",NA(),Z7)</f>
        <v>88.27</v>
      </c>
      <c r="AA6" s="21">
        <f t="shared" si="4"/>
        <v>88.76</v>
      </c>
      <c r="AB6" s="21">
        <f t="shared" si="4"/>
        <v>86.39</v>
      </c>
      <c r="AC6" s="21">
        <f t="shared" si="4"/>
        <v>87.76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72.42</v>
      </c>
      <c r="BR6" s="21">
        <f t="shared" ref="BR6:BZ6" si="8">IF(BR7="",NA(),BR7)</f>
        <v>58.57</v>
      </c>
      <c r="BS6" s="21">
        <f t="shared" si="8"/>
        <v>70.53</v>
      </c>
      <c r="BT6" s="21">
        <f t="shared" si="8"/>
        <v>84.3</v>
      </c>
      <c r="BU6" s="21">
        <f t="shared" si="8"/>
        <v>68.959999999999994</v>
      </c>
      <c r="BV6" s="21">
        <f t="shared" si="8"/>
        <v>57.77</v>
      </c>
      <c r="BW6" s="21">
        <f t="shared" si="8"/>
        <v>57.31</v>
      </c>
      <c r="BX6" s="21">
        <f t="shared" si="8"/>
        <v>57.08</v>
      </c>
      <c r="BY6" s="21">
        <f t="shared" si="8"/>
        <v>56.26</v>
      </c>
      <c r="BZ6" s="21">
        <f t="shared" si="8"/>
        <v>52.94</v>
      </c>
      <c r="CA6" s="20" t="str">
        <f>IF(CA7="","",IF(CA7="-","【-】","【"&amp;SUBSTITUTE(TEXT(CA7,"#,##0.00"),"-","△")&amp;"】"))</f>
        <v>【57.02】</v>
      </c>
      <c r="CB6" s="21">
        <f>IF(CB7="",NA(),CB7)</f>
        <v>304.75</v>
      </c>
      <c r="CC6" s="21">
        <f t="shared" ref="CC6:CK6" si="9">IF(CC7="",NA(),CC7)</f>
        <v>380.56</v>
      </c>
      <c r="CD6" s="21">
        <f t="shared" si="9"/>
        <v>315.58999999999997</v>
      </c>
      <c r="CE6" s="21">
        <f t="shared" si="9"/>
        <v>268.08</v>
      </c>
      <c r="CF6" s="21">
        <f t="shared" si="9"/>
        <v>324.02999999999997</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47.46</v>
      </c>
      <c r="CN6" s="21">
        <f t="shared" ref="CN6:CV6" si="10">IF(CN7="",NA(),CN7)</f>
        <v>43.58</v>
      </c>
      <c r="CO6" s="21">
        <f t="shared" si="10"/>
        <v>46</v>
      </c>
      <c r="CP6" s="21">
        <f t="shared" si="10"/>
        <v>45.52</v>
      </c>
      <c r="CQ6" s="21">
        <f t="shared" si="10"/>
        <v>44.31</v>
      </c>
      <c r="CR6" s="21">
        <f t="shared" si="10"/>
        <v>50.68</v>
      </c>
      <c r="CS6" s="21">
        <f t="shared" si="10"/>
        <v>50.14</v>
      </c>
      <c r="CT6" s="21">
        <f t="shared" si="10"/>
        <v>54.83</v>
      </c>
      <c r="CU6" s="21">
        <f t="shared" si="10"/>
        <v>66.53</v>
      </c>
      <c r="CV6" s="21">
        <f t="shared" si="10"/>
        <v>52.35</v>
      </c>
      <c r="CW6" s="20" t="str">
        <f>IF(CW7="","",IF(CW7="-","【-】","【"&amp;SUBSTITUTE(TEXT(CW7,"#,##0.00"),"-","△")&amp;"】"))</f>
        <v>【52.55】</v>
      </c>
      <c r="CX6" s="21">
        <f>IF(CX7="",NA(),CX7)</f>
        <v>89.99</v>
      </c>
      <c r="CY6" s="21">
        <f t="shared" ref="CY6:DG6" si="11">IF(CY7="",NA(),CY7)</f>
        <v>89.79</v>
      </c>
      <c r="CZ6" s="21">
        <f t="shared" si="11"/>
        <v>92.91</v>
      </c>
      <c r="DA6" s="21">
        <f t="shared" si="11"/>
        <v>93.3</v>
      </c>
      <c r="DB6" s="21">
        <f t="shared" si="11"/>
        <v>93.25</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63819</v>
      </c>
      <c r="D7" s="23">
        <v>47</v>
      </c>
      <c r="E7" s="23">
        <v>17</v>
      </c>
      <c r="F7" s="23">
        <v>5</v>
      </c>
      <c r="G7" s="23">
        <v>0</v>
      </c>
      <c r="H7" s="23" t="s">
        <v>98</v>
      </c>
      <c r="I7" s="23" t="s">
        <v>99</v>
      </c>
      <c r="J7" s="23" t="s">
        <v>100</v>
      </c>
      <c r="K7" s="23" t="s">
        <v>101</v>
      </c>
      <c r="L7" s="23" t="s">
        <v>102</v>
      </c>
      <c r="M7" s="23" t="s">
        <v>103</v>
      </c>
      <c r="N7" s="24" t="s">
        <v>104</v>
      </c>
      <c r="O7" s="24" t="s">
        <v>105</v>
      </c>
      <c r="P7" s="24">
        <v>3.58</v>
      </c>
      <c r="Q7" s="24">
        <v>87.83</v>
      </c>
      <c r="R7" s="24">
        <v>4290</v>
      </c>
      <c r="S7" s="24">
        <v>22094</v>
      </c>
      <c r="T7" s="24">
        <v>180.26</v>
      </c>
      <c r="U7" s="24">
        <v>122.57</v>
      </c>
      <c r="V7" s="24">
        <v>785</v>
      </c>
      <c r="W7" s="24">
        <v>0.76</v>
      </c>
      <c r="X7" s="24">
        <v>1032.8900000000001</v>
      </c>
      <c r="Y7" s="24">
        <v>87.88</v>
      </c>
      <c r="Z7" s="24">
        <v>88.27</v>
      </c>
      <c r="AA7" s="24">
        <v>88.76</v>
      </c>
      <c r="AB7" s="24">
        <v>86.39</v>
      </c>
      <c r="AC7" s="24">
        <v>87.76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72.42</v>
      </c>
      <c r="BR7" s="24">
        <v>58.57</v>
      </c>
      <c r="BS7" s="24">
        <v>70.53</v>
      </c>
      <c r="BT7" s="24">
        <v>84.3</v>
      </c>
      <c r="BU7" s="24">
        <v>68.959999999999994</v>
      </c>
      <c r="BV7" s="24">
        <v>57.77</v>
      </c>
      <c r="BW7" s="24">
        <v>57.31</v>
      </c>
      <c r="BX7" s="24">
        <v>57.08</v>
      </c>
      <c r="BY7" s="24">
        <v>56.26</v>
      </c>
      <c r="BZ7" s="24">
        <v>52.94</v>
      </c>
      <c r="CA7" s="24">
        <v>57.02</v>
      </c>
      <c r="CB7" s="24">
        <v>304.75</v>
      </c>
      <c r="CC7" s="24">
        <v>380.56</v>
      </c>
      <c r="CD7" s="24">
        <v>315.58999999999997</v>
      </c>
      <c r="CE7" s="24">
        <v>268.08</v>
      </c>
      <c r="CF7" s="24">
        <v>324.02999999999997</v>
      </c>
      <c r="CG7" s="24">
        <v>274.35000000000002</v>
      </c>
      <c r="CH7" s="24">
        <v>273.52</v>
      </c>
      <c r="CI7" s="24">
        <v>274.99</v>
      </c>
      <c r="CJ7" s="24">
        <v>282.08999999999997</v>
      </c>
      <c r="CK7" s="24">
        <v>303.27999999999997</v>
      </c>
      <c r="CL7" s="24">
        <v>273.68</v>
      </c>
      <c r="CM7" s="24">
        <v>47.46</v>
      </c>
      <c r="CN7" s="24">
        <v>43.58</v>
      </c>
      <c r="CO7" s="24">
        <v>46</v>
      </c>
      <c r="CP7" s="24">
        <v>45.52</v>
      </c>
      <c r="CQ7" s="24">
        <v>44.31</v>
      </c>
      <c r="CR7" s="24">
        <v>50.68</v>
      </c>
      <c r="CS7" s="24">
        <v>50.14</v>
      </c>
      <c r="CT7" s="24">
        <v>54.83</v>
      </c>
      <c r="CU7" s="24">
        <v>66.53</v>
      </c>
      <c r="CV7" s="24">
        <v>52.35</v>
      </c>
      <c r="CW7" s="24">
        <v>52.55</v>
      </c>
      <c r="CX7" s="24">
        <v>89.99</v>
      </c>
      <c r="CY7" s="24">
        <v>89.79</v>
      </c>
      <c r="CZ7" s="24">
        <v>92.91</v>
      </c>
      <c r="DA7" s="24">
        <v>93.3</v>
      </c>
      <c r="DB7" s="24">
        <v>93.25</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2024-01-22T07:21:10Z</cp:lastPrinted>
  <dcterms:created xsi:type="dcterms:W3CDTF">2023-12-12T02:52:29Z</dcterms:created>
  <dcterms:modified xsi:type="dcterms:W3CDTF">2024-01-22T07:22:47Z</dcterms:modified>
  <cp:category/>
</cp:coreProperties>
</file>