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mc:AlternateContent xmlns:mc="http://schemas.openxmlformats.org/markup-compatibility/2006">
    <mc:Choice Requires="x15">
      <x15ac:absPath xmlns:x15ac="http://schemas.microsoft.com/office/spreadsheetml/2010/11/ac" url="\\Fl-sv01\課共有\085.上下水道課\経営企画係\✐報告物関係✎\財政課\経営比較分析\R5（R4決算）\02回答\"/>
    </mc:Choice>
  </mc:AlternateContent>
  <xr:revisionPtr revIDLastSave="0" documentId="13_ncr:1_{8811E265-81F1-4C6E-8E17-F0D3C8C1F63C}" xr6:coauthVersionLast="36" xr6:coauthVersionMax="36" xr10:uidLastSave="{00000000-0000-0000-0000-000000000000}"/>
  <workbookProtection workbookAlgorithmName="SHA-512" workbookHashValue="0GYtBGwHIo0ocEeRpiIZ/q0eWHRvq7zOidBApiPA1G2P94bEetv2Pyzgd71wiCI/25jSGx4zEh3bQTOVKgML/Q==" workbookSaltValue="uOQKs1r8jylGWU+kK4M8pg==" workbookSpinCount="100000" lockStructure="1"/>
  <bookViews>
    <workbookView xWindow="0" yWindow="0" windowWidth="23040" windowHeight="8004"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AD10" i="4" s="1"/>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H85" i="4"/>
  <c r="G85" i="4"/>
  <c r="E85" i="4"/>
  <c r="BB10" i="4"/>
  <c r="W10" i="4"/>
  <c r="P10" i="4"/>
  <c r="BB8" i="4"/>
  <c r="AT8" i="4"/>
  <c r="AD8" i="4"/>
  <c r="W8" i="4"/>
  <c r="P8" i="4"/>
  <c r="B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<sst xmlns="http://schemas.openxmlformats.org/spreadsheetml/2006/main" count="275" uniqueCount="117">
  <si>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</si>
  <si>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</si>
  <si>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</si>
  <si>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</si>
  <si>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</si>
  <si>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</si>
  <si>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</si>
  <si>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</si>
  <si>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</si>
  <si>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</si>
  <si>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</si>
  <si>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</si>
  <si>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</si>
  <si>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</si>
  <si>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</si>
  <si>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</si>
  <si>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</si>
  <si>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</si>
  <si>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</si>
  <si>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</si>
  <si>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</si>
  <si>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</si>
  <si>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</si>
  <si>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</si>
  <si>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</si>
  <si>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</si>
  <si>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</si>
  <si>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</si>
  <si>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</si>
  <si>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</si>
  <si>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</si>
  <si>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</si>
  <si>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</si>
  <si>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</si>
  <si>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</si>
  <si>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</si>
  <si>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</si>
  <si>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</si>
  <si>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</si>
  <si>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</si>
  <si>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</si>
  <si>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</si>
  <si>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</si>
  <si>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</si>
  <si>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</si>
  <si>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</si>
  <si>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</si>
  <si>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</si>
  <si>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</si>
  <si>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</si>
  <si>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</si>
  <si>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</si>
  <si>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</si>
  <si>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</si>
  <si>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</si>
  <si>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</si>
  <si>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</si>
  <si>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</si>
  <si>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</si>
  <si>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</si>
  <si>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</si>
  <si>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</si>
  <si>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</si>
  <si>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</si>
  <si>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</si>
  <si>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</si>
  <si>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</si>
  <si>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</si>
  <si>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</si>
  <si>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</si>
  <si>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</si>
  <si>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</si>
  <si>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</si>
  <si>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</si>
  <si>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</si>
  <si>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</si>
  <si>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</si>
  <si>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</si>
  <si>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</si>
  <si>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</si>
  <si>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</si>
  <si>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</si>
  <si>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</si>
  <si>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</si>
  <si>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</si>
  <si>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</si>
  <si>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</si>
  <si>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</si>
  <si>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</si>
  <si>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</si>
  <si>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</si>
  <si>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</si>
  <si>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</si>
  <si>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</si>
  <si>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</si>
  <si>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</si>
  <si>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</si>
  <si>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</si>
  <si>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</si>
  <si>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</si>
  <si>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</si>
  <si>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</si>
  <si>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</si>
  <si>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</si>
  <si>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</si>
  <si>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</si>
  <si>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</si>
  <si>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</si>
  <si>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</si>
  <si>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</si>
  <si>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</si>
  <si>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</si>
  <si>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</si>
  <si>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</si>
  <si>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①経常収支比率、⑤経費回収率
　経常収支比率は100％を超えているため単年度の収支は黒字である。一方で、経費回収率は令和3年度と同等の水準となっており、100％を下回っているため、料金収入の更なる増加に向けた普及促進や汚水処理費の削減等の経営改善を図る必要がある。
③流動比率
　令和3年度に比べ11.75ポイント減少している。その要因としては流動資産（現金・預金）が減少したことがあげられる。支払能力を高める経営改善策を取る必要があり、具体的には単年度の企業債発行額を償還額の範囲内に抑える等して、流動負債の削減を図っていく。
④企業債残高対事業規模比率
　令和3年度に比べ64.51ポイント減少した。その要因としては企業債残高が減少したことがあげられる。今後も管渠等の整備事業を進める中で、企業債の償還額を超えない範囲で借入を実施し、発行額及び残高の適正化を図っていく。
⑥汚水処理原価
　昨年度と同様に類似団体平均値を上回っている。今後、新規の下水道への接続件数が増加することが見込まれる一方で、物価上昇により維持管理費等の増加も見込まれるため、より一層の経費及び不明水の削減に努める。
⑦施設利用率
　類似団体平均値に近い数値となっている。汚水処理人口は将来的に減少していく見込みであり過大なスペックとなる可能性があることから、施設更新においてはダウンサイジングの検討が必要である。
⑧水洗化率
　類似団体平均値を下回っていることから普及促進活動の強化が急務となっており、個別訪問等を定期的に行い水洗化率の向上を図る。</t>
    <rPh sb="1" eb="7">
      <t>ケイジョウシュウシヒリツ</t>
    </rPh>
    <rPh sb="9" eb="14">
      <t>ケイヒカイシュウリツ</t>
    </rPh>
    <rPh sb="16" eb="22">
      <t>ケイジョウシュウシヒリツ</t>
    </rPh>
    <rPh sb="28" eb="29">
      <t>コ</t>
    </rPh>
    <rPh sb="35" eb="38">
      <t>タンネンド</t>
    </rPh>
    <rPh sb="39" eb="41">
      <t>シュウシ</t>
    </rPh>
    <rPh sb="42" eb="44">
      <t>クロジ</t>
    </rPh>
    <rPh sb="48" eb="50">
      <t>イッポウ</t>
    </rPh>
    <rPh sb="52" eb="56">
      <t>ケイヒカイシュウ</t>
    </rPh>
    <rPh sb="56" eb="57">
      <t>リツ</t>
    </rPh>
    <rPh sb="58" eb="60">
      <t>レイワ</t>
    </rPh>
    <rPh sb="61" eb="63">
      <t>ネンド</t>
    </rPh>
    <rPh sb="64" eb="66">
      <t>ドウトウ</t>
    </rPh>
    <rPh sb="67" eb="69">
      <t>スイジュン</t>
    </rPh>
    <rPh sb="81" eb="83">
      <t>シタマワ</t>
    </rPh>
    <rPh sb="90" eb="94">
      <t>リョウキンシュウニュウ</t>
    </rPh>
    <rPh sb="95" eb="96">
      <t>サラ</t>
    </rPh>
    <rPh sb="98" eb="100">
      <t>ゾウカ</t>
    </rPh>
    <rPh sb="101" eb="102">
      <t>ム</t>
    </rPh>
    <rPh sb="104" eb="108">
      <t>フキュウソクシン</t>
    </rPh>
    <rPh sb="109" eb="113">
      <t>オスイショリ</t>
    </rPh>
    <rPh sb="113" eb="114">
      <t>ヒ</t>
    </rPh>
    <rPh sb="115" eb="117">
      <t>サクゲン</t>
    </rPh>
    <rPh sb="117" eb="118">
      <t>トウ</t>
    </rPh>
    <rPh sb="119" eb="121">
      <t>ケイエイ</t>
    </rPh>
    <rPh sb="121" eb="123">
      <t>カイゼン</t>
    </rPh>
    <rPh sb="124" eb="125">
      <t>ハカ</t>
    </rPh>
    <rPh sb="126" eb="128">
      <t>ヒツヨウ</t>
    </rPh>
    <rPh sb="134" eb="138">
      <t>リュウドウヒリツ</t>
    </rPh>
    <rPh sb="140" eb="142">
      <t>レイワ</t>
    </rPh>
    <rPh sb="143" eb="145">
      <t>ネンド</t>
    </rPh>
    <rPh sb="146" eb="147">
      <t>クラ</t>
    </rPh>
    <rPh sb="157" eb="159">
      <t>ゲンショウ</t>
    </rPh>
    <rPh sb="166" eb="168">
      <t>ヨウイン</t>
    </rPh>
    <rPh sb="172" eb="176">
      <t>リュウドウシサン</t>
    </rPh>
    <rPh sb="177" eb="179">
      <t>ゲンキン</t>
    </rPh>
    <rPh sb="180" eb="182">
      <t>ヨキン</t>
    </rPh>
    <rPh sb="184" eb="186">
      <t>ゲンショウ</t>
    </rPh>
    <rPh sb="197" eb="201">
      <t>シハライノウリョク</t>
    </rPh>
    <rPh sb="202" eb="203">
      <t>タカ</t>
    </rPh>
    <rPh sb="205" eb="210">
      <t>ケイエイカイゼンサク</t>
    </rPh>
    <rPh sb="211" eb="212">
      <t>ト</t>
    </rPh>
    <rPh sb="213" eb="215">
      <t>ヒツヨウ</t>
    </rPh>
    <rPh sb="219" eb="222">
      <t>グタイテキ</t>
    </rPh>
    <rPh sb="224" eb="227">
      <t>タンネンド</t>
    </rPh>
    <rPh sb="228" eb="231">
      <t>キギョウサイ</t>
    </rPh>
    <rPh sb="231" eb="234">
      <t>ハッコウガク</t>
    </rPh>
    <rPh sb="235" eb="238">
      <t>ショウカンガク</t>
    </rPh>
    <rPh sb="239" eb="242">
      <t>ハンイナイ</t>
    </rPh>
    <rPh sb="243" eb="244">
      <t>オサ</t>
    </rPh>
    <rPh sb="246" eb="247">
      <t>ナド</t>
    </rPh>
    <rPh sb="250" eb="254">
      <t>リュウドウフサイ</t>
    </rPh>
    <rPh sb="255" eb="257">
      <t>サクゲン</t>
    </rPh>
    <rPh sb="258" eb="259">
      <t>ハカ</t>
    </rPh>
    <rPh sb="266" eb="269">
      <t>キギョウサイ</t>
    </rPh>
    <rPh sb="269" eb="271">
      <t>ザンダカ</t>
    </rPh>
    <rPh sb="271" eb="272">
      <t>タイ</t>
    </rPh>
    <rPh sb="272" eb="276">
      <t>ジギョウキボ</t>
    </rPh>
    <rPh sb="276" eb="278">
      <t>ヒリツ</t>
    </rPh>
    <rPh sb="280" eb="282">
      <t>レイワ</t>
    </rPh>
    <rPh sb="283" eb="285">
      <t>ネンド</t>
    </rPh>
    <rPh sb="286" eb="287">
      <t>クラ</t>
    </rPh>
    <rPh sb="297" eb="299">
      <t>ゲンショウ</t>
    </rPh>
    <rPh sb="304" eb="306">
      <t>ヨウイン</t>
    </rPh>
    <rPh sb="310" eb="315">
      <t>キギョウサイザンダカ</t>
    </rPh>
    <rPh sb="316" eb="318">
      <t>ゲンショウ</t>
    </rPh>
    <rPh sb="329" eb="331">
      <t>コンゴ</t>
    </rPh>
    <rPh sb="332" eb="335">
      <t>カンキョトウ</t>
    </rPh>
    <rPh sb="336" eb="340">
      <t>セイビジギョウ</t>
    </rPh>
    <rPh sb="341" eb="342">
      <t>スス</t>
    </rPh>
    <rPh sb="344" eb="345">
      <t>ナカ</t>
    </rPh>
    <rPh sb="347" eb="350">
      <t>キギョウサイ</t>
    </rPh>
    <rPh sb="351" eb="354">
      <t>ショウカンガク</t>
    </rPh>
    <rPh sb="355" eb="356">
      <t>コ</t>
    </rPh>
    <rPh sb="359" eb="361">
      <t>ハンイ</t>
    </rPh>
    <rPh sb="362" eb="364">
      <t>カリイレ</t>
    </rPh>
    <rPh sb="365" eb="367">
      <t>ジッシ</t>
    </rPh>
    <rPh sb="369" eb="372">
      <t>ハッコウガク</t>
    </rPh>
    <rPh sb="372" eb="373">
      <t>オヨ</t>
    </rPh>
    <rPh sb="374" eb="376">
      <t>ザンダカ</t>
    </rPh>
    <rPh sb="377" eb="380">
      <t>テキセイカ</t>
    </rPh>
    <rPh sb="381" eb="382">
      <t>ハカ</t>
    </rPh>
    <rPh sb="389" eb="395">
      <t>オスイショリゲンカ</t>
    </rPh>
    <rPh sb="397" eb="400">
      <t>サクネンド</t>
    </rPh>
    <rPh sb="401" eb="403">
      <t>ドウヨウ</t>
    </rPh>
    <rPh sb="404" eb="411">
      <t>ルイジダンタイヘイキンチ</t>
    </rPh>
    <rPh sb="412" eb="414">
      <t>ウワマワ</t>
    </rPh>
    <rPh sb="419" eb="421">
      <t>コンゴ</t>
    </rPh>
    <rPh sb="422" eb="424">
      <t>シンキ</t>
    </rPh>
    <rPh sb="425" eb="428">
      <t>ゲスイドウ</t>
    </rPh>
    <rPh sb="430" eb="434">
      <t>セツゾクケンスウ</t>
    </rPh>
    <rPh sb="435" eb="437">
      <t>ゾウカ</t>
    </rPh>
    <rPh sb="442" eb="444">
      <t>ミコ</t>
    </rPh>
    <rPh sb="447" eb="449">
      <t>イッポウ</t>
    </rPh>
    <rPh sb="451" eb="455">
      <t>ブッカジョウショウ</t>
    </rPh>
    <rPh sb="458" eb="463">
      <t>イジカンリヒ</t>
    </rPh>
    <rPh sb="463" eb="464">
      <t>トウ</t>
    </rPh>
    <rPh sb="465" eb="467">
      <t>ゾウカ</t>
    </rPh>
    <rPh sb="468" eb="470">
      <t>ミコ</t>
    </rPh>
    <rPh sb="478" eb="480">
      <t>イッソウ</t>
    </rPh>
    <rPh sb="498" eb="503">
      <t>シセツリヨウリツ</t>
    </rPh>
    <rPh sb="505" eb="512">
      <t>ルイジダンタイヘイキンチ</t>
    </rPh>
    <rPh sb="513" eb="514">
      <t>チカ</t>
    </rPh>
    <rPh sb="515" eb="517">
      <t>スウチ</t>
    </rPh>
    <rPh sb="524" eb="528">
      <t>オスイショリ</t>
    </rPh>
    <rPh sb="528" eb="530">
      <t>ジンコウ</t>
    </rPh>
    <rPh sb="531" eb="534">
      <t>ショウライテキ</t>
    </rPh>
    <rPh sb="535" eb="537">
      <t>ゲンショウ</t>
    </rPh>
    <rPh sb="541" eb="543">
      <t>ミコ</t>
    </rPh>
    <rPh sb="547" eb="549">
      <t>カダイ</t>
    </rPh>
    <rPh sb="557" eb="560">
      <t>カノウセイ</t>
    </rPh>
    <rPh sb="568" eb="572">
      <t>シセツコウシン</t>
    </rPh>
    <rPh sb="586" eb="588">
      <t>ケントウ</t>
    </rPh>
    <rPh sb="589" eb="591">
      <t>ヒツヨウ</t>
    </rPh>
    <rPh sb="597" eb="601">
      <t>スイセンカリツ</t>
    </rPh>
    <rPh sb="603" eb="607">
      <t>ルイジダンタイ</t>
    </rPh>
    <rPh sb="607" eb="610">
      <t>ヘイキンチ</t>
    </rPh>
    <rPh sb="611" eb="613">
      <t>シタマワ</t>
    </rPh>
    <rPh sb="621" eb="625">
      <t>フキュウソクシン</t>
    </rPh>
    <rPh sb="625" eb="627">
      <t>カツドウ</t>
    </rPh>
    <rPh sb="628" eb="630">
      <t>キョウカ</t>
    </rPh>
    <rPh sb="631" eb="633">
      <t>キュウム</t>
    </rPh>
    <rPh sb="640" eb="644">
      <t>コベツホウモン</t>
    </rPh>
    <rPh sb="644" eb="645">
      <t>トウ</t>
    </rPh>
    <rPh sb="646" eb="649">
      <t>テイキテキ</t>
    </rPh>
    <rPh sb="650" eb="651">
      <t>オコナ</t>
    </rPh>
    <rPh sb="652" eb="656">
      <t>スイセンカリツ</t>
    </rPh>
    <rPh sb="657" eb="659">
      <t>コウジョウ</t>
    </rPh>
    <rPh sb="660" eb="661">
      <t>ハカ</t>
    </rPh>
    <phoneticPr fontId="4"/>
  </si>
  <si>
    <t>①有形固定資産減価償却率
　類似団体平均値を下回る数値となっている。今後、法定耐用年数を迎える管渠等の増加が見込まれるため、財源を確保したうえで、計画的な更新工事を実施していく必要がある。</t>
    <rPh sb="1" eb="12">
      <t>ユウケイコテイシサンゲンカショウキャクリツ</t>
    </rPh>
    <rPh sb="14" eb="21">
      <t>ルイジダンタイヘイキンチ</t>
    </rPh>
    <rPh sb="22" eb="24">
      <t>シタマワ</t>
    </rPh>
    <rPh sb="25" eb="27">
      <t>スウチ</t>
    </rPh>
    <rPh sb="34" eb="36">
      <t>コンゴ</t>
    </rPh>
    <rPh sb="37" eb="43">
      <t>ホウテイタイヨウネンスウ</t>
    </rPh>
    <rPh sb="44" eb="45">
      <t>ムカ</t>
    </rPh>
    <rPh sb="47" eb="49">
      <t>カンキョ</t>
    </rPh>
    <rPh sb="49" eb="50">
      <t>トウ</t>
    </rPh>
    <rPh sb="51" eb="53">
      <t>ゾウカ</t>
    </rPh>
    <rPh sb="54" eb="56">
      <t>ミコ</t>
    </rPh>
    <rPh sb="62" eb="64">
      <t>ザイゲン</t>
    </rPh>
    <rPh sb="65" eb="67">
      <t>カクホ</t>
    </rPh>
    <rPh sb="73" eb="76">
      <t>ケイカクテキ</t>
    </rPh>
    <rPh sb="77" eb="79">
      <t>コウシン</t>
    </rPh>
    <rPh sb="79" eb="81">
      <t>コウジ</t>
    </rPh>
    <rPh sb="82" eb="84">
      <t>ジッシ</t>
    </rPh>
    <rPh sb="88" eb="90">
      <t>ヒツヨウ</t>
    </rPh>
    <phoneticPr fontId="4"/>
  </si>
  <si>
    <t>　料金収入については大規模施設等の接続による増加が見込まれるが、節水意識の高まりや人口減少等、減少する要因もあり、大幅な増加は見込めない。
　一方で、施設や管渠の老朽化に伴う維持管理費や更新費の増加が見込まれるため経営環境の悪化が懸念される。
　今後の安定的な下水道サービス提供のためには経費削減の徹底や料金収入の確保等が重要である。特に料金については改定も視野に入れた検討が喫緊の課題となる。
　以上のことから、より一層の経営改善に取組み、健全経営を目指していく。</t>
    <rPh sb="1" eb="5">
      <t>リョウキンシュウニュウ</t>
    </rPh>
    <rPh sb="10" eb="13">
      <t>ダイキボ</t>
    </rPh>
    <rPh sb="13" eb="15">
      <t>シセツ</t>
    </rPh>
    <rPh sb="15" eb="16">
      <t>トウ</t>
    </rPh>
    <rPh sb="17" eb="19">
      <t>セツゾク</t>
    </rPh>
    <rPh sb="22" eb="24">
      <t>ゾウカ</t>
    </rPh>
    <rPh sb="25" eb="27">
      <t>ミコ</t>
    </rPh>
    <rPh sb="32" eb="34">
      <t>セッスイ</t>
    </rPh>
    <rPh sb="34" eb="36">
      <t>イシキ</t>
    </rPh>
    <rPh sb="37" eb="38">
      <t>タカ</t>
    </rPh>
    <rPh sb="41" eb="45">
      <t>ジンコウゲンショウ</t>
    </rPh>
    <rPh sb="45" eb="46">
      <t>トウ</t>
    </rPh>
    <rPh sb="47" eb="49">
      <t>ゲンショウ</t>
    </rPh>
    <rPh sb="51" eb="53">
      <t>ヨウイン</t>
    </rPh>
    <rPh sb="57" eb="59">
      <t>オオハバ</t>
    </rPh>
    <rPh sb="60" eb="62">
      <t>ゾウカ</t>
    </rPh>
    <rPh sb="63" eb="65">
      <t>ミコ</t>
    </rPh>
    <rPh sb="71" eb="73">
      <t>イッポウ</t>
    </rPh>
    <rPh sb="75" eb="77">
      <t>シセツ</t>
    </rPh>
    <rPh sb="78" eb="80">
      <t>カンキョ</t>
    </rPh>
    <rPh sb="81" eb="84">
      <t>ロウキュウカ</t>
    </rPh>
    <rPh sb="85" eb="86">
      <t>トモナ</t>
    </rPh>
    <rPh sb="87" eb="92">
      <t>イジカンリヒ</t>
    </rPh>
    <rPh sb="93" eb="96">
      <t>コウシンヒ</t>
    </rPh>
    <rPh sb="97" eb="99">
      <t>ゾウカ</t>
    </rPh>
    <rPh sb="100" eb="102">
      <t>ミコ</t>
    </rPh>
    <rPh sb="107" eb="111">
      <t>ケイエイカンキョウ</t>
    </rPh>
    <rPh sb="112" eb="114">
      <t>アッカ</t>
    </rPh>
    <rPh sb="115" eb="117">
      <t>ケネン</t>
    </rPh>
    <rPh sb="123" eb="125">
      <t>コンゴ</t>
    </rPh>
    <rPh sb="126" eb="129">
      <t>アンテイテキ</t>
    </rPh>
    <rPh sb="130" eb="133">
      <t>ゲスイドウ</t>
    </rPh>
    <rPh sb="137" eb="139">
      <t>テイキョウ</t>
    </rPh>
    <rPh sb="144" eb="148">
      <t>ケイヒサクゲン</t>
    </rPh>
    <rPh sb="149" eb="151">
      <t>テッテイ</t>
    </rPh>
    <rPh sb="152" eb="156">
      <t>リョウキンシュウニュウ</t>
    </rPh>
    <rPh sb="157" eb="159">
      <t>カクホ</t>
    </rPh>
    <rPh sb="159" eb="160">
      <t>トウ</t>
    </rPh>
    <rPh sb="161" eb="163">
      <t>ジュウヨウ</t>
    </rPh>
    <rPh sb="167" eb="168">
      <t>トク</t>
    </rPh>
    <rPh sb="169" eb="171">
      <t>リョウキン</t>
    </rPh>
    <rPh sb="176" eb="178">
      <t>カイテイ</t>
    </rPh>
    <rPh sb="179" eb="181">
      <t>シヤ</t>
    </rPh>
    <rPh sb="182" eb="183">
      <t>イ</t>
    </rPh>
    <rPh sb="185" eb="187">
      <t>ケントウ</t>
    </rPh>
    <rPh sb="188" eb="190">
      <t>キッキン</t>
    </rPh>
    <rPh sb="191" eb="193">
      <t>カダイ</t>
    </rPh>
    <rPh sb="199" eb="201">
      <t>イジョウ</t>
    </rPh>
    <rPh sb="209" eb="211">
      <t>イッソウ</t>
    </rPh>
    <rPh sb="212" eb="216">
      <t>ケイエイカイゼン</t>
    </rPh>
    <rPh sb="217" eb="219">
      <t>トリクミ</t>
    </rPh>
    <rPh sb="221" eb="225">
      <t>ケンゼンケイエイ</t>
    </rPh>
    <rPh sb="226" eb="228">
      <t>メザ</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</si>
</sst>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A08-4762-B004-61A6F861CB7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0.09</c:v>
                </c:pt>
                <c:pt idx="3">
                  <c:v>0.17</c:v>
                </c:pt>
                <c:pt idx="4">
                  <c:v>0.13</c:v>
                </c:pt>
              </c:numCache>
            </c:numRef>
          </c:val>
          <c:smooth val="0"/>
          <c:extLst>
            <c:ext xmlns:c16="http://schemas.microsoft.com/office/drawing/2014/chart" uri="{C3380CC4-5D6E-409C-BE32-E72D297353CC}">
              <c16:uniqueId val="{00000001-BA08-4762-B004-61A6F861CB7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65.06</c:v>
                </c:pt>
                <c:pt idx="3">
                  <c:v>62.13</c:v>
                </c:pt>
                <c:pt idx="4">
                  <c:v>66.77</c:v>
                </c:pt>
              </c:numCache>
            </c:numRef>
          </c:val>
          <c:extLst>
            <c:ext xmlns:c16="http://schemas.microsoft.com/office/drawing/2014/chart" uri="{C3380CC4-5D6E-409C-BE32-E72D297353CC}">
              <c16:uniqueId val="{00000000-631A-4D3D-8465-781F9CE15A5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65.28</c:v>
                </c:pt>
                <c:pt idx="3">
                  <c:v>64.92</c:v>
                </c:pt>
                <c:pt idx="4">
                  <c:v>64.14</c:v>
                </c:pt>
              </c:numCache>
            </c:numRef>
          </c:val>
          <c:smooth val="0"/>
          <c:extLst>
            <c:ext xmlns:c16="http://schemas.microsoft.com/office/drawing/2014/chart" uri="{C3380CC4-5D6E-409C-BE32-E72D297353CC}">
              <c16:uniqueId val="{00000001-631A-4D3D-8465-781F9CE15A5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91.32</c:v>
                </c:pt>
                <c:pt idx="3">
                  <c:v>91.91</c:v>
                </c:pt>
                <c:pt idx="4">
                  <c:v>92.19</c:v>
                </c:pt>
              </c:numCache>
            </c:numRef>
          </c:val>
          <c:extLst>
            <c:ext xmlns:c16="http://schemas.microsoft.com/office/drawing/2014/chart" uri="{C3380CC4-5D6E-409C-BE32-E72D297353CC}">
              <c16:uniqueId val="{00000000-0D19-44D1-B209-6EB11263301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92.72</c:v>
                </c:pt>
                <c:pt idx="3">
                  <c:v>92.88</c:v>
                </c:pt>
                <c:pt idx="4">
                  <c:v>92.9</c:v>
                </c:pt>
              </c:numCache>
            </c:numRef>
          </c:val>
          <c:smooth val="0"/>
          <c:extLst>
            <c:ext xmlns:c16="http://schemas.microsoft.com/office/drawing/2014/chart" uri="{C3380CC4-5D6E-409C-BE32-E72D297353CC}">
              <c16:uniqueId val="{00000001-0D19-44D1-B209-6EB11263301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102.05</c:v>
                </c:pt>
                <c:pt idx="3">
                  <c:v>102.44</c:v>
                </c:pt>
                <c:pt idx="4">
                  <c:v>101.37</c:v>
                </c:pt>
              </c:numCache>
            </c:numRef>
          </c:val>
          <c:extLst>
            <c:ext xmlns:c16="http://schemas.microsoft.com/office/drawing/2014/chart" uri="{C3380CC4-5D6E-409C-BE32-E72D297353CC}">
              <c16:uniqueId val="{00000000-B447-4B9C-BFA3-3C45E01142B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107.85</c:v>
                </c:pt>
                <c:pt idx="3">
                  <c:v>108.04</c:v>
                </c:pt>
                <c:pt idx="4">
                  <c:v>107.49</c:v>
                </c:pt>
              </c:numCache>
            </c:numRef>
          </c:val>
          <c:smooth val="0"/>
          <c:extLst>
            <c:ext xmlns:c16="http://schemas.microsoft.com/office/drawing/2014/chart" uri="{C3380CC4-5D6E-409C-BE32-E72D297353CC}">
              <c16:uniqueId val="{00000001-B447-4B9C-BFA3-3C45E01142B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4.08</c:v>
                </c:pt>
                <c:pt idx="3">
                  <c:v>8.0399999999999991</c:v>
                </c:pt>
                <c:pt idx="4">
                  <c:v>11.62</c:v>
                </c:pt>
              </c:numCache>
            </c:numRef>
          </c:val>
          <c:extLst>
            <c:ext xmlns:c16="http://schemas.microsoft.com/office/drawing/2014/chart" uri="{C3380CC4-5D6E-409C-BE32-E72D297353CC}">
              <c16:uniqueId val="{00000000-0A79-44D7-ABFA-FFBA4802603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23.79</c:v>
                </c:pt>
                <c:pt idx="3">
                  <c:v>25.66</c:v>
                </c:pt>
                <c:pt idx="4">
                  <c:v>27.46</c:v>
                </c:pt>
              </c:numCache>
            </c:numRef>
          </c:val>
          <c:smooth val="0"/>
          <c:extLst>
            <c:ext xmlns:c16="http://schemas.microsoft.com/office/drawing/2014/chart" uri="{C3380CC4-5D6E-409C-BE32-E72D297353CC}">
              <c16:uniqueId val="{00000001-0A79-44D7-ABFA-FFBA4802603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D38-4EBD-9C10-1A9EEB068D4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1.22</c:v>
                </c:pt>
                <c:pt idx="3">
                  <c:v>1.61</c:v>
                </c:pt>
                <c:pt idx="4">
                  <c:v>2.08</c:v>
                </c:pt>
              </c:numCache>
            </c:numRef>
          </c:val>
          <c:smooth val="0"/>
          <c:extLst>
            <c:ext xmlns:c16="http://schemas.microsoft.com/office/drawing/2014/chart" uri="{C3380CC4-5D6E-409C-BE32-E72D297353CC}">
              <c16:uniqueId val="{00000001-FD38-4EBD-9C10-1A9EEB068D4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8EE-4586-A78D-92E76782D0E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4.72</c:v>
                </c:pt>
                <c:pt idx="3">
                  <c:v>4.49</c:v>
                </c:pt>
                <c:pt idx="4">
                  <c:v>5.41</c:v>
                </c:pt>
              </c:numCache>
            </c:numRef>
          </c:val>
          <c:smooth val="0"/>
          <c:extLst>
            <c:ext xmlns:c16="http://schemas.microsoft.com/office/drawing/2014/chart" uri="{C3380CC4-5D6E-409C-BE32-E72D297353CC}">
              <c16:uniqueId val="{00000001-08EE-4586-A78D-92E76782D0E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39.24</c:v>
                </c:pt>
                <c:pt idx="3">
                  <c:v>48.33</c:v>
                </c:pt>
                <c:pt idx="4">
                  <c:v>36.58</c:v>
                </c:pt>
              </c:numCache>
            </c:numRef>
          </c:val>
          <c:extLst>
            <c:ext xmlns:c16="http://schemas.microsoft.com/office/drawing/2014/chart" uri="{C3380CC4-5D6E-409C-BE32-E72D297353CC}">
              <c16:uniqueId val="{00000000-F36D-433F-BEDA-33D2D15603F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67.930000000000007</c:v>
                </c:pt>
                <c:pt idx="3">
                  <c:v>68.53</c:v>
                </c:pt>
                <c:pt idx="4">
                  <c:v>69.180000000000007</c:v>
                </c:pt>
              </c:numCache>
            </c:numRef>
          </c:val>
          <c:smooth val="0"/>
          <c:extLst>
            <c:ext xmlns:c16="http://schemas.microsoft.com/office/drawing/2014/chart" uri="{C3380CC4-5D6E-409C-BE32-E72D297353CC}">
              <c16:uniqueId val="{00000001-F36D-433F-BEDA-33D2D15603F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1258.27</c:v>
                </c:pt>
                <c:pt idx="3">
                  <c:v>1216.42</c:v>
                </c:pt>
                <c:pt idx="4">
                  <c:v>1151.9100000000001</c:v>
                </c:pt>
              </c:numCache>
            </c:numRef>
          </c:val>
          <c:extLst>
            <c:ext xmlns:c16="http://schemas.microsoft.com/office/drawing/2014/chart" uri="{C3380CC4-5D6E-409C-BE32-E72D297353CC}">
              <c16:uniqueId val="{00000000-84A4-4B76-B48D-62AD88F6E48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857.88</c:v>
                </c:pt>
                <c:pt idx="3">
                  <c:v>825.1</c:v>
                </c:pt>
                <c:pt idx="4">
                  <c:v>789.87</c:v>
                </c:pt>
              </c:numCache>
            </c:numRef>
          </c:val>
          <c:smooth val="0"/>
          <c:extLst>
            <c:ext xmlns:c16="http://schemas.microsoft.com/office/drawing/2014/chart" uri="{C3380CC4-5D6E-409C-BE32-E72D297353CC}">
              <c16:uniqueId val="{00000001-84A4-4B76-B48D-62AD88F6E48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100.62</c:v>
                </c:pt>
                <c:pt idx="3">
                  <c:v>97.96</c:v>
                </c:pt>
                <c:pt idx="4">
                  <c:v>97.91</c:v>
                </c:pt>
              </c:numCache>
            </c:numRef>
          </c:val>
          <c:extLst>
            <c:ext xmlns:c16="http://schemas.microsoft.com/office/drawing/2014/chart" uri="{C3380CC4-5D6E-409C-BE32-E72D297353CC}">
              <c16:uniqueId val="{00000000-9197-4F7B-8AB8-5A45EF539AF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94.97</c:v>
                </c:pt>
                <c:pt idx="3">
                  <c:v>97.07</c:v>
                </c:pt>
                <c:pt idx="4">
                  <c:v>98.06</c:v>
                </c:pt>
              </c:numCache>
            </c:numRef>
          </c:val>
          <c:smooth val="0"/>
          <c:extLst>
            <c:ext xmlns:c16="http://schemas.microsoft.com/office/drawing/2014/chart" uri="{C3380CC4-5D6E-409C-BE32-E72D297353CC}">
              <c16:uniqueId val="{00000001-9197-4F7B-8AB8-5A45EF539AF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179.69</c:v>
                </c:pt>
                <c:pt idx="3">
                  <c:v>184.64</c:v>
                </c:pt>
                <c:pt idx="4">
                  <c:v>185.39</c:v>
                </c:pt>
              </c:numCache>
            </c:numRef>
          </c:val>
          <c:extLst>
            <c:ext xmlns:c16="http://schemas.microsoft.com/office/drawing/2014/chart" uri="{C3380CC4-5D6E-409C-BE32-E72D297353CC}">
              <c16:uniqueId val="{00000000-AE75-444E-947E-FED537CF0DC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159.49</c:v>
                </c:pt>
                <c:pt idx="3">
                  <c:v>157.81</c:v>
                </c:pt>
                <c:pt idx="4">
                  <c:v>157.37</c:v>
                </c:pt>
              </c:numCache>
            </c:numRef>
          </c:val>
          <c:smooth val="0"/>
          <c:extLst>
            <c:ext xmlns:c16="http://schemas.microsoft.com/office/drawing/2014/chart" uri="{C3380CC4-5D6E-409C-BE32-E72D297353CC}">
              <c16:uniqueId val="{00000001-AE75-444E-947E-FED537CF0DC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V56" zoomScaleNormal="10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山形県　寒河江市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75" t="s">
        <v>9</v>
      </c>
      <c r="BM7" s="76"/>
      <c r="BN7" s="76"/>
      <c r="BO7" s="76"/>
      <c r="BP7" s="76"/>
      <c r="BQ7" s="76"/>
      <c r="BR7" s="76"/>
      <c r="BS7" s="76"/>
      <c r="BT7" s="76"/>
      <c r="BU7" s="76"/>
      <c r="BV7" s="76"/>
      <c r="BW7" s="76"/>
      <c r="BX7" s="76"/>
      <c r="BY7" s="77"/>
    </row>
    <row r="8" spans="1:78" ht="18.75" customHeight="1" x14ac:dyDescent="0.2">
      <c r="A8" s="2"/>
      <c r="B8" s="71" t="str">
        <f>データ!I6</f>
        <v>法適用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Bd1</v>
      </c>
      <c r="X8" s="71"/>
      <c r="Y8" s="71"/>
      <c r="Z8" s="71"/>
      <c r="AA8" s="71"/>
      <c r="AB8" s="71"/>
      <c r="AC8" s="71"/>
      <c r="AD8" s="72" t="str">
        <f>データ!$M$6</f>
        <v>非設置</v>
      </c>
      <c r="AE8" s="72"/>
      <c r="AF8" s="72"/>
      <c r="AG8" s="72"/>
      <c r="AH8" s="72"/>
      <c r="AI8" s="72"/>
      <c r="AJ8" s="72"/>
      <c r="AK8" s="3"/>
      <c r="AL8" s="46">
        <f>データ!S6</f>
        <v>40086</v>
      </c>
      <c r="AM8" s="46"/>
      <c r="AN8" s="46"/>
      <c r="AO8" s="46"/>
      <c r="AP8" s="46"/>
      <c r="AQ8" s="46"/>
      <c r="AR8" s="46"/>
      <c r="AS8" s="46"/>
      <c r="AT8" s="45">
        <f>データ!T6</f>
        <v>139.03</v>
      </c>
      <c r="AU8" s="45"/>
      <c r="AV8" s="45"/>
      <c r="AW8" s="45"/>
      <c r="AX8" s="45"/>
      <c r="AY8" s="45"/>
      <c r="AZ8" s="45"/>
      <c r="BA8" s="45"/>
      <c r="BB8" s="45">
        <f>データ!U6</f>
        <v>288.33</v>
      </c>
      <c r="BC8" s="45"/>
      <c r="BD8" s="45"/>
      <c r="BE8" s="45"/>
      <c r="BF8" s="45"/>
      <c r="BG8" s="45"/>
      <c r="BH8" s="45"/>
      <c r="BI8" s="45"/>
      <c r="BJ8" s="3"/>
      <c r="BK8" s="3"/>
      <c r="BL8" s="67" t="s">
        <v>10</v>
      </c>
      <c r="BM8" s="68"/>
      <c r="BN8" s="69" t="s">
        <v>11</v>
      </c>
      <c r="BO8" s="69"/>
      <c r="BP8" s="69"/>
      <c r="BQ8" s="69"/>
      <c r="BR8" s="69"/>
      <c r="BS8" s="69"/>
      <c r="BT8" s="69"/>
      <c r="BU8" s="69"/>
      <c r="BV8" s="69"/>
      <c r="BW8" s="69"/>
      <c r="BX8" s="69"/>
      <c r="BY8" s="70"/>
    </row>
    <row r="9" spans="1:78" ht="18.75" customHeight="1" x14ac:dyDescent="0.2">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2">
      <c r="A10" s="2"/>
      <c r="B10" s="45" t="str">
        <f>データ!N6</f>
        <v>-</v>
      </c>
      <c r="C10" s="45"/>
      <c r="D10" s="45"/>
      <c r="E10" s="45"/>
      <c r="F10" s="45"/>
      <c r="G10" s="45"/>
      <c r="H10" s="45"/>
      <c r="I10" s="45">
        <f>データ!O6</f>
        <v>66.150000000000006</v>
      </c>
      <c r="J10" s="45"/>
      <c r="K10" s="45"/>
      <c r="L10" s="45"/>
      <c r="M10" s="45"/>
      <c r="N10" s="45"/>
      <c r="O10" s="45"/>
      <c r="P10" s="45">
        <f>データ!P6</f>
        <v>75.25</v>
      </c>
      <c r="Q10" s="45"/>
      <c r="R10" s="45"/>
      <c r="S10" s="45"/>
      <c r="T10" s="45"/>
      <c r="U10" s="45"/>
      <c r="V10" s="45"/>
      <c r="W10" s="45">
        <f>データ!Q6</f>
        <v>85.37</v>
      </c>
      <c r="X10" s="45"/>
      <c r="Y10" s="45"/>
      <c r="Z10" s="45"/>
      <c r="AA10" s="45"/>
      <c r="AB10" s="45"/>
      <c r="AC10" s="45"/>
      <c r="AD10" s="46">
        <f>データ!R6</f>
        <v>3685</v>
      </c>
      <c r="AE10" s="46"/>
      <c r="AF10" s="46"/>
      <c r="AG10" s="46"/>
      <c r="AH10" s="46"/>
      <c r="AI10" s="46"/>
      <c r="AJ10" s="46"/>
      <c r="AK10" s="2"/>
      <c r="AL10" s="46">
        <f>データ!V6</f>
        <v>30023</v>
      </c>
      <c r="AM10" s="46"/>
      <c r="AN10" s="46"/>
      <c r="AO10" s="46"/>
      <c r="AP10" s="46"/>
      <c r="AQ10" s="46"/>
      <c r="AR10" s="46"/>
      <c r="AS10" s="46"/>
      <c r="AT10" s="45">
        <f>データ!W6</f>
        <v>10.42</v>
      </c>
      <c r="AU10" s="45"/>
      <c r="AV10" s="45"/>
      <c r="AW10" s="45"/>
      <c r="AX10" s="45"/>
      <c r="AY10" s="45"/>
      <c r="AZ10" s="45"/>
      <c r="BA10" s="45"/>
      <c r="BB10" s="45">
        <f>データ!X6</f>
        <v>2881.29</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114</v>
      </c>
      <c r="BM16" s="62"/>
      <c r="BN16" s="62"/>
      <c r="BO16" s="62"/>
      <c r="BP16" s="62"/>
      <c r="BQ16" s="62"/>
      <c r="BR16" s="62"/>
      <c r="BS16" s="62"/>
      <c r="BT16" s="62"/>
      <c r="BU16" s="62"/>
      <c r="BV16" s="62"/>
      <c r="BW16" s="62"/>
      <c r="BX16" s="62"/>
      <c r="BY16" s="62"/>
      <c r="BZ16" s="63"/>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b1RqJrg+4exunbEb8BgGbPOPSxCCfp5jxNexEVcazd4URd5lluwDimmxvcJAT264ZkvGohTMgYhR/jKAVppZDA==" saltValue="FimgEKSD8aUJ1WgQLDuRB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2">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2022</v>
      </c>
      <c r="C6" s="19">
        <f t="shared" ref="C6:X6" si="3">C7</f>
        <v>62065</v>
      </c>
      <c r="D6" s="19">
        <f t="shared" si="3"/>
        <v>46</v>
      </c>
      <c r="E6" s="19">
        <f t="shared" si="3"/>
        <v>17</v>
      </c>
      <c r="F6" s="19">
        <f t="shared" si="3"/>
        <v>1</v>
      </c>
      <c r="G6" s="19">
        <f t="shared" si="3"/>
        <v>0</v>
      </c>
      <c r="H6" s="19" t="str">
        <f t="shared" si="3"/>
        <v>山形県　寒河江市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66.150000000000006</v>
      </c>
      <c r="P6" s="20">
        <f t="shared" si="3"/>
        <v>75.25</v>
      </c>
      <c r="Q6" s="20">
        <f t="shared" si="3"/>
        <v>85.37</v>
      </c>
      <c r="R6" s="20">
        <f t="shared" si="3"/>
        <v>3685</v>
      </c>
      <c r="S6" s="20">
        <f t="shared" si="3"/>
        <v>40086</v>
      </c>
      <c r="T6" s="20">
        <f t="shared" si="3"/>
        <v>139.03</v>
      </c>
      <c r="U6" s="20">
        <f t="shared" si="3"/>
        <v>288.33</v>
      </c>
      <c r="V6" s="20">
        <f t="shared" si="3"/>
        <v>30023</v>
      </c>
      <c r="W6" s="20">
        <f t="shared" si="3"/>
        <v>10.42</v>
      </c>
      <c r="X6" s="20">
        <f t="shared" si="3"/>
        <v>2881.29</v>
      </c>
      <c r="Y6" s="21" t="str">
        <f>IF(Y7="",NA(),Y7)</f>
        <v>-</v>
      </c>
      <c r="Z6" s="21" t="str">
        <f t="shared" ref="Z6:AH6" si="4">IF(Z7="",NA(),Z7)</f>
        <v>-</v>
      </c>
      <c r="AA6" s="21">
        <f t="shared" si="4"/>
        <v>102.05</v>
      </c>
      <c r="AB6" s="21">
        <f t="shared" si="4"/>
        <v>102.44</v>
      </c>
      <c r="AC6" s="21">
        <f t="shared" si="4"/>
        <v>101.37</v>
      </c>
      <c r="AD6" s="21" t="str">
        <f t="shared" si="4"/>
        <v>-</v>
      </c>
      <c r="AE6" s="21" t="str">
        <f t="shared" si="4"/>
        <v>-</v>
      </c>
      <c r="AF6" s="21">
        <f t="shared" si="4"/>
        <v>107.85</v>
      </c>
      <c r="AG6" s="21">
        <f t="shared" si="4"/>
        <v>108.04</v>
      </c>
      <c r="AH6" s="21">
        <f t="shared" si="4"/>
        <v>107.49</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4.72</v>
      </c>
      <c r="AR6" s="21">
        <f t="shared" si="5"/>
        <v>4.49</v>
      </c>
      <c r="AS6" s="21">
        <f t="shared" si="5"/>
        <v>5.41</v>
      </c>
      <c r="AT6" s="20" t="str">
        <f>IF(AT7="","",IF(AT7="-","【-】","【"&amp;SUBSTITUTE(TEXT(AT7,"#,##0.00"),"-","△")&amp;"】"))</f>
        <v>【3.15】</v>
      </c>
      <c r="AU6" s="21" t="str">
        <f>IF(AU7="",NA(),AU7)</f>
        <v>-</v>
      </c>
      <c r="AV6" s="21" t="str">
        <f t="shared" ref="AV6:BD6" si="6">IF(AV7="",NA(),AV7)</f>
        <v>-</v>
      </c>
      <c r="AW6" s="21">
        <f t="shared" si="6"/>
        <v>39.24</v>
      </c>
      <c r="AX6" s="21">
        <f t="shared" si="6"/>
        <v>48.33</v>
      </c>
      <c r="AY6" s="21">
        <f t="shared" si="6"/>
        <v>36.58</v>
      </c>
      <c r="AZ6" s="21" t="str">
        <f t="shared" si="6"/>
        <v>-</v>
      </c>
      <c r="BA6" s="21" t="str">
        <f t="shared" si="6"/>
        <v>-</v>
      </c>
      <c r="BB6" s="21">
        <f t="shared" si="6"/>
        <v>67.930000000000007</v>
      </c>
      <c r="BC6" s="21">
        <f t="shared" si="6"/>
        <v>68.53</v>
      </c>
      <c r="BD6" s="21">
        <f t="shared" si="6"/>
        <v>69.180000000000007</v>
      </c>
      <c r="BE6" s="20" t="str">
        <f>IF(BE7="","",IF(BE7="-","【-】","【"&amp;SUBSTITUTE(TEXT(BE7,"#,##0.00"),"-","△")&amp;"】"))</f>
        <v>【73.44】</v>
      </c>
      <c r="BF6" s="21" t="str">
        <f>IF(BF7="",NA(),BF7)</f>
        <v>-</v>
      </c>
      <c r="BG6" s="21" t="str">
        <f t="shared" ref="BG6:BO6" si="7">IF(BG7="",NA(),BG7)</f>
        <v>-</v>
      </c>
      <c r="BH6" s="21">
        <f t="shared" si="7"/>
        <v>1258.27</v>
      </c>
      <c r="BI6" s="21">
        <f t="shared" si="7"/>
        <v>1216.42</v>
      </c>
      <c r="BJ6" s="21">
        <f t="shared" si="7"/>
        <v>1151.9100000000001</v>
      </c>
      <c r="BK6" s="21" t="str">
        <f t="shared" si="7"/>
        <v>-</v>
      </c>
      <c r="BL6" s="21" t="str">
        <f t="shared" si="7"/>
        <v>-</v>
      </c>
      <c r="BM6" s="21">
        <f t="shared" si="7"/>
        <v>857.88</v>
      </c>
      <c r="BN6" s="21">
        <f t="shared" si="7"/>
        <v>825.1</v>
      </c>
      <c r="BO6" s="21">
        <f t="shared" si="7"/>
        <v>789.87</v>
      </c>
      <c r="BP6" s="20" t="str">
        <f>IF(BP7="","",IF(BP7="-","【-】","【"&amp;SUBSTITUTE(TEXT(BP7,"#,##0.00"),"-","△")&amp;"】"))</f>
        <v>【652.82】</v>
      </c>
      <c r="BQ6" s="21" t="str">
        <f>IF(BQ7="",NA(),BQ7)</f>
        <v>-</v>
      </c>
      <c r="BR6" s="21" t="str">
        <f t="shared" ref="BR6:BZ6" si="8">IF(BR7="",NA(),BR7)</f>
        <v>-</v>
      </c>
      <c r="BS6" s="21">
        <f t="shared" si="8"/>
        <v>100.62</v>
      </c>
      <c r="BT6" s="21">
        <f t="shared" si="8"/>
        <v>97.96</v>
      </c>
      <c r="BU6" s="21">
        <f t="shared" si="8"/>
        <v>97.91</v>
      </c>
      <c r="BV6" s="21" t="str">
        <f t="shared" si="8"/>
        <v>-</v>
      </c>
      <c r="BW6" s="21" t="str">
        <f t="shared" si="8"/>
        <v>-</v>
      </c>
      <c r="BX6" s="21">
        <f t="shared" si="8"/>
        <v>94.97</v>
      </c>
      <c r="BY6" s="21">
        <f t="shared" si="8"/>
        <v>97.07</v>
      </c>
      <c r="BZ6" s="21">
        <f t="shared" si="8"/>
        <v>98.06</v>
      </c>
      <c r="CA6" s="20" t="str">
        <f>IF(CA7="","",IF(CA7="-","【-】","【"&amp;SUBSTITUTE(TEXT(CA7,"#,##0.00"),"-","△")&amp;"】"))</f>
        <v>【97.61】</v>
      </c>
      <c r="CB6" s="21" t="str">
        <f>IF(CB7="",NA(),CB7)</f>
        <v>-</v>
      </c>
      <c r="CC6" s="21" t="str">
        <f t="shared" ref="CC6:CK6" si="9">IF(CC7="",NA(),CC7)</f>
        <v>-</v>
      </c>
      <c r="CD6" s="21">
        <f t="shared" si="9"/>
        <v>179.69</v>
      </c>
      <c r="CE6" s="21">
        <f t="shared" si="9"/>
        <v>184.64</v>
      </c>
      <c r="CF6" s="21">
        <f t="shared" si="9"/>
        <v>185.39</v>
      </c>
      <c r="CG6" s="21" t="str">
        <f t="shared" si="9"/>
        <v>-</v>
      </c>
      <c r="CH6" s="21" t="str">
        <f t="shared" si="9"/>
        <v>-</v>
      </c>
      <c r="CI6" s="21">
        <f t="shared" si="9"/>
        <v>159.49</v>
      </c>
      <c r="CJ6" s="21">
        <f t="shared" si="9"/>
        <v>157.81</v>
      </c>
      <c r="CK6" s="21">
        <f t="shared" si="9"/>
        <v>157.37</v>
      </c>
      <c r="CL6" s="20" t="str">
        <f>IF(CL7="","",IF(CL7="-","【-】","【"&amp;SUBSTITUTE(TEXT(CL7,"#,##0.00"),"-","△")&amp;"】"))</f>
        <v>【138.29】</v>
      </c>
      <c r="CM6" s="21" t="str">
        <f>IF(CM7="",NA(),CM7)</f>
        <v>-</v>
      </c>
      <c r="CN6" s="21" t="str">
        <f t="shared" ref="CN6:CV6" si="10">IF(CN7="",NA(),CN7)</f>
        <v>-</v>
      </c>
      <c r="CO6" s="21">
        <f t="shared" si="10"/>
        <v>65.06</v>
      </c>
      <c r="CP6" s="21">
        <f t="shared" si="10"/>
        <v>62.13</v>
      </c>
      <c r="CQ6" s="21">
        <f t="shared" si="10"/>
        <v>66.77</v>
      </c>
      <c r="CR6" s="21" t="str">
        <f t="shared" si="10"/>
        <v>-</v>
      </c>
      <c r="CS6" s="21" t="str">
        <f t="shared" si="10"/>
        <v>-</v>
      </c>
      <c r="CT6" s="21">
        <f t="shared" si="10"/>
        <v>65.28</v>
      </c>
      <c r="CU6" s="21">
        <f t="shared" si="10"/>
        <v>64.92</v>
      </c>
      <c r="CV6" s="21">
        <f t="shared" si="10"/>
        <v>64.14</v>
      </c>
      <c r="CW6" s="20" t="str">
        <f>IF(CW7="","",IF(CW7="-","【-】","【"&amp;SUBSTITUTE(TEXT(CW7,"#,##0.00"),"-","△")&amp;"】"))</f>
        <v>【59.10】</v>
      </c>
      <c r="CX6" s="21" t="str">
        <f>IF(CX7="",NA(),CX7)</f>
        <v>-</v>
      </c>
      <c r="CY6" s="21" t="str">
        <f t="shared" ref="CY6:DG6" si="11">IF(CY7="",NA(),CY7)</f>
        <v>-</v>
      </c>
      <c r="CZ6" s="21">
        <f t="shared" si="11"/>
        <v>91.32</v>
      </c>
      <c r="DA6" s="21">
        <f t="shared" si="11"/>
        <v>91.91</v>
      </c>
      <c r="DB6" s="21">
        <f t="shared" si="11"/>
        <v>92.19</v>
      </c>
      <c r="DC6" s="21" t="str">
        <f t="shared" si="11"/>
        <v>-</v>
      </c>
      <c r="DD6" s="21" t="str">
        <f t="shared" si="11"/>
        <v>-</v>
      </c>
      <c r="DE6" s="21">
        <f t="shared" si="11"/>
        <v>92.72</v>
      </c>
      <c r="DF6" s="21">
        <f t="shared" si="11"/>
        <v>92.88</v>
      </c>
      <c r="DG6" s="21">
        <f t="shared" si="11"/>
        <v>92.9</v>
      </c>
      <c r="DH6" s="20" t="str">
        <f>IF(DH7="","",IF(DH7="-","【-】","【"&amp;SUBSTITUTE(TEXT(DH7,"#,##0.00"),"-","△")&amp;"】"))</f>
        <v>【95.82】</v>
      </c>
      <c r="DI6" s="21" t="str">
        <f>IF(DI7="",NA(),DI7)</f>
        <v>-</v>
      </c>
      <c r="DJ6" s="21" t="str">
        <f t="shared" ref="DJ6:DR6" si="12">IF(DJ7="",NA(),DJ7)</f>
        <v>-</v>
      </c>
      <c r="DK6" s="21">
        <f t="shared" si="12"/>
        <v>4.08</v>
      </c>
      <c r="DL6" s="21">
        <f t="shared" si="12"/>
        <v>8.0399999999999991</v>
      </c>
      <c r="DM6" s="21">
        <f t="shared" si="12"/>
        <v>11.62</v>
      </c>
      <c r="DN6" s="21" t="str">
        <f t="shared" si="12"/>
        <v>-</v>
      </c>
      <c r="DO6" s="21" t="str">
        <f t="shared" si="12"/>
        <v>-</v>
      </c>
      <c r="DP6" s="21">
        <f t="shared" si="12"/>
        <v>23.79</v>
      </c>
      <c r="DQ6" s="21">
        <f t="shared" si="12"/>
        <v>25.66</v>
      </c>
      <c r="DR6" s="21">
        <f t="shared" si="12"/>
        <v>27.46</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1.22</v>
      </c>
      <c r="EB6" s="21">
        <f t="shared" si="13"/>
        <v>1.61</v>
      </c>
      <c r="EC6" s="21">
        <f t="shared" si="13"/>
        <v>2.08</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0.09</v>
      </c>
      <c r="EM6" s="21">
        <f t="shared" si="14"/>
        <v>0.17</v>
      </c>
      <c r="EN6" s="21">
        <f t="shared" si="14"/>
        <v>0.13</v>
      </c>
      <c r="EO6" s="20" t="str">
        <f>IF(EO7="","",IF(EO7="-","【-】","【"&amp;SUBSTITUTE(TEXT(EO7,"#,##0.00"),"-","△")&amp;"】"))</f>
        <v>【0.23】</v>
      </c>
    </row>
    <row r="7" spans="1:148" s="22" customFormat="1" x14ac:dyDescent="0.2">
      <c r="A7" s="14"/>
      <c r="B7" s="23">
        <v>2022</v>
      </c>
      <c r="C7" s="23">
        <v>62065</v>
      </c>
      <c r="D7" s="23">
        <v>46</v>
      </c>
      <c r="E7" s="23">
        <v>17</v>
      </c>
      <c r="F7" s="23">
        <v>1</v>
      </c>
      <c r="G7" s="23">
        <v>0</v>
      </c>
      <c r="H7" s="23" t="s">
        <v>96</v>
      </c>
      <c r="I7" s="23" t="s">
        <v>97</v>
      </c>
      <c r="J7" s="23" t="s">
        <v>98</v>
      </c>
      <c r="K7" s="23" t="s">
        <v>99</v>
      </c>
      <c r="L7" s="23" t="s">
        <v>100</v>
      </c>
      <c r="M7" s="23" t="s">
        <v>101</v>
      </c>
      <c r="N7" s="24" t="s">
        <v>102</v>
      </c>
      <c r="O7" s="24">
        <v>66.150000000000006</v>
      </c>
      <c r="P7" s="24">
        <v>75.25</v>
      </c>
      <c r="Q7" s="24">
        <v>85.37</v>
      </c>
      <c r="R7" s="24">
        <v>3685</v>
      </c>
      <c r="S7" s="24">
        <v>40086</v>
      </c>
      <c r="T7" s="24">
        <v>139.03</v>
      </c>
      <c r="U7" s="24">
        <v>288.33</v>
      </c>
      <c r="V7" s="24">
        <v>30023</v>
      </c>
      <c r="W7" s="24">
        <v>10.42</v>
      </c>
      <c r="X7" s="24">
        <v>2881.29</v>
      </c>
      <c r="Y7" s="24" t="s">
        <v>102</v>
      </c>
      <c r="Z7" s="24" t="s">
        <v>102</v>
      </c>
      <c r="AA7" s="24">
        <v>102.05</v>
      </c>
      <c r="AB7" s="24">
        <v>102.44</v>
      </c>
      <c r="AC7" s="24">
        <v>101.37</v>
      </c>
      <c r="AD7" s="24" t="s">
        <v>102</v>
      </c>
      <c r="AE7" s="24" t="s">
        <v>102</v>
      </c>
      <c r="AF7" s="24">
        <v>107.85</v>
      </c>
      <c r="AG7" s="24">
        <v>108.04</v>
      </c>
      <c r="AH7" s="24">
        <v>107.49</v>
      </c>
      <c r="AI7" s="24">
        <v>106.11</v>
      </c>
      <c r="AJ7" s="24" t="s">
        <v>102</v>
      </c>
      <c r="AK7" s="24" t="s">
        <v>102</v>
      </c>
      <c r="AL7" s="24">
        <v>0</v>
      </c>
      <c r="AM7" s="24">
        <v>0</v>
      </c>
      <c r="AN7" s="24">
        <v>0</v>
      </c>
      <c r="AO7" s="24" t="s">
        <v>102</v>
      </c>
      <c r="AP7" s="24" t="s">
        <v>102</v>
      </c>
      <c r="AQ7" s="24">
        <v>4.72</v>
      </c>
      <c r="AR7" s="24">
        <v>4.49</v>
      </c>
      <c r="AS7" s="24">
        <v>5.41</v>
      </c>
      <c r="AT7" s="24">
        <v>3.15</v>
      </c>
      <c r="AU7" s="24" t="s">
        <v>102</v>
      </c>
      <c r="AV7" s="24" t="s">
        <v>102</v>
      </c>
      <c r="AW7" s="24">
        <v>39.24</v>
      </c>
      <c r="AX7" s="24">
        <v>48.33</v>
      </c>
      <c r="AY7" s="24">
        <v>36.58</v>
      </c>
      <c r="AZ7" s="24" t="s">
        <v>102</v>
      </c>
      <c r="BA7" s="24" t="s">
        <v>102</v>
      </c>
      <c r="BB7" s="24">
        <v>67.930000000000007</v>
      </c>
      <c r="BC7" s="24">
        <v>68.53</v>
      </c>
      <c r="BD7" s="24">
        <v>69.180000000000007</v>
      </c>
      <c r="BE7" s="24">
        <v>73.44</v>
      </c>
      <c r="BF7" s="24" t="s">
        <v>102</v>
      </c>
      <c r="BG7" s="24" t="s">
        <v>102</v>
      </c>
      <c r="BH7" s="24">
        <v>1258.27</v>
      </c>
      <c r="BI7" s="24">
        <v>1216.42</v>
      </c>
      <c r="BJ7" s="24">
        <v>1151.9100000000001</v>
      </c>
      <c r="BK7" s="24" t="s">
        <v>102</v>
      </c>
      <c r="BL7" s="24" t="s">
        <v>102</v>
      </c>
      <c r="BM7" s="24">
        <v>857.88</v>
      </c>
      <c r="BN7" s="24">
        <v>825.1</v>
      </c>
      <c r="BO7" s="24">
        <v>789.87</v>
      </c>
      <c r="BP7" s="24">
        <v>652.82000000000005</v>
      </c>
      <c r="BQ7" s="24" t="s">
        <v>102</v>
      </c>
      <c r="BR7" s="24" t="s">
        <v>102</v>
      </c>
      <c r="BS7" s="24">
        <v>100.62</v>
      </c>
      <c r="BT7" s="24">
        <v>97.96</v>
      </c>
      <c r="BU7" s="24">
        <v>97.91</v>
      </c>
      <c r="BV7" s="24" t="s">
        <v>102</v>
      </c>
      <c r="BW7" s="24" t="s">
        <v>102</v>
      </c>
      <c r="BX7" s="24">
        <v>94.97</v>
      </c>
      <c r="BY7" s="24">
        <v>97.07</v>
      </c>
      <c r="BZ7" s="24">
        <v>98.06</v>
      </c>
      <c r="CA7" s="24">
        <v>97.61</v>
      </c>
      <c r="CB7" s="24" t="s">
        <v>102</v>
      </c>
      <c r="CC7" s="24" t="s">
        <v>102</v>
      </c>
      <c r="CD7" s="24">
        <v>179.69</v>
      </c>
      <c r="CE7" s="24">
        <v>184.64</v>
      </c>
      <c r="CF7" s="24">
        <v>185.39</v>
      </c>
      <c r="CG7" s="24" t="s">
        <v>102</v>
      </c>
      <c r="CH7" s="24" t="s">
        <v>102</v>
      </c>
      <c r="CI7" s="24">
        <v>159.49</v>
      </c>
      <c r="CJ7" s="24">
        <v>157.81</v>
      </c>
      <c r="CK7" s="24">
        <v>157.37</v>
      </c>
      <c r="CL7" s="24">
        <v>138.29</v>
      </c>
      <c r="CM7" s="24" t="s">
        <v>102</v>
      </c>
      <c r="CN7" s="24" t="s">
        <v>102</v>
      </c>
      <c r="CO7" s="24">
        <v>65.06</v>
      </c>
      <c r="CP7" s="24">
        <v>62.13</v>
      </c>
      <c r="CQ7" s="24">
        <v>66.77</v>
      </c>
      <c r="CR7" s="24" t="s">
        <v>102</v>
      </c>
      <c r="CS7" s="24" t="s">
        <v>102</v>
      </c>
      <c r="CT7" s="24">
        <v>65.28</v>
      </c>
      <c r="CU7" s="24">
        <v>64.92</v>
      </c>
      <c r="CV7" s="24">
        <v>64.14</v>
      </c>
      <c r="CW7" s="24">
        <v>59.1</v>
      </c>
      <c r="CX7" s="24" t="s">
        <v>102</v>
      </c>
      <c r="CY7" s="24" t="s">
        <v>102</v>
      </c>
      <c r="CZ7" s="24">
        <v>91.32</v>
      </c>
      <c r="DA7" s="24">
        <v>91.91</v>
      </c>
      <c r="DB7" s="24">
        <v>92.19</v>
      </c>
      <c r="DC7" s="24" t="s">
        <v>102</v>
      </c>
      <c r="DD7" s="24" t="s">
        <v>102</v>
      </c>
      <c r="DE7" s="24">
        <v>92.72</v>
      </c>
      <c r="DF7" s="24">
        <v>92.88</v>
      </c>
      <c r="DG7" s="24">
        <v>92.9</v>
      </c>
      <c r="DH7" s="24">
        <v>95.82</v>
      </c>
      <c r="DI7" s="24" t="s">
        <v>102</v>
      </c>
      <c r="DJ7" s="24" t="s">
        <v>102</v>
      </c>
      <c r="DK7" s="24">
        <v>4.08</v>
      </c>
      <c r="DL7" s="24">
        <v>8.0399999999999991</v>
      </c>
      <c r="DM7" s="24">
        <v>11.62</v>
      </c>
      <c r="DN7" s="24" t="s">
        <v>102</v>
      </c>
      <c r="DO7" s="24" t="s">
        <v>102</v>
      </c>
      <c r="DP7" s="24">
        <v>23.79</v>
      </c>
      <c r="DQ7" s="24">
        <v>25.66</v>
      </c>
      <c r="DR7" s="24">
        <v>27.46</v>
      </c>
      <c r="DS7" s="24">
        <v>39.74</v>
      </c>
      <c r="DT7" s="24" t="s">
        <v>102</v>
      </c>
      <c r="DU7" s="24" t="s">
        <v>102</v>
      </c>
      <c r="DV7" s="24">
        <v>0</v>
      </c>
      <c r="DW7" s="24">
        <v>0</v>
      </c>
      <c r="DX7" s="24">
        <v>0</v>
      </c>
      <c r="DY7" s="24" t="s">
        <v>102</v>
      </c>
      <c r="DZ7" s="24" t="s">
        <v>102</v>
      </c>
      <c r="EA7" s="24">
        <v>1.22</v>
      </c>
      <c r="EB7" s="24">
        <v>1.61</v>
      </c>
      <c r="EC7" s="24">
        <v>2.08</v>
      </c>
      <c r="ED7" s="24">
        <v>7.62</v>
      </c>
      <c r="EE7" s="24" t="s">
        <v>102</v>
      </c>
      <c r="EF7" s="24" t="s">
        <v>102</v>
      </c>
      <c r="EG7" s="24">
        <v>0</v>
      </c>
      <c r="EH7" s="24">
        <v>0</v>
      </c>
      <c r="EI7" s="24">
        <v>0</v>
      </c>
      <c r="EJ7" s="24" t="s">
        <v>102</v>
      </c>
      <c r="EK7" s="24" t="s">
        <v>102</v>
      </c>
      <c r="EL7" s="24">
        <v>0.09</v>
      </c>
      <c r="EM7" s="24">
        <v>0.17</v>
      </c>
      <c r="EN7" s="24">
        <v>0.13</v>
      </c>
      <c r="EO7" s="24">
        <v>0.23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108</v>
      </c>
    </row>
    <row r="12" spans="1:148" x14ac:dyDescent="0.2">
      <c r="B12">
        <v>1</v>
      </c>
      <c r="C12">
        <v>1</v>
      </c>
      <c r="D12">
        <v>2</v>
      </c>
      <c r="E12">
        <v>3</v>
      </c>
      <c r="F12">
        <v>4</v>
      </c>
      <c r="G12" t="s">
        <v>109</v>
      </c>
    </row>
    <row r="13" spans="1:148" x14ac:dyDescent="0.2">
      <c r="B13" t="s">
        <v>110</v>
      </c>
      <c r="C13" t="s">
        <v>111</v>
      </c>
      <c r="D13" t="s">
        <v>112</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川越 貴之</cp:lastModifiedBy>
  <dcterms:created xsi:type="dcterms:W3CDTF">2023-12-12T00:43:05Z</dcterms:created>
  <dcterms:modified xsi:type="dcterms:W3CDTF">2024-01-19T04:25:09Z</dcterms:modified>
  <cp:category/>
</cp:coreProperties>
</file>