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90" windowWidth="14940" windowHeight="784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AD10" i="4" s="1"/>
  <c r="Q6" i="5"/>
  <c r="W10" i="4" s="1"/>
  <c r="P6" i="5"/>
  <c r="O6" i="5"/>
  <c r="N6" i="5"/>
  <c r="B10" i="4" s="1"/>
  <c r="M6" i="5"/>
  <c r="L6" i="5"/>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P10" i="4"/>
  <c r="I10" i="4"/>
  <c r="AT8" i="4"/>
  <c r="AL8" i="4"/>
  <c r="W8" i="4"/>
  <c r="B8" i="4"/>
  <c r="B6"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<sst xmlns="http://schemas.openxmlformats.org/spreadsheetml/2006/main" count="245" uniqueCount="125">
  <si>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</si>
  <si>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</si>
  <si>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</si>
  <si>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</si>
  <si>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</si>
  <si>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</si>
  <si>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</si>
  <si>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</si>
  <si>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</si>
  <si>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</si>
  <si>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</si>
  <si>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</si>
  <si>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</si>
  <si>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</si>
  <si>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</si>
  <si>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</si>
  <si>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</si>
  <si>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</si>
  <si>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</si>
  <si>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</si>
  <si>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</si>
  <si>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</si>
  <si>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</si>
  <si>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</si>
  <si>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</si>
  <si>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</si>
  <si>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</si>
  <si>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</si>
  <si>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</si>
  <si>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</si>
  <si>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</si>
  <si>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</si>
  <si>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</si>
  <si>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</si>
  <si>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</si>
  <si>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</si>
  <si>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</si>
  <si>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</si>
  <si>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</si>
  <si>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</si>
  <si>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</si>
  <si>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</si>
  <si>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</si>
  <si>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</si>
  <si>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</si>
  <si>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</si>
  <si>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</si>
  <si>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</si>
  <si>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</si>
  <si>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</si>
  <si>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</si>
  <si>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</si>
  <si>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</si>
  <si>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</si>
  <si>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</si>
  <si>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</si>
  <si>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</si>
  <si>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</si>
  <si>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</si>
  <si>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</si>
  <si>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</si>
  <si>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</si>
  <si>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</si>
  <si>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</si>
  <si>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</si>
  <si>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</si>
  <si>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</si>
  <si>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</si>
  <si>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</si>
  <si>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</si>
  <si>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</si>
  <si>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</si>
  <si>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</si>
  <si>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</si>
  <si>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</si>
  <si>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</si>
  <si>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</si>
  <si>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</si>
  <si>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</si>
  <si>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</si>
  <si>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</si>
  <si>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</si>
  <si>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</si>
  <si>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</si>
  <si>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</si>
  <si>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</si>
  <si>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</si>
  <si>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</si>
  <si>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</si>
  <si>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</si>
  <si>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</si>
  <si>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</si>
  <si>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</si>
  <si>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</si>
  <si>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</si>
  <si>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</si>
  <si>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</si>
  <si>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</si>
  <si>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</si>
  <si>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</si>
  <si>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</si>
  <si>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</si>
  <si>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</si>
  <si>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</si>
  <si>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</si>
  <si>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</si>
  <si>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</si>
  <si>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</si>
  <si>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</si>
  <si>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高畠町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</si>
  <si>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</si>
  <si>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</si>
  <si>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</si>
  <si>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</si>
  <si>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</si>
  <si>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</si>
  <si>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</si>
  <si>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</si>
  <si>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</si>
  <si>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</si>
  <si>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</si>
  <si>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当町の特定環境保全公共下水道事業は平成4年度に着手しており、面整備は概成済みである。この間、管路の更新は実施していない。
　管路等の点検調査も大規模なものは行っていなかったが、平成28年度は6ヶ所のマンホールポンプの点検調査を実施した。今後も定期的にマンホールポンプの点検調査を実施していく。平成31年度以降は、下水道ストックマネジメント計画に基づいた管路等の点検調査等を行い、平成34年度からは調査結果を踏まえた管路更新工事を実施していく</t>
    <rPh sb="1" eb="2">
      <t>トウ</t>
    </rPh>
    <rPh sb="2" eb="3">
      <t>マチ</t>
    </rPh>
    <rPh sb="4" eb="6">
      <t>トクテイ</t>
    </rPh>
    <rPh sb="6" eb="8">
      <t>カンキョウ</t>
    </rPh>
    <rPh sb="8" eb="10">
      <t>ホゼン</t>
    </rPh>
    <rPh sb="10" eb="12">
      <t>コウキョウ</t>
    </rPh>
    <rPh sb="12" eb="15">
      <t>ゲスイドウ</t>
    </rPh>
    <rPh sb="15" eb="17">
      <t>ジギョウ</t>
    </rPh>
    <rPh sb="18" eb="20">
      <t>ヘイセイ</t>
    </rPh>
    <rPh sb="21" eb="22">
      <t>ネン</t>
    </rPh>
    <rPh sb="22" eb="23">
      <t>ド</t>
    </rPh>
    <rPh sb="24" eb="26">
      <t>チャクシュ</t>
    </rPh>
    <rPh sb="31" eb="32">
      <t>メン</t>
    </rPh>
    <rPh sb="32" eb="34">
      <t>セイビ</t>
    </rPh>
    <rPh sb="35" eb="37">
      <t>ガイセイ</t>
    </rPh>
    <rPh sb="37" eb="38">
      <t>ズ</t>
    </rPh>
    <rPh sb="45" eb="46">
      <t>カン</t>
    </rPh>
    <rPh sb="47" eb="49">
      <t>カンロ</t>
    </rPh>
    <rPh sb="50" eb="52">
      <t>コウシン</t>
    </rPh>
    <rPh sb="53" eb="55">
      <t>ジッシ</t>
    </rPh>
    <rPh sb="119" eb="121">
      <t>コンゴ</t>
    </rPh>
    <rPh sb="122" eb="125">
      <t>テイキテキ</t>
    </rPh>
    <phoneticPr fontId="7"/>
  </si>
  <si>
    <t>非設置</t>
    <rPh sb="0" eb="1">
      <t>ヒ</t>
    </rPh>
    <rPh sb="1" eb="3">
      <t>セッチ</t>
    </rPh>
    <phoneticPr fontId="4"/>
  </si>
  <si>
    <t>　ここ数年は大規模な下水道整備事業を行っていないこともあって、経営状況は安定している。今後は、処理区域内の下水道未接続世帯解消を図る必要がある。
　また、平成28年度中に下水道ストックマネジメント計画を策定した。これに基づき、平成31年度から計画的に管路の点検調査を実施し、更新を図っていく予定である。特定環境保全公共下水道事業は公共下水道事業よりも料金収入が少なく、経営基盤が弱いことから、経営状況をしっかり把握して進める必要がある。</t>
    <rPh sb="3" eb="5">
      <t>スウネン</t>
    </rPh>
    <rPh sb="6" eb="9">
      <t>ダイキボ</t>
    </rPh>
    <rPh sb="10" eb="12">
      <t>ゲスイ</t>
    </rPh>
    <rPh sb="12" eb="13">
      <t>ドウ</t>
    </rPh>
    <rPh sb="13" eb="15">
      <t>セイビ</t>
    </rPh>
    <rPh sb="15" eb="17">
      <t>ジギョウ</t>
    </rPh>
    <rPh sb="18" eb="19">
      <t>オコナ</t>
    </rPh>
    <rPh sb="31" eb="33">
      <t>ケイエイ</t>
    </rPh>
    <rPh sb="33" eb="35">
      <t>ジョウキョウ</t>
    </rPh>
    <rPh sb="36" eb="38">
      <t>アンテイ</t>
    </rPh>
    <rPh sb="43" eb="45">
      <t>コンゴ</t>
    </rPh>
    <rPh sb="47" eb="49">
      <t>ショリ</t>
    </rPh>
    <rPh sb="49" eb="51">
      <t>クイキ</t>
    </rPh>
    <rPh sb="51" eb="52">
      <t>ナイ</t>
    </rPh>
    <rPh sb="53" eb="56">
      <t>ゲスイドウ</t>
    </rPh>
    <rPh sb="56" eb="59">
      <t>ミセツゾク</t>
    </rPh>
    <rPh sb="59" eb="61">
      <t>セタイ</t>
    </rPh>
    <rPh sb="61" eb="63">
      <t>カイショウ</t>
    </rPh>
    <rPh sb="64" eb="65">
      <t>ハカ</t>
    </rPh>
    <rPh sb="66" eb="68">
      <t>ヒツヨウ</t>
    </rPh>
    <rPh sb="77" eb="79">
      <t>ヘイセイ</t>
    </rPh>
    <rPh sb="81" eb="82">
      <t>ネン</t>
    </rPh>
    <rPh sb="82" eb="83">
      <t>ド</t>
    </rPh>
    <rPh sb="83" eb="84">
      <t>チュウ</t>
    </rPh>
    <rPh sb="85" eb="88">
      <t>ゲスイドウ</t>
    </rPh>
    <rPh sb="98" eb="100">
      <t>ケイカク</t>
    </rPh>
    <rPh sb="101" eb="103">
      <t>サクテイ</t>
    </rPh>
    <rPh sb="109" eb="110">
      <t>モト</t>
    </rPh>
    <rPh sb="121" eb="123">
      <t>ケイカク</t>
    </rPh>
    <rPh sb="123" eb="124">
      <t>テキ</t>
    </rPh>
    <rPh sb="125" eb="127">
      <t>カンロ</t>
    </rPh>
    <rPh sb="128" eb="130">
      <t>テンケン</t>
    </rPh>
    <rPh sb="130" eb="132">
      <t>チョウサ</t>
    </rPh>
    <rPh sb="133" eb="135">
      <t>ジッシ</t>
    </rPh>
    <rPh sb="137" eb="139">
      <t>コウシン</t>
    </rPh>
    <rPh sb="140" eb="141">
      <t>ハカ</t>
    </rPh>
    <rPh sb="145" eb="147">
      <t>ヨテイ</t>
    </rPh>
    <rPh sb="151" eb="153">
      <t>トクテイ</t>
    </rPh>
    <rPh sb="153" eb="155">
      <t>カンキョウ</t>
    </rPh>
    <rPh sb="155" eb="157">
      <t>ホゼン</t>
    </rPh>
    <rPh sb="157" eb="159">
      <t>コウキョウ</t>
    </rPh>
    <rPh sb="159" eb="162">
      <t>ゲスイドウ</t>
    </rPh>
    <rPh sb="162" eb="164">
      <t>ジギョウ</t>
    </rPh>
    <rPh sb="165" eb="167">
      <t>コウキョウ</t>
    </rPh>
    <rPh sb="167" eb="170">
      <t>ゲスイドウ</t>
    </rPh>
    <rPh sb="170" eb="172">
      <t>ジギョウ</t>
    </rPh>
    <rPh sb="175" eb="177">
      <t>リョウキン</t>
    </rPh>
    <rPh sb="177" eb="179">
      <t>シュウニュウ</t>
    </rPh>
    <rPh sb="180" eb="181">
      <t>スク</t>
    </rPh>
    <rPh sb="184" eb="186">
      <t>ケイエイ</t>
    </rPh>
    <rPh sb="186" eb="188">
      <t>キバン</t>
    </rPh>
    <rPh sb="189" eb="190">
      <t>ヨワ</t>
    </rPh>
    <rPh sb="196" eb="198">
      <t>ケイエイ</t>
    </rPh>
    <rPh sb="198" eb="200">
      <t>ジョウキョウ</t>
    </rPh>
    <rPh sb="205" eb="207">
      <t>ハアク</t>
    </rPh>
    <rPh sb="209" eb="210">
      <t>スス</t>
    </rPh>
    <rPh sb="212" eb="214">
      <t>ヒツヨウ</t>
    </rPh>
    <phoneticPr fontId="7"/>
  </si>
  <si>
    <t>　平成27年度までは類似団体平均よりも悪い経営状況にあったが、平成28年度は平均と同等もしくは平均より良い経営状況に改善した。地方債元利償還金の減少も改善の主な要因だが、それより「分流式下水道等に要する経費」の適正化に伴う基準内繰入金の増によるところが大きい。維持管理費は前年より多くなっている。
　また、水洗化率は上昇傾向にあるものの、類似団体平均値より低く、5%以上の開きがある。
　今後は、処理区域内の下水道未接続世帯解消に努めていく。また、下水道使用料金は県内一高い（20㎥あたり：消費税込4,212円）ため、使用料金の値上げによる経営健全化は難しいが、平成28年度に策定した経営戦略の分析・予測に基づき、より効率的な事業経営を進めていく。同年度に策定した下水道ストックマネジメント計画に基づくマンホールポンプ異常時通報システムの更新等、維持管理の効率化も実施していく。</t>
    <rPh sb="1" eb="3">
      <t>ヘイセイ</t>
    </rPh>
    <rPh sb="5" eb="7">
      <t>ネンド</t>
    </rPh>
    <rPh sb="10" eb="12">
      <t>ルイジ</t>
    </rPh>
    <rPh sb="12" eb="14">
      <t>ダンタイ</t>
    </rPh>
    <rPh sb="14" eb="16">
      <t>ヘイキン</t>
    </rPh>
    <rPh sb="19" eb="20">
      <t>ワル</t>
    </rPh>
    <rPh sb="21" eb="23">
      <t>ケイエイ</t>
    </rPh>
    <rPh sb="23" eb="25">
      <t>ジョウキョウ</t>
    </rPh>
    <rPh sb="31" eb="33">
      <t>ヘイセイ</t>
    </rPh>
    <rPh sb="35" eb="37">
      <t>ネンド</t>
    </rPh>
    <rPh sb="38" eb="40">
      <t>ヘイキン</t>
    </rPh>
    <rPh sb="41" eb="43">
      <t>ドウトウ</t>
    </rPh>
    <rPh sb="47" eb="49">
      <t>ヘイキン</t>
    </rPh>
    <rPh sb="51" eb="52">
      <t>ヨ</t>
    </rPh>
    <rPh sb="53" eb="55">
      <t>ケイエイ</t>
    </rPh>
    <rPh sb="55" eb="57">
      <t>ジョウキョウ</t>
    </rPh>
    <rPh sb="58" eb="60">
      <t>カイゼン</t>
    </rPh>
    <rPh sb="153" eb="156">
      <t>スイセンカ</t>
    </rPh>
    <rPh sb="156" eb="157">
      <t>リツ</t>
    </rPh>
    <rPh sb="158" eb="160">
      <t>ジョウショウ</t>
    </rPh>
    <rPh sb="160" eb="162">
      <t>ケイコウ</t>
    </rPh>
    <rPh sb="169" eb="171">
      <t>ルイジ</t>
    </rPh>
    <rPh sb="171" eb="173">
      <t>ダンタイ</t>
    </rPh>
    <rPh sb="173" eb="176">
      <t>ヘイキンチ</t>
    </rPh>
    <rPh sb="178" eb="179">
      <t>ヒク</t>
    </rPh>
    <rPh sb="183" eb="185">
      <t>イジョウ</t>
    </rPh>
    <rPh sb="186" eb="187">
      <t>ヒラ</t>
    </rPh>
    <rPh sb="194" eb="196">
      <t>コンゴ</t>
    </rPh>
    <rPh sb="198" eb="200">
      <t>ショリ</t>
    </rPh>
    <rPh sb="200" eb="202">
      <t>クイキ</t>
    </rPh>
    <rPh sb="202" eb="203">
      <t>ナイ</t>
    </rPh>
    <rPh sb="204" eb="207">
      <t>ゲスイドウ</t>
    </rPh>
    <rPh sb="207" eb="210">
      <t>ミセツゾク</t>
    </rPh>
    <rPh sb="210" eb="212">
      <t>セタイ</t>
    </rPh>
    <rPh sb="212" eb="214">
      <t>カイショウ</t>
    </rPh>
    <rPh sb="215" eb="216">
      <t>ツト</t>
    </rPh>
    <rPh sb="224" eb="227">
      <t>ゲスイドウ</t>
    </rPh>
    <rPh sb="227" eb="229">
      <t>シヨウ</t>
    </rPh>
    <rPh sb="229" eb="231">
      <t>リョウキン</t>
    </rPh>
    <rPh sb="232" eb="234">
      <t>ケンナイ</t>
    </rPh>
    <rPh sb="234" eb="235">
      <t>イチ</t>
    </rPh>
    <rPh sb="235" eb="236">
      <t>タカ</t>
    </rPh>
    <rPh sb="245" eb="248">
      <t>ショウヒゼイ</t>
    </rPh>
    <rPh sb="248" eb="249">
      <t>コミ</t>
    </rPh>
    <rPh sb="254" eb="255">
      <t>エン</t>
    </rPh>
    <rPh sb="259" eb="261">
      <t>シヨウ</t>
    </rPh>
    <rPh sb="261" eb="263">
      <t>リョウキン</t>
    </rPh>
    <rPh sb="264" eb="266">
      <t>ネア</t>
    </rPh>
    <rPh sb="270" eb="272">
      <t>ケイエイ</t>
    </rPh>
    <rPh sb="272" eb="275">
      <t>ケンゼンカ</t>
    </rPh>
    <rPh sb="276" eb="277">
      <t>ムズカ</t>
    </rPh>
    <rPh sb="281" eb="283">
      <t>ヘイセイ</t>
    </rPh>
    <rPh sb="285" eb="287">
      <t>ネンド</t>
    </rPh>
    <rPh sb="288" eb="290">
      <t>サクテイ</t>
    </rPh>
    <rPh sb="292" eb="294">
      <t>ケイエイ</t>
    </rPh>
    <rPh sb="294" eb="296">
      <t>センリャク</t>
    </rPh>
    <rPh sb="297" eb="299">
      <t>ブンセキ</t>
    </rPh>
    <rPh sb="300" eb="302">
      <t>ヨソク</t>
    </rPh>
    <rPh sb="303" eb="304">
      <t>モト</t>
    </rPh>
    <rPh sb="309" eb="311">
      <t>コウリツ</t>
    </rPh>
    <rPh sb="311" eb="312">
      <t>テキ</t>
    </rPh>
    <rPh sb="313" eb="315">
      <t>ジギョウ</t>
    </rPh>
    <rPh sb="315" eb="317">
      <t>ケイエイ</t>
    </rPh>
    <rPh sb="318" eb="319">
      <t>スス</t>
    </rPh>
    <rPh sb="324" eb="325">
      <t>ドウ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</si>
</sst>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085952"/>
        <c:axId val="10570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03085952"/>
        <c:axId val="105709568"/>
      </c:lineChart>
      <c:dateAx>
        <c:axId val="103085952"/>
        <c:scaling>
          <c:orientation val="minMax"/>
        </c:scaling>
        <c:delete val="1"/>
        <c:axPos val="b"/>
        <c:numFmt formatCode="ge" sourceLinked="1"/>
        <c:majorTickMark val="none"/>
        <c:minorTickMark val="none"/>
        <c:tickLblPos val="none"/>
        <c:crossAx val="105709568"/>
        <c:crosses val="autoZero"/>
        <c:auto val="1"/>
        <c:lblOffset val="100"/>
        <c:baseTimeUnit val="years"/>
      </c:dateAx>
      <c:valAx>
        <c:axId val="10570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8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326272"/>
        <c:axId val="10632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06326272"/>
        <c:axId val="106328448"/>
      </c:lineChart>
      <c:dateAx>
        <c:axId val="106326272"/>
        <c:scaling>
          <c:orientation val="minMax"/>
        </c:scaling>
        <c:delete val="1"/>
        <c:axPos val="b"/>
        <c:numFmt formatCode="ge" sourceLinked="1"/>
        <c:majorTickMark val="none"/>
        <c:minorTickMark val="none"/>
        <c:tickLblPos val="none"/>
        <c:crossAx val="106328448"/>
        <c:crosses val="autoZero"/>
        <c:auto val="1"/>
        <c:lblOffset val="100"/>
        <c:baseTimeUnit val="years"/>
      </c:dateAx>
      <c:valAx>
        <c:axId val="10632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2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72.87</c:v>
                </c:pt>
                <c:pt idx="1">
                  <c:v>74.37</c:v>
                </c:pt>
                <c:pt idx="2">
                  <c:v>75.75</c:v>
                </c:pt>
                <c:pt idx="3">
                  <c:v>76.540000000000006</c:v>
                </c:pt>
                <c:pt idx="4">
                  <c:v>77.25</c:v>
                </c:pt>
              </c:numCache>
            </c:numRef>
          </c:val>
        </c:ser>
        <c:dLbls>
          <c:showLegendKey val="0"/>
          <c:showVal val="0"/>
          <c:showCatName val="0"/>
          <c:showSerName val="0"/>
          <c:showPercent val="0"/>
          <c:showBubbleSize val="0"/>
        </c:dLbls>
        <c:gapWidth val="150"/>
        <c:axId val="106361600"/>
        <c:axId val="10636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06361600"/>
        <c:axId val="106363520"/>
      </c:lineChart>
      <c:dateAx>
        <c:axId val="106361600"/>
        <c:scaling>
          <c:orientation val="minMax"/>
        </c:scaling>
        <c:delete val="1"/>
        <c:axPos val="b"/>
        <c:numFmt formatCode="ge" sourceLinked="1"/>
        <c:majorTickMark val="none"/>
        <c:minorTickMark val="none"/>
        <c:tickLblPos val="none"/>
        <c:crossAx val="106363520"/>
        <c:crosses val="autoZero"/>
        <c:auto val="1"/>
        <c:lblOffset val="100"/>
        <c:baseTimeUnit val="years"/>
      </c:dateAx>
      <c:valAx>
        <c:axId val="10636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6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65.55</c:v>
                </c:pt>
                <c:pt idx="1">
                  <c:v>66.22</c:v>
                </c:pt>
                <c:pt idx="2">
                  <c:v>66</c:v>
                </c:pt>
                <c:pt idx="3">
                  <c:v>68.09</c:v>
                </c:pt>
                <c:pt idx="4">
                  <c:v>95.63</c:v>
                </c:pt>
              </c:numCache>
            </c:numRef>
          </c:val>
        </c:ser>
        <c:dLbls>
          <c:showLegendKey val="0"/>
          <c:showVal val="0"/>
          <c:showCatName val="0"/>
          <c:showSerName val="0"/>
          <c:showPercent val="0"/>
          <c:showBubbleSize val="0"/>
        </c:dLbls>
        <c:gapWidth val="150"/>
        <c:axId val="105752064"/>
        <c:axId val="10575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752064"/>
        <c:axId val="105753984"/>
      </c:lineChart>
      <c:dateAx>
        <c:axId val="105752064"/>
        <c:scaling>
          <c:orientation val="minMax"/>
        </c:scaling>
        <c:delete val="1"/>
        <c:axPos val="b"/>
        <c:numFmt formatCode="ge" sourceLinked="1"/>
        <c:majorTickMark val="none"/>
        <c:minorTickMark val="none"/>
        <c:tickLblPos val="none"/>
        <c:crossAx val="105753984"/>
        <c:crosses val="autoZero"/>
        <c:auto val="1"/>
        <c:lblOffset val="100"/>
        <c:baseTimeUnit val="years"/>
      </c:dateAx>
      <c:valAx>
        <c:axId val="10575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5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923712"/>
        <c:axId val="10592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923712"/>
        <c:axId val="105925632"/>
      </c:lineChart>
      <c:dateAx>
        <c:axId val="105923712"/>
        <c:scaling>
          <c:orientation val="minMax"/>
        </c:scaling>
        <c:delete val="1"/>
        <c:axPos val="b"/>
        <c:numFmt formatCode="ge" sourceLinked="1"/>
        <c:majorTickMark val="none"/>
        <c:minorTickMark val="none"/>
        <c:tickLblPos val="none"/>
        <c:crossAx val="105925632"/>
        <c:crosses val="autoZero"/>
        <c:auto val="1"/>
        <c:lblOffset val="100"/>
        <c:baseTimeUnit val="years"/>
      </c:dateAx>
      <c:valAx>
        <c:axId val="10592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2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953920"/>
        <c:axId val="10596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953920"/>
        <c:axId val="105968384"/>
      </c:lineChart>
      <c:dateAx>
        <c:axId val="105953920"/>
        <c:scaling>
          <c:orientation val="minMax"/>
        </c:scaling>
        <c:delete val="1"/>
        <c:axPos val="b"/>
        <c:numFmt formatCode="ge" sourceLinked="1"/>
        <c:majorTickMark val="none"/>
        <c:minorTickMark val="none"/>
        <c:tickLblPos val="none"/>
        <c:crossAx val="105968384"/>
        <c:crosses val="autoZero"/>
        <c:auto val="1"/>
        <c:lblOffset val="100"/>
        <c:baseTimeUnit val="years"/>
      </c:dateAx>
      <c:valAx>
        <c:axId val="10596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5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007168"/>
        <c:axId val="10601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007168"/>
        <c:axId val="106013440"/>
      </c:lineChart>
      <c:dateAx>
        <c:axId val="106007168"/>
        <c:scaling>
          <c:orientation val="minMax"/>
        </c:scaling>
        <c:delete val="1"/>
        <c:axPos val="b"/>
        <c:numFmt formatCode="ge" sourceLinked="1"/>
        <c:majorTickMark val="none"/>
        <c:minorTickMark val="none"/>
        <c:tickLblPos val="none"/>
        <c:crossAx val="106013440"/>
        <c:crosses val="autoZero"/>
        <c:auto val="1"/>
        <c:lblOffset val="100"/>
        <c:baseTimeUnit val="years"/>
      </c:dateAx>
      <c:valAx>
        <c:axId val="10601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0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047744"/>
        <c:axId val="10604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047744"/>
        <c:axId val="106049920"/>
      </c:lineChart>
      <c:dateAx>
        <c:axId val="106047744"/>
        <c:scaling>
          <c:orientation val="minMax"/>
        </c:scaling>
        <c:delete val="1"/>
        <c:axPos val="b"/>
        <c:numFmt formatCode="ge" sourceLinked="1"/>
        <c:majorTickMark val="none"/>
        <c:minorTickMark val="none"/>
        <c:tickLblPos val="none"/>
        <c:crossAx val="106049920"/>
        <c:crosses val="autoZero"/>
        <c:auto val="1"/>
        <c:lblOffset val="100"/>
        <c:baseTimeUnit val="years"/>
      </c:dateAx>
      <c:valAx>
        <c:axId val="10604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4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3280.57</c:v>
                </c:pt>
                <c:pt idx="1">
                  <c:v>3065.23</c:v>
                </c:pt>
                <c:pt idx="2">
                  <c:v>2780.33</c:v>
                </c:pt>
                <c:pt idx="3">
                  <c:v>2386.9899999999998</c:v>
                </c:pt>
                <c:pt idx="4">
                  <c:v>314.69</c:v>
                </c:pt>
              </c:numCache>
            </c:numRef>
          </c:val>
        </c:ser>
        <c:dLbls>
          <c:showLegendKey val="0"/>
          <c:showVal val="0"/>
          <c:showCatName val="0"/>
          <c:showSerName val="0"/>
          <c:showPercent val="0"/>
          <c:showBubbleSize val="0"/>
        </c:dLbls>
        <c:gapWidth val="150"/>
        <c:axId val="106080128"/>
        <c:axId val="10609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06080128"/>
        <c:axId val="106090496"/>
      </c:lineChart>
      <c:dateAx>
        <c:axId val="106080128"/>
        <c:scaling>
          <c:orientation val="minMax"/>
        </c:scaling>
        <c:delete val="1"/>
        <c:axPos val="b"/>
        <c:numFmt formatCode="ge" sourceLinked="1"/>
        <c:majorTickMark val="none"/>
        <c:minorTickMark val="none"/>
        <c:tickLblPos val="none"/>
        <c:crossAx val="106090496"/>
        <c:crosses val="autoZero"/>
        <c:auto val="1"/>
        <c:lblOffset val="100"/>
        <c:baseTimeUnit val="years"/>
      </c:dateAx>
      <c:valAx>
        <c:axId val="10609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8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41.55</c:v>
                </c:pt>
                <c:pt idx="1">
                  <c:v>42.43</c:v>
                </c:pt>
                <c:pt idx="2">
                  <c:v>42.48</c:v>
                </c:pt>
                <c:pt idx="3">
                  <c:v>45.02</c:v>
                </c:pt>
                <c:pt idx="4">
                  <c:v>96.72</c:v>
                </c:pt>
              </c:numCache>
            </c:numRef>
          </c:val>
        </c:ser>
        <c:dLbls>
          <c:showLegendKey val="0"/>
          <c:showVal val="0"/>
          <c:showCatName val="0"/>
          <c:showSerName val="0"/>
          <c:showPercent val="0"/>
          <c:showBubbleSize val="0"/>
        </c:dLbls>
        <c:gapWidth val="150"/>
        <c:axId val="106098048"/>
        <c:axId val="10612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06098048"/>
        <c:axId val="106124800"/>
      </c:lineChart>
      <c:dateAx>
        <c:axId val="106098048"/>
        <c:scaling>
          <c:orientation val="minMax"/>
        </c:scaling>
        <c:delete val="1"/>
        <c:axPos val="b"/>
        <c:numFmt formatCode="ge" sourceLinked="1"/>
        <c:majorTickMark val="none"/>
        <c:minorTickMark val="none"/>
        <c:tickLblPos val="none"/>
        <c:crossAx val="106124800"/>
        <c:crosses val="autoZero"/>
        <c:auto val="1"/>
        <c:lblOffset val="100"/>
        <c:baseTimeUnit val="years"/>
      </c:dateAx>
      <c:valAx>
        <c:axId val="10612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9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495.73</c:v>
                </c:pt>
                <c:pt idx="1">
                  <c:v>498.86</c:v>
                </c:pt>
                <c:pt idx="2">
                  <c:v>510.65</c:v>
                </c:pt>
                <c:pt idx="3">
                  <c:v>478.06</c:v>
                </c:pt>
                <c:pt idx="4">
                  <c:v>222.14</c:v>
                </c:pt>
              </c:numCache>
            </c:numRef>
          </c:val>
        </c:ser>
        <c:dLbls>
          <c:showLegendKey val="0"/>
          <c:showVal val="0"/>
          <c:showCatName val="0"/>
          <c:showSerName val="0"/>
          <c:showPercent val="0"/>
          <c:showBubbleSize val="0"/>
        </c:dLbls>
        <c:gapWidth val="150"/>
        <c:axId val="106154624"/>
        <c:axId val="10616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06154624"/>
        <c:axId val="106164992"/>
      </c:lineChart>
      <c:dateAx>
        <c:axId val="106154624"/>
        <c:scaling>
          <c:orientation val="minMax"/>
        </c:scaling>
        <c:delete val="1"/>
        <c:axPos val="b"/>
        <c:numFmt formatCode="ge" sourceLinked="1"/>
        <c:majorTickMark val="none"/>
        <c:minorTickMark val="none"/>
        <c:tickLblPos val="none"/>
        <c:crossAx val="106164992"/>
        <c:crosses val="autoZero"/>
        <c:auto val="1"/>
        <c:lblOffset val="100"/>
        <c:baseTimeUnit val="years"/>
      </c:dateAx>
      <c:valAx>
        <c:axId val="10616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5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高畠町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122</v>
      </c>
      <c r="AE8" s="73"/>
      <c r="AF8" s="73"/>
      <c r="AG8" s="73"/>
      <c r="AH8" s="73"/>
      <c r="AI8" s="73"/>
      <c r="AJ8" s="73"/>
      <c r="AK8" s="4"/>
      <c r="AL8" s="67">
        <f>データ!S6</f>
        <v>24073</v>
      </c>
      <c r="AM8" s="67"/>
      <c r="AN8" s="67"/>
      <c r="AO8" s="67"/>
      <c r="AP8" s="67"/>
      <c r="AQ8" s="67"/>
      <c r="AR8" s="67"/>
      <c r="AS8" s="67"/>
      <c r="AT8" s="66">
        <f>データ!T6</f>
        <v>180.26</v>
      </c>
      <c r="AU8" s="66"/>
      <c r="AV8" s="66"/>
      <c r="AW8" s="66"/>
      <c r="AX8" s="66"/>
      <c r="AY8" s="66"/>
      <c r="AZ8" s="66"/>
      <c r="BA8" s="66"/>
      <c r="BB8" s="66">
        <f>データ!U6</f>
        <v>133.55000000000001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17.87</v>
      </c>
      <c r="Q10" s="66"/>
      <c r="R10" s="66"/>
      <c r="S10" s="66"/>
      <c r="T10" s="66"/>
      <c r="U10" s="66"/>
      <c r="V10" s="66"/>
      <c r="W10" s="66">
        <f>データ!Q6</f>
        <v>81.63</v>
      </c>
      <c r="X10" s="66"/>
      <c r="Y10" s="66"/>
      <c r="Z10" s="66"/>
      <c r="AA10" s="66"/>
      <c r="AB10" s="66"/>
      <c r="AC10" s="66"/>
      <c r="AD10" s="67">
        <f>データ!R6</f>
        <v>4212</v>
      </c>
      <c r="AE10" s="67"/>
      <c r="AF10" s="67"/>
      <c r="AG10" s="67"/>
      <c r="AH10" s="67"/>
      <c r="AI10" s="67"/>
      <c r="AJ10" s="67"/>
      <c r="AK10" s="2"/>
      <c r="AL10" s="67">
        <f>データ!V6</f>
        <v>4268</v>
      </c>
      <c r="AM10" s="67"/>
      <c r="AN10" s="67"/>
      <c r="AO10" s="67"/>
      <c r="AP10" s="67"/>
      <c r="AQ10" s="67"/>
      <c r="AR10" s="67"/>
      <c r="AS10" s="67"/>
      <c r="AT10" s="66">
        <f>データ!W6</f>
        <v>2.0299999999999998</v>
      </c>
      <c r="AU10" s="66"/>
      <c r="AV10" s="66"/>
      <c r="AW10" s="66"/>
      <c r="AX10" s="66"/>
      <c r="AY10" s="66"/>
      <c r="AZ10" s="66"/>
      <c r="BA10" s="66"/>
      <c r="BB10" s="66">
        <f>データ!X6</f>
        <v>2102.46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63819</v>
      </c>
      <c r="D6" s="33">
        <f t="shared" si="3"/>
        <v>47</v>
      </c>
      <c r="E6" s="33">
        <f t="shared" si="3"/>
        <v>17</v>
      </c>
      <c r="F6" s="33">
        <f t="shared" si="3"/>
        <v>4</v>
      </c>
      <c r="G6" s="33">
        <f t="shared" si="3"/>
        <v>0</v>
      </c>
      <c r="H6" s="33" t="str">
        <f t="shared" si="3"/>
        <v>山形県　高畠町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17.87</v>
      </c>
      <c r="Q6" s="34">
        <f t="shared" si="3"/>
        <v>81.63</v>
      </c>
      <c r="R6" s="34">
        <f t="shared" si="3"/>
        <v>4212</v>
      </c>
      <c r="S6" s="34">
        <f t="shared" si="3"/>
        <v>24073</v>
      </c>
      <c r="T6" s="34">
        <f t="shared" si="3"/>
        <v>180.26</v>
      </c>
      <c r="U6" s="34">
        <f t="shared" si="3"/>
        <v>133.55000000000001</v>
      </c>
      <c r="V6" s="34">
        <f t="shared" si="3"/>
        <v>4268</v>
      </c>
      <c r="W6" s="34">
        <f t="shared" si="3"/>
        <v>2.0299999999999998</v>
      </c>
      <c r="X6" s="34">
        <f t="shared" si="3"/>
        <v>2102.46</v>
      </c>
      <c r="Y6" s="35">
        <f>IF(Y7="",NA(),Y7)</f>
        <v>65.55</v>
      </c>
      <c r="Z6" s="35">
        <f t="shared" ref="Z6:AH6" si="4">IF(Z7="",NA(),Z7)</f>
        <v>66.22</v>
      </c>
      <c r="AA6" s="35">
        <f t="shared" si="4"/>
        <v>66</v>
      </c>
      <c r="AB6" s="35">
        <f t="shared" si="4"/>
        <v>68.09</v>
      </c>
      <c r="AC6" s="35">
        <f t="shared" si="4"/>
        <v>95.63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3280.57</v>
      </c>
      <c r="BG6" s="35">
        <f t="shared" ref="BG6:BO6" si="7">IF(BG7="",NA(),BG7)</f>
        <v>3065.23</v>
      </c>
      <c r="BH6" s="35">
        <f t="shared" si="7"/>
        <v>2780.33</v>
      </c>
      <c r="BI6" s="35">
        <f t="shared" si="7"/>
        <v>2386.9899999999998</v>
      </c>
      <c r="BJ6" s="35">
        <f t="shared" si="7"/>
        <v>314.69</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41.55</v>
      </c>
      <c r="BR6" s="35">
        <f t="shared" ref="BR6:BZ6" si="8">IF(BR7="",NA(),BR7)</f>
        <v>42.43</v>
      </c>
      <c r="BS6" s="35">
        <f t="shared" si="8"/>
        <v>42.48</v>
      </c>
      <c r="BT6" s="35">
        <f t="shared" si="8"/>
        <v>45.02</v>
      </c>
      <c r="BU6" s="35">
        <f t="shared" si="8"/>
        <v>96.72</v>
      </c>
      <c r="BV6" s="35">
        <f t="shared" si="8"/>
        <v>62.83</v>
      </c>
      <c r="BW6" s="35">
        <f t="shared" si="8"/>
        <v>64.63</v>
      </c>
      <c r="BX6" s="35">
        <f t="shared" si="8"/>
        <v>66.56</v>
      </c>
      <c r="BY6" s="35">
        <f t="shared" si="8"/>
        <v>66.22</v>
      </c>
      <c r="BZ6" s="35">
        <f t="shared" si="8"/>
        <v>69.87</v>
      </c>
      <c r="CA6" s="34" t="str">
        <f>IF(CA7="","",IF(CA7="-","【-】","【"&amp;SUBSTITUTE(TEXT(CA7,"#,##0.00"),"-","△")&amp;"】"))</f>
        <v>【69.80】</v>
      </c>
      <c r="CB6" s="35">
        <f>IF(CB7="",NA(),CB7)</f>
        <v>495.73</v>
      </c>
      <c r="CC6" s="35">
        <f t="shared" ref="CC6:CK6" si="9">IF(CC7="",NA(),CC7)</f>
        <v>498.86</v>
      </c>
      <c r="CD6" s="35">
        <f t="shared" si="9"/>
        <v>510.65</v>
      </c>
      <c r="CE6" s="35">
        <f t="shared" si="9"/>
        <v>478.06</v>
      </c>
      <c r="CF6" s="35">
        <f t="shared" si="9"/>
        <v>222.14</v>
      </c>
      <c r="CG6" s="35">
        <f t="shared" si="9"/>
        <v>250.43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42.31</v>
      </c>
      <c r="CS6" s="35">
        <f t="shared" si="10"/>
        <v>43.65</v>
      </c>
      <c r="CT6" s="35">
        <f t="shared" si="10"/>
        <v>43.58</v>
      </c>
      <c r="CU6" s="35">
        <f t="shared" si="10"/>
        <v>41.35</v>
      </c>
      <c r="CV6" s="35">
        <f t="shared" si="10"/>
        <v>42.9</v>
      </c>
      <c r="CW6" s="34" t="str">
        <f>IF(CW7="","",IF(CW7="-","【-】","【"&amp;SUBSTITUTE(TEXT(CW7,"#,##0.00"),"-","△")&amp;"】"))</f>
        <v>【42.17】</v>
      </c>
      <c r="CX6" s="35">
        <f>IF(CX7="",NA(),CX7)</f>
        <v>72.87</v>
      </c>
      <c r="CY6" s="35">
        <f t="shared" ref="CY6:DG6" si="11">IF(CY7="",NA(),CY7)</f>
        <v>74.37</v>
      </c>
      <c r="CZ6" s="35">
        <f t="shared" si="11"/>
        <v>75.75</v>
      </c>
      <c r="DA6" s="35">
        <f t="shared" si="11"/>
        <v>76.540000000000006</v>
      </c>
      <c r="DB6" s="35">
        <f t="shared" si="11"/>
        <v>77.25</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63819</v>
      </c>
      <c r="D7" s="37">
        <v>47</v>
      </c>
      <c r="E7" s="37">
        <v>17</v>
      </c>
      <c r="F7" s="37">
        <v>4</v>
      </c>
      <c r="G7" s="37">
        <v>0</v>
      </c>
      <c r="H7" s="37" t="s">
        <v>109</v>
      </c>
      <c r="I7" s="37" t="s">
        <v>110</v>
      </c>
      <c r="J7" s="37" t="s">
        <v>111</v>
      </c>
      <c r="K7" s="37" t="s">
        <v>112</v>
      </c>
      <c r="L7" s="37" t="s">
        <v>113</v>
      </c>
      <c r="M7" s="37"/>
      <c r="N7" s="38" t="s">
        <v>114</v>
      </c>
      <c r="O7" s="38" t="s">
        <v>115</v>
      </c>
      <c r="P7" s="38">
        <v>17.87</v>
      </c>
      <c r="Q7" s="38">
        <v>81.63</v>
      </c>
      <c r="R7" s="38">
        <v>4212</v>
      </c>
      <c r="S7" s="38">
        <v>24073</v>
      </c>
      <c r="T7" s="38">
        <v>180.26</v>
      </c>
      <c r="U7" s="38">
        <v>133.55000000000001</v>
      </c>
      <c r="V7" s="38">
        <v>4268</v>
      </c>
      <c r="W7" s="38">
        <v>2.0299999999999998</v>
      </c>
      <c r="X7" s="38">
        <v>2102.46</v>
      </c>
      <c r="Y7" s="38">
        <v>65.55</v>
      </c>
      <c r="Z7" s="38">
        <v>66.22</v>
      </c>
      <c r="AA7" s="38">
        <v>66</v>
      </c>
      <c r="AB7" s="38">
        <v>68.09</v>
      </c>
      <c r="AC7" s="38">
        <v>95.63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3280.57</v>
      </c>
      <c r="BG7" s="38">
        <v>3065.23</v>
      </c>
      <c r="BH7" s="38">
        <v>2780.33</v>
      </c>
      <c r="BI7" s="38">
        <v>2386.9899999999998</v>
      </c>
      <c r="BJ7" s="38">
        <v>314.69</v>
      </c>
      <c r="BK7" s="38">
        <v>1622.51</v>
      </c>
      <c r="BL7" s="38">
        <v>1569.13</v>
      </c>
      <c r="BM7" s="38">
        <v>1436</v>
      </c>
      <c r="BN7" s="38">
        <v>1434.89</v>
      </c>
      <c r="BO7" s="38">
        <v>1298.9100000000001</v>
      </c>
      <c r="BP7" s="38">
        <v>1348.09</v>
      </c>
      <c r="BQ7" s="38">
        <v>41.55</v>
      </c>
      <c r="BR7" s="38">
        <v>42.43</v>
      </c>
      <c r="BS7" s="38">
        <v>42.48</v>
      </c>
      <c r="BT7" s="38">
        <v>45.02</v>
      </c>
      <c r="BU7" s="38">
        <v>96.72</v>
      </c>
      <c r="BV7" s="38">
        <v>62.83</v>
      </c>
      <c r="BW7" s="38">
        <v>64.63</v>
      </c>
      <c r="BX7" s="38">
        <v>66.56</v>
      </c>
      <c r="BY7" s="38">
        <v>66.22</v>
      </c>
      <c r="BZ7" s="38">
        <v>69.87</v>
      </c>
      <c r="CA7" s="38">
        <v>69.8</v>
      </c>
      <c r="CB7" s="38">
        <v>495.73</v>
      </c>
      <c r="CC7" s="38">
        <v>498.86</v>
      </c>
      <c r="CD7" s="38">
        <v>510.65</v>
      </c>
      <c r="CE7" s="38">
        <v>478.06</v>
      </c>
      <c r="CF7" s="38">
        <v>222.14</v>
      </c>
      <c r="CG7" s="38">
        <v>250.43</v>
      </c>
      <c r="CH7" s="38">
        <v>245.75</v>
      </c>
      <c r="CI7" s="38">
        <v>244.29</v>
      </c>
      <c r="CJ7" s="38">
        <v>246.72</v>
      </c>
      <c r="CK7" s="38">
        <v>234.96</v>
      </c>
      <c r="CL7" s="38">
        <v>232.54</v>
      </c>
      <c r="CM7" s="38" t="s">
        <v>114</v>
      </c>
      <c r="CN7" s="38" t="s">
        <v>114</v>
      </c>
      <c r="CO7" s="38" t="s">
        <v>114</v>
      </c>
      <c r="CP7" s="38" t="s">
        <v>114</v>
      </c>
      <c r="CQ7" s="38" t="s">
        <v>114</v>
      </c>
      <c r="CR7" s="38">
        <v>42.31</v>
      </c>
      <c r="CS7" s="38">
        <v>43.65</v>
      </c>
      <c r="CT7" s="38">
        <v>43.58</v>
      </c>
      <c r="CU7" s="38">
        <v>41.35</v>
      </c>
      <c r="CV7" s="38">
        <v>42.9</v>
      </c>
      <c r="CW7" s="38">
        <v>42.17</v>
      </c>
      <c r="CX7" s="38">
        <v>72.87</v>
      </c>
      <c r="CY7" s="38">
        <v>74.37</v>
      </c>
      <c r="CZ7" s="38">
        <v>75.75</v>
      </c>
      <c r="DA7" s="38">
        <v>76.540000000000006</v>
      </c>
      <c r="DB7" s="38">
        <v>77.25</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2018-02-19T10:18:34Z</cp:lastPrinted>
  <dcterms:created xsi:type="dcterms:W3CDTF">2017-12-25T02:17:01Z</dcterms:created>
  <dcterms:modified xsi:type="dcterms:W3CDTF">2018-02-19T10:18:36Z</dcterms:modified>
  <cp:category/>
</cp:coreProperties>
</file>