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P8" i="4"/>
  <c r="I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<sst xmlns="http://schemas.openxmlformats.org/spreadsheetml/2006/main" count="240" uniqueCount="126">
  <si>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</si>
  <si>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</si>
  <si>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</si>
  <si>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</si>
  <si>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</si>
  <si>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</si>
  <si>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</si>
  <si>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</si>
  <si>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</si>
  <si>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</si>
  <si>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</si>
  <si>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</si>
  <si>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</si>
  <si>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</si>
  <si>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</si>
  <si>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</si>
  <si>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</si>
  <si>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</si>
  <si>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</si>
  <si>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</si>
  <si>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</si>
  <si>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</si>
  <si>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</si>
  <si>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</si>
  <si>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</si>
  <si>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</si>
  <si>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</si>
  <si>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</si>
  <si>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</si>
  <si>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</si>
  <si>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</si>
  <si>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</si>
  <si>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</si>
  <si>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</si>
  <si>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</si>
  <si>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</si>
  <si>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</si>
  <si>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</si>
  <si>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</si>
  <si>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</si>
  <si>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</si>
  <si>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</si>
  <si>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</si>
  <si>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</si>
  <si>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</si>
  <si>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</si>
  <si>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</si>
  <si>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</si>
  <si>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</si>
  <si>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</si>
  <si>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</si>
  <si>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</si>
  <si>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</si>
  <si>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</si>
  <si>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</si>
  <si>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</si>
  <si>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</si>
  <si>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</si>
  <si>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</si>
  <si>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</si>
  <si>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</si>
  <si>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</si>
  <si>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</si>
  <si>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</si>
  <si>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</si>
  <si>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</si>
  <si>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</si>
  <si>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</si>
  <si>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</si>
  <si>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</si>
  <si>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</si>
  <si>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</si>
  <si>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</si>
  <si>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</si>
  <si>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</si>
  <si>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</si>
  <si>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</si>
  <si>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</si>
  <si>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</si>
  <si>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</si>
  <si>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</si>
  <si>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</si>
  <si>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</si>
  <si>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</si>
  <si>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</si>
  <si>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</si>
  <si>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</si>
  <si>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</si>
  <si>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</si>
  <si>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</si>
  <si>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</si>
  <si>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</si>
  <si>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</si>
  <si>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</si>
  <si>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</si>
  <si>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</si>
  <si>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</si>
  <si>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</si>
  <si>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</si>
  <si>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</si>
  <si>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</si>
  <si>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</si>
  <si>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</si>
  <si>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</si>
  <si>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</si>
  <si>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</si>
  <si>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</si>
  <si>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</si>
  <si>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</si>
  <si>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</si>
  <si>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高畠町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</si>
  <si>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</si>
  <si>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</si>
  <si>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</si>
  <si>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</si>
  <si>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</si>
  <si>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</si>
  <si>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</si>
  <si>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</si>
  <si>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</si>
  <si>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</si>
  <si>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</si>
  <si>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</si>
  <si>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中和田地区の建設事業開始が平成4年、竹森時沢地区の建設事業開始が平成7年と、いずれも古いものでは、建設から20年以上が経過している。管渠については、性急に改修を行う必要はないが、汚水処理施設の老朽化が進んでいる。
　平成28年度は4ヶ所のマンホールポンプの点検調査を実施、平成29年度は残り2ヶ所を実施する。その後も定期的にマンホールポンプの点検調査を実施していく。また、平成28年度中に策定したインフラ長寿命化計画に基づき、適時適切に施設の補修・更新等を実施していく。</t>
    <rPh sb="1" eb="2">
      <t>ナカ</t>
    </rPh>
    <rPh sb="2" eb="4">
      <t>ワダ</t>
    </rPh>
    <rPh sb="4" eb="6">
      <t>チク</t>
    </rPh>
    <rPh sb="7" eb="9">
      <t>ケンセツ</t>
    </rPh>
    <rPh sb="9" eb="11">
      <t>ジギョウ</t>
    </rPh>
    <rPh sb="11" eb="13">
      <t>カイシ</t>
    </rPh>
    <rPh sb="14" eb="16">
      <t>ヘイセイ</t>
    </rPh>
    <rPh sb="17" eb="18">
      <t>ネン</t>
    </rPh>
    <rPh sb="19" eb="20">
      <t>タケ</t>
    </rPh>
    <rPh sb="20" eb="21">
      <t>モリ</t>
    </rPh>
    <rPh sb="21" eb="23">
      <t>トキザワ</t>
    </rPh>
    <rPh sb="23" eb="25">
      <t>チク</t>
    </rPh>
    <rPh sb="26" eb="28">
      <t>ケンセツ</t>
    </rPh>
    <rPh sb="28" eb="30">
      <t>ジギョウ</t>
    </rPh>
    <rPh sb="30" eb="32">
      <t>カイシ</t>
    </rPh>
    <rPh sb="33" eb="35">
      <t>ヘイセイ</t>
    </rPh>
    <rPh sb="36" eb="37">
      <t>ネン</t>
    </rPh>
    <rPh sb="43" eb="44">
      <t>フル</t>
    </rPh>
    <rPh sb="50" eb="52">
      <t>ケンセツ</t>
    </rPh>
    <rPh sb="56" eb="57">
      <t>ネン</t>
    </rPh>
    <rPh sb="57" eb="59">
      <t>イジョウ</t>
    </rPh>
    <rPh sb="60" eb="62">
      <t>ケイカ</t>
    </rPh>
    <rPh sb="67" eb="69">
      <t>カンキョ</t>
    </rPh>
    <rPh sb="75" eb="77">
      <t>セイキュウ</t>
    </rPh>
    <rPh sb="78" eb="80">
      <t>カイシュウ</t>
    </rPh>
    <rPh sb="81" eb="82">
      <t>オコナ</t>
    </rPh>
    <rPh sb="83" eb="85">
      <t>ヒツヨウ</t>
    </rPh>
    <rPh sb="90" eb="92">
      <t>オスイ</t>
    </rPh>
    <rPh sb="92" eb="94">
      <t>ショリ</t>
    </rPh>
    <rPh sb="94" eb="96">
      <t>シセツ</t>
    </rPh>
    <rPh sb="97" eb="100">
      <t>ロウキュウカ</t>
    </rPh>
    <rPh sb="101" eb="102">
      <t>スス</t>
    </rPh>
    <rPh sb="109" eb="111">
      <t>ヘイセイ</t>
    </rPh>
    <rPh sb="113" eb="115">
      <t>ネンド</t>
    </rPh>
    <rPh sb="118" eb="119">
      <t>ショ</t>
    </rPh>
    <rPh sb="137" eb="139">
      <t>ヘイセイ</t>
    </rPh>
    <rPh sb="141" eb="143">
      <t>ネンド</t>
    </rPh>
    <rPh sb="144" eb="145">
      <t>ノコ</t>
    </rPh>
    <rPh sb="148" eb="149">
      <t>ショ</t>
    </rPh>
    <rPh sb="150" eb="152">
      <t>ジッシ</t>
    </rPh>
    <rPh sb="157" eb="158">
      <t>ゴ</t>
    </rPh>
    <rPh sb="187" eb="189">
      <t>ヘイセイ</t>
    </rPh>
    <rPh sb="191" eb="193">
      <t>ネンド</t>
    </rPh>
    <rPh sb="193" eb="194">
      <t>チュウ</t>
    </rPh>
    <rPh sb="203" eb="204">
      <t>チョウ</t>
    </rPh>
    <rPh sb="204" eb="207">
      <t>ジュミョウカ</t>
    </rPh>
    <rPh sb="214" eb="216">
      <t>テキジ</t>
    </rPh>
    <rPh sb="216" eb="218">
      <t>テキセツ</t>
    </rPh>
    <rPh sb="219" eb="221">
      <t>シセツ</t>
    </rPh>
    <rPh sb="222" eb="224">
      <t>ホシュウ</t>
    </rPh>
    <rPh sb="225" eb="227">
      <t>コウシン</t>
    </rPh>
    <phoneticPr fontId="4"/>
  </si>
  <si>
    <t>　事業開始から20年以上経過し、整備事業がほぼ完了したことから、経営状況も安定している。ただ、事業規模が小さい上に、処理区域内の人口が減少していることから、今後は経営状況の悪化が心配される。また汚水処理施設の耐用年数も迫ってきている。
　使用料収入の増収が見込めないことから、今後は、適切な収支計画を立てる必要がある。また、平成32年度までに個別施設計画を策定し、施設老朽化への対応や維持管理の効率化などを進める予定である。状況によっては、公共下水道への接続を検討していく。</t>
    <rPh sb="1" eb="3">
      <t>ジギョウ</t>
    </rPh>
    <rPh sb="3" eb="5">
      <t>カイシ</t>
    </rPh>
    <rPh sb="9" eb="10">
      <t>ネン</t>
    </rPh>
    <rPh sb="10" eb="12">
      <t>イジョウ</t>
    </rPh>
    <rPh sb="12" eb="14">
      <t>ケイカ</t>
    </rPh>
    <rPh sb="16" eb="18">
      <t>セイビ</t>
    </rPh>
    <rPh sb="18" eb="20">
      <t>ジギョウ</t>
    </rPh>
    <rPh sb="23" eb="25">
      <t>カンリョウ</t>
    </rPh>
    <rPh sb="32" eb="34">
      <t>ケイエイ</t>
    </rPh>
    <rPh sb="34" eb="36">
      <t>ジョウキョウ</t>
    </rPh>
    <rPh sb="37" eb="39">
      <t>アンテイ</t>
    </rPh>
    <rPh sb="47" eb="49">
      <t>ジギョウ</t>
    </rPh>
    <rPh sb="49" eb="51">
      <t>キボ</t>
    </rPh>
    <rPh sb="52" eb="53">
      <t>チイ</t>
    </rPh>
    <rPh sb="55" eb="56">
      <t>ウエ</t>
    </rPh>
    <rPh sb="58" eb="60">
      <t>ショリ</t>
    </rPh>
    <rPh sb="60" eb="62">
      <t>クイキ</t>
    </rPh>
    <rPh sb="62" eb="63">
      <t>ナイ</t>
    </rPh>
    <rPh sb="64" eb="66">
      <t>ジンコウ</t>
    </rPh>
    <rPh sb="67" eb="69">
      <t>ゲンショウ</t>
    </rPh>
    <rPh sb="78" eb="80">
      <t>コンゴ</t>
    </rPh>
    <rPh sb="81" eb="83">
      <t>ケイエイ</t>
    </rPh>
    <rPh sb="83" eb="85">
      <t>ジョウキョウ</t>
    </rPh>
    <rPh sb="86" eb="88">
      <t>アッカ</t>
    </rPh>
    <rPh sb="89" eb="91">
      <t>シンパイ</t>
    </rPh>
    <rPh sb="97" eb="99">
      <t>オスイ</t>
    </rPh>
    <rPh sb="99" eb="101">
      <t>ショリ</t>
    </rPh>
    <rPh sb="101" eb="103">
      <t>シセツ</t>
    </rPh>
    <rPh sb="104" eb="106">
      <t>タイヨウ</t>
    </rPh>
    <rPh sb="106" eb="108">
      <t>ネンスウ</t>
    </rPh>
    <rPh sb="109" eb="110">
      <t>セマ</t>
    </rPh>
    <rPh sb="119" eb="122">
      <t>シヨウリョウ</t>
    </rPh>
    <rPh sb="122" eb="124">
      <t>シュウニュウ</t>
    </rPh>
    <rPh sb="125" eb="127">
      <t>ゾウシュウ</t>
    </rPh>
    <rPh sb="128" eb="130">
      <t>ミコ</t>
    </rPh>
    <rPh sb="138" eb="140">
      <t>コンゴ</t>
    </rPh>
    <rPh sb="142" eb="144">
      <t>テキセツ</t>
    </rPh>
    <rPh sb="145" eb="147">
      <t>シュウシ</t>
    </rPh>
    <rPh sb="147" eb="149">
      <t>ケイカク</t>
    </rPh>
    <rPh sb="150" eb="151">
      <t>タ</t>
    </rPh>
    <rPh sb="153" eb="155">
      <t>ヒツヨウ</t>
    </rPh>
    <rPh sb="203" eb="204">
      <t>スス</t>
    </rPh>
    <rPh sb="206" eb="208">
      <t>ヨテイ</t>
    </rPh>
    <rPh sb="212" eb="214">
      <t>ジョウキョウ</t>
    </rPh>
    <rPh sb="220" eb="222">
      <t>コウキョウ</t>
    </rPh>
    <rPh sb="222" eb="225">
      <t>ゲスイドウ</t>
    </rPh>
    <rPh sb="227" eb="229">
      <t>セツゾク</t>
    </rPh>
    <rPh sb="230" eb="232">
      <t>ケントウ</t>
    </rPh>
    <phoneticPr fontId="7"/>
  </si>
  <si>
    <t>　平成16年度以降、大きな整備事業を行っていないため、企業債の借入をしておらず、企業債残高は減少し続けている。平成27年度までは類似団体平均よりも悪い経営状況にあったが、平成28年度は平均と同等もしくは平均より良い経営状況に改善した。ただし、これは「分流式下水道等に要する経費」の適正化に伴う基準内繰入金の増によるところが大きく、実質的には経営状況に大きな変動はない。維持管理費は前年より多くなっている。
　また、施設利用率は平成27年度より悪くなり、類似団体平均を下回った。処理区域内の人口減少による処理水量の減少が主な要因と考えられる。
　処理区域内の人口が減少傾向にあるため、使用料金を改正しない限り、使用料収入の増加は見込めないが、使用料金は県内一高い（20㎥あたり：消費税込4,212円）のため、使用料金の値上げによる経営健全化は難しい。平成28年度に策定した経営戦略の分析・予測に基づき、より効率的な事業経営を進めていく。</t>
    <rPh sb="1" eb="3">
      <t>ヘイセイ</t>
    </rPh>
    <rPh sb="5" eb="6">
      <t>ネン</t>
    </rPh>
    <rPh sb="6" eb="7">
      <t>ド</t>
    </rPh>
    <rPh sb="7" eb="9">
      <t>イコウ</t>
    </rPh>
    <rPh sb="10" eb="11">
      <t>オオ</t>
    </rPh>
    <rPh sb="13" eb="15">
      <t>セイビ</t>
    </rPh>
    <rPh sb="15" eb="17">
      <t>ジギョウ</t>
    </rPh>
    <rPh sb="18" eb="19">
      <t>オコナ</t>
    </rPh>
    <rPh sb="27" eb="29">
      <t>キギョウ</t>
    </rPh>
    <rPh sb="29" eb="30">
      <t>サイ</t>
    </rPh>
    <rPh sb="31" eb="33">
      <t>カリイレ</t>
    </rPh>
    <rPh sb="40" eb="42">
      <t>キギョウ</t>
    </rPh>
    <rPh sb="42" eb="43">
      <t>サイ</t>
    </rPh>
    <rPh sb="43" eb="45">
      <t>ザンダカ</t>
    </rPh>
    <rPh sb="46" eb="48">
      <t>ゲンショウ</t>
    </rPh>
    <rPh sb="49" eb="50">
      <t>ツヅ</t>
    </rPh>
    <rPh sb="125" eb="127">
      <t>ブンリュウ</t>
    </rPh>
    <rPh sb="127" eb="128">
      <t>シキ</t>
    </rPh>
    <rPh sb="128" eb="131">
      <t>ゲスイドウ</t>
    </rPh>
    <rPh sb="131" eb="132">
      <t>トウ</t>
    </rPh>
    <rPh sb="133" eb="134">
      <t>ヨウ</t>
    </rPh>
    <rPh sb="136" eb="138">
      <t>ケイヒ</t>
    </rPh>
    <rPh sb="146" eb="148">
      <t>キジュン</t>
    </rPh>
    <rPh sb="148" eb="149">
      <t>ナイ</t>
    </rPh>
    <rPh sb="149" eb="151">
      <t>クリイレ</t>
    </rPh>
    <rPh sb="151" eb="152">
      <t>キン</t>
    </rPh>
    <rPh sb="165" eb="168">
      <t>ジッシツテキ</t>
    </rPh>
    <rPh sb="170" eb="172">
      <t>ケイエイ</t>
    </rPh>
    <rPh sb="172" eb="174">
      <t>ジョウキョウ</t>
    </rPh>
    <rPh sb="175" eb="176">
      <t>オオ</t>
    </rPh>
    <rPh sb="178" eb="180">
      <t>ヘンドウ</t>
    </rPh>
    <rPh sb="207" eb="209">
      <t>シセツ</t>
    </rPh>
    <rPh sb="209" eb="212">
      <t>リヨウリツ</t>
    </rPh>
    <rPh sb="213" eb="215">
      <t>ヘイセイ</t>
    </rPh>
    <rPh sb="217" eb="219">
      <t>ネンド</t>
    </rPh>
    <rPh sb="221" eb="222">
      <t>ワル</t>
    </rPh>
    <rPh sb="226" eb="228">
      <t>ルイジ</t>
    </rPh>
    <rPh sb="228" eb="230">
      <t>ダンタイ</t>
    </rPh>
    <rPh sb="230" eb="232">
      <t>ヘイキン</t>
    </rPh>
    <rPh sb="233" eb="235">
      <t>シタマワ</t>
    </rPh>
    <rPh sb="238" eb="240">
      <t>ショリ</t>
    </rPh>
    <rPh sb="240" eb="242">
      <t>クイキ</t>
    </rPh>
    <rPh sb="242" eb="243">
      <t>ナイ</t>
    </rPh>
    <rPh sb="244" eb="246">
      <t>ジンコウ</t>
    </rPh>
    <rPh sb="246" eb="248">
      <t>ゲンショウ</t>
    </rPh>
    <rPh sb="251" eb="253">
      <t>ショリ</t>
    </rPh>
    <rPh sb="253" eb="255">
      <t>スイリョウ</t>
    </rPh>
    <rPh sb="256" eb="258">
      <t>ゲンショウ</t>
    </rPh>
    <rPh sb="259" eb="260">
      <t>オモ</t>
    </rPh>
    <rPh sb="261" eb="263">
      <t>ヨウイン</t>
    </rPh>
    <rPh sb="264" eb="265">
      <t>カンガ</t>
    </rPh>
    <rPh sb="272" eb="274">
      <t>ショリ</t>
    </rPh>
    <rPh sb="274" eb="276">
      <t>クイキ</t>
    </rPh>
    <rPh sb="276" eb="277">
      <t>ナイ</t>
    </rPh>
    <rPh sb="278" eb="280">
      <t>ジンコウ</t>
    </rPh>
    <rPh sb="281" eb="283">
      <t>ゲンショウ</t>
    </rPh>
    <rPh sb="283" eb="285">
      <t>ケイコウ</t>
    </rPh>
    <rPh sb="291" eb="293">
      <t>シヨウ</t>
    </rPh>
    <rPh sb="293" eb="294">
      <t>リョウ</t>
    </rPh>
    <rPh sb="294" eb="295">
      <t>キン</t>
    </rPh>
    <rPh sb="296" eb="298">
      <t>カイセイ</t>
    </rPh>
    <rPh sb="301" eb="302">
      <t>カギ</t>
    </rPh>
    <rPh sb="304" eb="306">
      <t>シヨウ</t>
    </rPh>
    <rPh sb="306" eb="307">
      <t>リョウ</t>
    </rPh>
    <rPh sb="307" eb="309">
      <t>シュウニュウ</t>
    </rPh>
    <rPh sb="310" eb="312">
      <t>ゾウカ</t>
    </rPh>
    <rPh sb="313" eb="315">
      <t>ミコ</t>
    </rPh>
    <rPh sb="320" eb="322">
      <t>シヨウ</t>
    </rPh>
    <rPh sb="322" eb="324">
      <t>リョウキン</t>
    </rPh>
    <rPh sb="325" eb="327">
      <t>ケンナイ</t>
    </rPh>
    <rPh sb="327" eb="328">
      <t>イチ</t>
    </rPh>
    <rPh sb="328" eb="329">
      <t>タカ</t>
    </rPh>
    <rPh sb="338" eb="341">
      <t>ショウヒゼイ</t>
    </rPh>
    <rPh sb="341" eb="342">
      <t>コミ</t>
    </rPh>
    <rPh sb="347" eb="348">
      <t>エン</t>
    </rPh>
    <rPh sb="353" eb="355">
      <t>シヨウ</t>
    </rPh>
    <rPh sb="355" eb="357">
      <t>リョウキン</t>
    </rPh>
    <rPh sb="358" eb="360">
      <t>ネア</t>
    </rPh>
    <rPh sb="364" eb="366">
      <t>ケイエイ</t>
    </rPh>
    <rPh sb="366" eb="369">
      <t>ケンゼンカ</t>
    </rPh>
    <rPh sb="370" eb="371">
      <t>ムズカ</t>
    </rPh>
    <rPh sb="374" eb="376">
      <t>ヘイセイ</t>
    </rPh>
    <rPh sb="378" eb="380">
      <t>ネンド</t>
    </rPh>
    <rPh sb="381" eb="383">
      <t>サクテイ</t>
    </rPh>
    <rPh sb="385" eb="387">
      <t>ケイエイ</t>
    </rPh>
    <rPh sb="387" eb="389">
      <t>センリャク</t>
    </rPh>
    <rPh sb="390" eb="392">
      <t>ブンセキ</t>
    </rPh>
    <rPh sb="393" eb="395">
      <t>ヨソク</t>
    </rPh>
    <rPh sb="396" eb="397">
      <t>モト</t>
    </rPh>
    <rPh sb="402" eb="404">
      <t>コウリツ</t>
    </rPh>
    <rPh sb="404" eb="405">
      <t>テキ</t>
    </rPh>
    <rPh sb="406" eb="408">
      <t>ジギョウ</t>
    </rPh>
    <rPh sb="408" eb="410">
      <t>ケイエイ</t>
    </rPh>
    <rPh sb="411" eb="412">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</si>
</sst>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377152"/>
        <c:axId val="10137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01377152"/>
        <c:axId val="101379072"/>
      </c:lineChart>
      <c:dateAx>
        <c:axId val="101377152"/>
        <c:scaling>
          <c:orientation val="minMax"/>
        </c:scaling>
        <c:delete val="1"/>
        <c:axPos val="b"/>
        <c:numFmt formatCode="ge" sourceLinked="1"/>
        <c:majorTickMark val="none"/>
        <c:minorTickMark val="none"/>
        <c:tickLblPos val="none"/>
        <c:crossAx val="101379072"/>
        <c:crosses val="autoZero"/>
        <c:auto val="1"/>
        <c:lblOffset val="100"/>
        <c:baseTimeUnit val="years"/>
      </c:dateAx>
      <c:valAx>
        <c:axId val="10137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7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57.44</c:v>
                </c:pt>
                <c:pt idx="1">
                  <c:v>62.47</c:v>
                </c:pt>
                <c:pt idx="2">
                  <c:v>58.6</c:v>
                </c:pt>
                <c:pt idx="3">
                  <c:v>58.6</c:v>
                </c:pt>
                <c:pt idx="4">
                  <c:v>54.48</c:v>
                </c:pt>
              </c:numCache>
            </c:numRef>
          </c:val>
        </c:ser>
        <c:dLbls>
          <c:showLegendKey val="0"/>
          <c:showVal val="0"/>
          <c:showCatName val="0"/>
          <c:showSerName val="0"/>
          <c:showPercent val="0"/>
          <c:showBubbleSize val="0"/>
        </c:dLbls>
        <c:gapWidth val="150"/>
        <c:axId val="103220736"/>
        <c:axId val="10322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03220736"/>
        <c:axId val="103222656"/>
      </c:lineChart>
      <c:dateAx>
        <c:axId val="103220736"/>
        <c:scaling>
          <c:orientation val="minMax"/>
        </c:scaling>
        <c:delete val="1"/>
        <c:axPos val="b"/>
        <c:numFmt formatCode="ge" sourceLinked="1"/>
        <c:majorTickMark val="none"/>
        <c:minorTickMark val="none"/>
        <c:tickLblPos val="none"/>
        <c:crossAx val="103222656"/>
        <c:crosses val="autoZero"/>
        <c:auto val="1"/>
        <c:lblOffset val="100"/>
        <c:baseTimeUnit val="years"/>
      </c:dateAx>
      <c:valAx>
        <c:axId val="10322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22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90.52</c:v>
                </c:pt>
                <c:pt idx="1">
                  <c:v>89.5</c:v>
                </c:pt>
                <c:pt idx="2">
                  <c:v>89.93</c:v>
                </c:pt>
                <c:pt idx="3">
                  <c:v>89.48</c:v>
                </c:pt>
                <c:pt idx="4">
                  <c:v>90.24</c:v>
                </c:pt>
              </c:numCache>
            </c:numRef>
          </c:val>
        </c:ser>
        <c:dLbls>
          <c:showLegendKey val="0"/>
          <c:showVal val="0"/>
          <c:showCatName val="0"/>
          <c:showSerName val="0"/>
          <c:showPercent val="0"/>
          <c:showBubbleSize val="0"/>
        </c:dLbls>
        <c:gapWidth val="150"/>
        <c:axId val="103273600"/>
        <c:axId val="10327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03273600"/>
        <c:axId val="103275520"/>
      </c:lineChart>
      <c:dateAx>
        <c:axId val="103273600"/>
        <c:scaling>
          <c:orientation val="minMax"/>
        </c:scaling>
        <c:delete val="1"/>
        <c:axPos val="b"/>
        <c:numFmt formatCode="ge" sourceLinked="1"/>
        <c:majorTickMark val="none"/>
        <c:minorTickMark val="none"/>
        <c:tickLblPos val="none"/>
        <c:crossAx val="103275520"/>
        <c:crosses val="autoZero"/>
        <c:auto val="1"/>
        <c:lblOffset val="100"/>
        <c:baseTimeUnit val="years"/>
      </c:dateAx>
      <c:valAx>
        <c:axId val="10327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27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44.02</c:v>
                </c:pt>
                <c:pt idx="1">
                  <c:v>62.93</c:v>
                </c:pt>
                <c:pt idx="2">
                  <c:v>63.86</c:v>
                </c:pt>
                <c:pt idx="3">
                  <c:v>63.88</c:v>
                </c:pt>
                <c:pt idx="4">
                  <c:v>88.6</c:v>
                </c:pt>
              </c:numCache>
            </c:numRef>
          </c:val>
        </c:ser>
        <c:dLbls>
          <c:showLegendKey val="0"/>
          <c:showVal val="0"/>
          <c:showCatName val="0"/>
          <c:showSerName val="0"/>
          <c:showPercent val="0"/>
          <c:showBubbleSize val="0"/>
        </c:dLbls>
        <c:gapWidth val="150"/>
        <c:axId val="101413632"/>
        <c:axId val="10141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13632"/>
        <c:axId val="101415552"/>
      </c:lineChart>
      <c:dateAx>
        <c:axId val="101413632"/>
        <c:scaling>
          <c:orientation val="minMax"/>
        </c:scaling>
        <c:delete val="1"/>
        <c:axPos val="b"/>
        <c:numFmt formatCode="ge" sourceLinked="1"/>
        <c:majorTickMark val="none"/>
        <c:minorTickMark val="none"/>
        <c:tickLblPos val="none"/>
        <c:crossAx val="101415552"/>
        <c:crosses val="autoZero"/>
        <c:auto val="1"/>
        <c:lblOffset val="100"/>
        <c:baseTimeUnit val="years"/>
      </c:dateAx>
      <c:valAx>
        <c:axId val="10141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1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166336"/>
        <c:axId val="10316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166336"/>
        <c:axId val="103168256"/>
      </c:lineChart>
      <c:dateAx>
        <c:axId val="103166336"/>
        <c:scaling>
          <c:orientation val="minMax"/>
        </c:scaling>
        <c:delete val="1"/>
        <c:axPos val="b"/>
        <c:numFmt formatCode="ge" sourceLinked="1"/>
        <c:majorTickMark val="none"/>
        <c:minorTickMark val="none"/>
        <c:tickLblPos val="none"/>
        <c:crossAx val="103168256"/>
        <c:crosses val="autoZero"/>
        <c:auto val="1"/>
        <c:lblOffset val="100"/>
        <c:baseTimeUnit val="years"/>
      </c:dateAx>
      <c:valAx>
        <c:axId val="10316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6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195008"/>
        <c:axId val="10319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195008"/>
        <c:axId val="103196928"/>
      </c:lineChart>
      <c:dateAx>
        <c:axId val="103195008"/>
        <c:scaling>
          <c:orientation val="minMax"/>
        </c:scaling>
        <c:delete val="1"/>
        <c:axPos val="b"/>
        <c:numFmt formatCode="ge" sourceLinked="1"/>
        <c:majorTickMark val="none"/>
        <c:minorTickMark val="none"/>
        <c:tickLblPos val="none"/>
        <c:crossAx val="103196928"/>
        <c:crosses val="autoZero"/>
        <c:auto val="1"/>
        <c:lblOffset val="100"/>
        <c:baseTimeUnit val="years"/>
      </c:dateAx>
      <c:valAx>
        <c:axId val="10319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9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986112"/>
        <c:axId val="10298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986112"/>
        <c:axId val="102988032"/>
      </c:lineChart>
      <c:dateAx>
        <c:axId val="102986112"/>
        <c:scaling>
          <c:orientation val="minMax"/>
        </c:scaling>
        <c:delete val="1"/>
        <c:axPos val="b"/>
        <c:numFmt formatCode="ge" sourceLinked="1"/>
        <c:majorTickMark val="none"/>
        <c:minorTickMark val="none"/>
        <c:tickLblPos val="none"/>
        <c:crossAx val="102988032"/>
        <c:crosses val="autoZero"/>
        <c:auto val="1"/>
        <c:lblOffset val="100"/>
        <c:baseTimeUnit val="years"/>
      </c:dateAx>
      <c:valAx>
        <c:axId val="10298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8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024128"/>
        <c:axId val="10302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024128"/>
        <c:axId val="103026048"/>
      </c:lineChart>
      <c:dateAx>
        <c:axId val="103024128"/>
        <c:scaling>
          <c:orientation val="minMax"/>
        </c:scaling>
        <c:delete val="1"/>
        <c:axPos val="b"/>
        <c:numFmt formatCode="ge" sourceLinked="1"/>
        <c:majorTickMark val="none"/>
        <c:minorTickMark val="none"/>
        <c:tickLblPos val="none"/>
        <c:crossAx val="103026048"/>
        <c:crosses val="autoZero"/>
        <c:auto val="1"/>
        <c:lblOffset val="100"/>
        <c:baseTimeUnit val="years"/>
      </c:dateAx>
      <c:valAx>
        <c:axId val="10302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2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3222.35</c:v>
                </c:pt>
                <c:pt idx="1">
                  <c:v>1768.35</c:v>
                </c:pt>
                <c:pt idx="2">
                  <c:v>1596.51</c:v>
                </c:pt>
                <c:pt idx="3">
                  <c:v>1542.05</c:v>
                </c:pt>
                <c:pt idx="4">
                  <c:v>19.63</c:v>
                </c:pt>
              </c:numCache>
            </c:numRef>
          </c:val>
        </c:ser>
        <c:dLbls>
          <c:showLegendKey val="0"/>
          <c:showVal val="0"/>
          <c:showCatName val="0"/>
          <c:showSerName val="0"/>
          <c:showPercent val="0"/>
          <c:showBubbleSize val="0"/>
        </c:dLbls>
        <c:gapWidth val="150"/>
        <c:axId val="103068800"/>
        <c:axId val="10307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03068800"/>
        <c:axId val="103070720"/>
      </c:lineChart>
      <c:dateAx>
        <c:axId val="103068800"/>
        <c:scaling>
          <c:orientation val="minMax"/>
        </c:scaling>
        <c:delete val="1"/>
        <c:axPos val="b"/>
        <c:numFmt formatCode="ge" sourceLinked="1"/>
        <c:majorTickMark val="none"/>
        <c:minorTickMark val="none"/>
        <c:tickLblPos val="none"/>
        <c:crossAx val="103070720"/>
        <c:crosses val="autoZero"/>
        <c:auto val="1"/>
        <c:lblOffset val="100"/>
        <c:baseTimeUnit val="years"/>
      </c:dateAx>
      <c:valAx>
        <c:axId val="10307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6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31.69</c:v>
                </c:pt>
                <c:pt idx="1">
                  <c:v>42.43</c:v>
                </c:pt>
                <c:pt idx="2">
                  <c:v>41.18</c:v>
                </c:pt>
                <c:pt idx="3">
                  <c:v>39.56</c:v>
                </c:pt>
                <c:pt idx="4">
                  <c:v>78.62</c:v>
                </c:pt>
              </c:numCache>
            </c:numRef>
          </c:val>
        </c:ser>
        <c:dLbls>
          <c:showLegendKey val="0"/>
          <c:showVal val="0"/>
          <c:showCatName val="0"/>
          <c:showSerName val="0"/>
          <c:showPercent val="0"/>
          <c:showBubbleSize val="0"/>
        </c:dLbls>
        <c:gapWidth val="150"/>
        <c:axId val="103086720"/>
        <c:axId val="10350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03086720"/>
        <c:axId val="103502592"/>
      </c:lineChart>
      <c:dateAx>
        <c:axId val="103086720"/>
        <c:scaling>
          <c:orientation val="minMax"/>
        </c:scaling>
        <c:delete val="1"/>
        <c:axPos val="b"/>
        <c:numFmt formatCode="ge" sourceLinked="1"/>
        <c:majorTickMark val="none"/>
        <c:minorTickMark val="none"/>
        <c:tickLblPos val="none"/>
        <c:crossAx val="103502592"/>
        <c:crosses val="autoZero"/>
        <c:auto val="1"/>
        <c:lblOffset val="100"/>
        <c:baseTimeUnit val="years"/>
      </c:dateAx>
      <c:valAx>
        <c:axId val="10350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8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665.75</c:v>
                </c:pt>
                <c:pt idx="1">
                  <c:v>502</c:v>
                </c:pt>
                <c:pt idx="2">
                  <c:v>542.82000000000005</c:v>
                </c:pt>
                <c:pt idx="3">
                  <c:v>547.17999999999995</c:v>
                </c:pt>
                <c:pt idx="4">
                  <c:v>271.27</c:v>
                </c:pt>
              </c:numCache>
            </c:numRef>
          </c:val>
        </c:ser>
        <c:dLbls>
          <c:showLegendKey val="0"/>
          <c:showVal val="0"/>
          <c:showCatName val="0"/>
          <c:showSerName val="0"/>
          <c:showPercent val="0"/>
          <c:showBubbleSize val="0"/>
        </c:dLbls>
        <c:gapWidth val="150"/>
        <c:axId val="103528320"/>
        <c:axId val="10353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03528320"/>
        <c:axId val="103530496"/>
      </c:lineChart>
      <c:dateAx>
        <c:axId val="103528320"/>
        <c:scaling>
          <c:orientation val="minMax"/>
        </c:scaling>
        <c:delete val="1"/>
        <c:axPos val="b"/>
        <c:numFmt formatCode="ge" sourceLinked="1"/>
        <c:majorTickMark val="none"/>
        <c:minorTickMark val="none"/>
        <c:tickLblPos val="none"/>
        <c:crossAx val="103530496"/>
        <c:crosses val="autoZero"/>
        <c:auto val="1"/>
        <c:lblOffset val="100"/>
        <c:baseTimeUnit val="years"/>
      </c:dateAx>
      <c:valAx>
        <c:axId val="10353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2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高畠町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122</v>
      </c>
      <c r="AE8" s="49"/>
      <c r="AF8" s="49"/>
      <c r="AG8" s="49"/>
      <c r="AH8" s="49"/>
      <c r="AI8" s="49"/>
      <c r="AJ8" s="49"/>
      <c r="AK8" s="4"/>
      <c r="AL8" s="50">
        <f>データ!S6</f>
        <v>24073</v>
      </c>
      <c r="AM8" s="50"/>
      <c r="AN8" s="50"/>
      <c r="AO8" s="50"/>
      <c r="AP8" s="50"/>
      <c r="AQ8" s="50"/>
      <c r="AR8" s="50"/>
      <c r="AS8" s="50"/>
      <c r="AT8" s="45">
        <f>データ!T6</f>
        <v>180.26</v>
      </c>
      <c r="AU8" s="45"/>
      <c r="AV8" s="45"/>
      <c r="AW8" s="45"/>
      <c r="AX8" s="45"/>
      <c r="AY8" s="45"/>
      <c r="AZ8" s="45"/>
      <c r="BA8" s="45"/>
      <c r="BB8" s="45">
        <f>データ!U6</f>
        <v>133.55000000000001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3.73</v>
      </c>
      <c r="Q10" s="45"/>
      <c r="R10" s="45"/>
      <c r="S10" s="45"/>
      <c r="T10" s="45"/>
      <c r="U10" s="45"/>
      <c r="V10" s="45"/>
      <c r="W10" s="45">
        <f>データ!Q6</f>
        <v>75.73</v>
      </c>
      <c r="X10" s="45"/>
      <c r="Y10" s="45"/>
      <c r="Z10" s="45"/>
      <c r="AA10" s="45"/>
      <c r="AB10" s="45"/>
      <c r="AC10" s="45"/>
      <c r="AD10" s="50">
        <f>データ!R6</f>
        <v>4212</v>
      </c>
      <c r="AE10" s="50"/>
      <c r="AF10" s="50"/>
      <c r="AG10" s="50"/>
      <c r="AH10" s="50"/>
      <c r="AI10" s="50"/>
      <c r="AJ10" s="50"/>
      <c r="AK10" s="2"/>
      <c r="AL10" s="50">
        <f>データ!V6</f>
        <v>891</v>
      </c>
      <c r="AM10" s="50"/>
      <c r="AN10" s="50"/>
      <c r="AO10" s="50"/>
      <c r="AP10" s="50"/>
      <c r="AQ10" s="50"/>
      <c r="AR10" s="50"/>
      <c r="AS10" s="50"/>
      <c r="AT10" s="45">
        <f>データ!W6</f>
        <v>0.76</v>
      </c>
      <c r="AU10" s="45"/>
      <c r="AV10" s="45"/>
      <c r="AW10" s="45"/>
      <c r="AX10" s="45"/>
      <c r="AY10" s="45"/>
      <c r="AZ10" s="45"/>
      <c r="BA10" s="45"/>
      <c r="BB10" s="45">
        <f>データ!X6</f>
        <v>1172.3699999999999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124</v>
      </c>
      <c r="BM66" s="77"/>
      <c r="BN66" s="77"/>
      <c r="BO66" s="77"/>
      <c r="BP66" s="77"/>
      <c r="BQ66" s="77"/>
      <c r="BR66" s="77"/>
      <c r="BS66" s="77"/>
      <c r="BT66" s="77"/>
      <c r="BU66" s="77"/>
      <c r="BV66" s="77"/>
      <c r="BW66" s="77"/>
      <c r="BX66" s="77"/>
      <c r="BY66" s="77"/>
      <c r="BZ66" s="78"/>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83" t="s">
        <v>66</v>
      </c>
      <c r="I3" s="84"/>
      <c r="J3" s="84"/>
      <c r="K3" s="84"/>
      <c r="L3" s="84"/>
      <c r="M3" s="84"/>
      <c r="N3" s="84"/>
      <c r="O3" s="84"/>
      <c r="P3" s="84"/>
      <c r="Q3" s="84"/>
      <c r="R3" s="84"/>
      <c r="S3" s="84"/>
      <c r="T3" s="84"/>
      <c r="U3" s="84"/>
      <c r="V3" s="84"/>
      <c r="W3" s="84"/>
      <c r="X3" s="85"/>
      <c r="Y3" s="89" t="s">
        <v>67</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69</v>
      </c>
      <c r="B4" s="30"/>
      <c r="C4" s="30"/>
      <c r="D4" s="30"/>
      <c r="E4" s="30"/>
      <c r="F4" s="30"/>
      <c r="G4" s="30"/>
      <c r="H4" s="86"/>
      <c r="I4" s="87"/>
      <c r="J4" s="87"/>
      <c r="K4" s="87"/>
      <c r="L4" s="87"/>
      <c r="M4" s="87"/>
      <c r="N4" s="87"/>
      <c r="O4" s="87"/>
      <c r="P4" s="87"/>
      <c r="Q4" s="87"/>
      <c r="R4" s="87"/>
      <c r="S4" s="87"/>
      <c r="T4" s="87"/>
      <c r="U4" s="87"/>
      <c r="V4" s="87"/>
      <c r="W4" s="87"/>
      <c r="X4" s="88"/>
      <c r="Y4" s="82" t="s">
        <v>70</v>
      </c>
      <c r="Z4" s="82"/>
      <c r="AA4" s="82"/>
      <c r="AB4" s="82"/>
      <c r="AC4" s="82"/>
      <c r="AD4" s="82"/>
      <c r="AE4" s="82"/>
      <c r="AF4" s="82"/>
      <c r="AG4" s="82"/>
      <c r="AH4" s="82"/>
      <c r="AI4" s="82"/>
      <c r="AJ4" s="82" t="s">
        <v>71</v>
      </c>
      <c r="AK4" s="82"/>
      <c r="AL4" s="82"/>
      <c r="AM4" s="82"/>
      <c r="AN4" s="82"/>
      <c r="AO4" s="82"/>
      <c r="AP4" s="82"/>
      <c r="AQ4" s="82"/>
      <c r="AR4" s="82"/>
      <c r="AS4" s="82"/>
      <c r="AT4" s="82"/>
      <c r="AU4" s="82" t="s">
        <v>72</v>
      </c>
      <c r="AV4" s="82"/>
      <c r="AW4" s="82"/>
      <c r="AX4" s="82"/>
      <c r="AY4" s="82"/>
      <c r="AZ4" s="82"/>
      <c r="BA4" s="82"/>
      <c r="BB4" s="82"/>
      <c r="BC4" s="82"/>
      <c r="BD4" s="82"/>
      <c r="BE4" s="82"/>
      <c r="BF4" s="82" t="s">
        <v>73</v>
      </c>
      <c r="BG4" s="82"/>
      <c r="BH4" s="82"/>
      <c r="BI4" s="82"/>
      <c r="BJ4" s="82"/>
      <c r="BK4" s="82"/>
      <c r="BL4" s="82"/>
      <c r="BM4" s="82"/>
      <c r="BN4" s="82"/>
      <c r="BO4" s="82"/>
      <c r="BP4" s="82"/>
      <c r="BQ4" s="82" t="s">
        <v>74</v>
      </c>
      <c r="BR4" s="82"/>
      <c r="BS4" s="82"/>
      <c r="BT4" s="82"/>
      <c r="BU4" s="82"/>
      <c r="BV4" s="82"/>
      <c r="BW4" s="82"/>
      <c r="BX4" s="82"/>
      <c r="BY4" s="82"/>
      <c r="BZ4" s="82"/>
      <c r="CA4" s="82"/>
      <c r="CB4" s="82" t="s">
        <v>75</v>
      </c>
      <c r="CC4" s="82"/>
      <c r="CD4" s="82"/>
      <c r="CE4" s="82"/>
      <c r="CF4" s="82"/>
      <c r="CG4" s="82"/>
      <c r="CH4" s="82"/>
      <c r="CI4" s="82"/>
      <c r="CJ4" s="82"/>
      <c r="CK4" s="82"/>
      <c r="CL4" s="82"/>
      <c r="CM4" s="82" t="s">
        <v>76</v>
      </c>
      <c r="CN4" s="82"/>
      <c r="CO4" s="82"/>
      <c r="CP4" s="82"/>
      <c r="CQ4" s="82"/>
      <c r="CR4" s="82"/>
      <c r="CS4" s="82"/>
      <c r="CT4" s="82"/>
      <c r="CU4" s="82"/>
      <c r="CV4" s="82"/>
      <c r="CW4" s="82"/>
      <c r="CX4" s="82" t="s">
        <v>77</v>
      </c>
      <c r="CY4" s="82"/>
      <c r="CZ4" s="82"/>
      <c r="DA4" s="82"/>
      <c r="DB4" s="82"/>
      <c r="DC4" s="82"/>
      <c r="DD4" s="82"/>
      <c r="DE4" s="82"/>
      <c r="DF4" s="82"/>
      <c r="DG4" s="82"/>
      <c r="DH4" s="82"/>
      <c r="DI4" s="82" t="s">
        <v>78</v>
      </c>
      <c r="DJ4" s="82"/>
      <c r="DK4" s="82"/>
      <c r="DL4" s="82"/>
      <c r="DM4" s="82"/>
      <c r="DN4" s="82"/>
      <c r="DO4" s="82"/>
      <c r="DP4" s="82"/>
      <c r="DQ4" s="82"/>
      <c r="DR4" s="82"/>
      <c r="DS4" s="82"/>
      <c r="DT4" s="82" t="s">
        <v>79</v>
      </c>
      <c r="DU4" s="82"/>
      <c r="DV4" s="82"/>
      <c r="DW4" s="82"/>
      <c r="DX4" s="82"/>
      <c r="DY4" s="82"/>
      <c r="DZ4" s="82"/>
      <c r="EA4" s="82"/>
      <c r="EB4" s="82"/>
      <c r="EC4" s="82"/>
      <c r="ED4" s="82"/>
      <c r="EE4" s="82" t="s">
        <v>80</v>
      </c>
      <c r="EF4" s="82"/>
      <c r="EG4" s="82"/>
      <c r="EH4" s="82"/>
      <c r="EI4" s="82"/>
      <c r="EJ4" s="82"/>
      <c r="EK4" s="82"/>
      <c r="EL4" s="82"/>
      <c r="EM4" s="82"/>
      <c r="EN4" s="82"/>
      <c r="EO4" s="82"/>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63819</v>
      </c>
      <c r="D6" s="33">
        <f t="shared" si="3"/>
        <v>47</v>
      </c>
      <c r="E6" s="33">
        <f t="shared" si="3"/>
        <v>17</v>
      </c>
      <c r="F6" s="33">
        <f t="shared" si="3"/>
        <v>5</v>
      </c>
      <c r="G6" s="33">
        <f t="shared" si="3"/>
        <v>0</v>
      </c>
      <c r="H6" s="33" t="str">
        <f t="shared" si="3"/>
        <v>山形県　高畠町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3.73</v>
      </c>
      <c r="Q6" s="34">
        <f t="shared" si="3"/>
        <v>75.73</v>
      </c>
      <c r="R6" s="34">
        <f t="shared" si="3"/>
        <v>4212</v>
      </c>
      <c r="S6" s="34">
        <f t="shared" si="3"/>
        <v>24073</v>
      </c>
      <c r="T6" s="34">
        <f t="shared" si="3"/>
        <v>180.26</v>
      </c>
      <c r="U6" s="34">
        <f t="shared" si="3"/>
        <v>133.55000000000001</v>
      </c>
      <c r="V6" s="34">
        <f t="shared" si="3"/>
        <v>891</v>
      </c>
      <c r="W6" s="34">
        <f t="shared" si="3"/>
        <v>0.76</v>
      </c>
      <c r="X6" s="34">
        <f t="shared" si="3"/>
        <v>1172.3699999999999</v>
      </c>
      <c r="Y6" s="35">
        <f>IF(Y7="",NA(),Y7)</f>
        <v>44.02</v>
      </c>
      <c r="Z6" s="35">
        <f t="shared" ref="Z6:AH6" si="4">IF(Z7="",NA(),Z7)</f>
        <v>62.93</v>
      </c>
      <c r="AA6" s="35">
        <f t="shared" si="4"/>
        <v>63.86</v>
      </c>
      <c r="AB6" s="35">
        <f t="shared" si="4"/>
        <v>63.88</v>
      </c>
      <c r="AC6" s="35">
        <f t="shared" si="4"/>
        <v>88.6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3222.35</v>
      </c>
      <c r="BG6" s="35">
        <f t="shared" ref="BG6:BO6" si="7">IF(BG7="",NA(),BG7)</f>
        <v>1768.35</v>
      </c>
      <c r="BH6" s="35">
        <f t="shared" si="7"/>
        <v>1596.51</v>
      </c>
      <c r="BI6" s="35">
        <f t="shared" si="7"/>
        <v>1542.05</v>
      </c>
      <c r="BJ6" s="35">
        <f t="shared" si="7"/>
        <v>19.63</v>
      </c>
      <c r="BK6" s="35">
        <f t="shared" si="7"/>
        <v>1197.82</v>
      </c>
      <c r="BL6" s="35">
        <f t="shared" si="7"/>
        <v>1126.77</v>
      </c>
      <c r="BM6" s="35">
        <f t="shared" si="7"/>
        <v>1044.8</v>
      </c>
      <c r="BN6" s="35">
        <f t="shared" si="7"/>
        <v>1081.8</v>
      </c>
      <c r="BO6" s="35">
        <f t="shared" si="7"/>
        <v>974.93</v>
      </c>
      <c r="BP6" s="34" t="str">
        <f>IF(BP7="","",IF(BP7="-","【-】","【"&amp;SUBSTITUTE(TEXT(BP7,"#,##0.00"),"-","△")&amp;"】"))</f>
        <v>【914.53】</v>
      </c>
      <c r="BQ6" s="35">
        <f>IF(BQ7="",NA(),BQ7)</f>
        <v>31.69</v>
      </c>
      <c r="BR6" s="35">
        <f t="shared" ref="BR6:BZ6" si="8">IF(BR7="",NA(),BR7)</f>
        <v>42.43</v>
      </c>
      <c r="BS6" s="35">
        <f t="shared" si="8"/>
        <v>41.18</v>
      </c>
      <c r="BT6" s="35">
        <f t="shared" si="8"/>
        <v>39.56</v>
      </c>
      <c r="BU6" s="35">
        <f t="shared" si="8"/>
        <v>78.62</v>
      </c>
      <c r="BV6" s="35">
        <f t="shared" si="8"/>
        <v>51.03</v>
      </c>
      <c r="BW6" s="35">
        <f t="shared" si="8"/>
        <v>50.9</v>
      </c>
      <c r="BX6" s="35">
        <f t="shared" si="8"/>
        <v>50.82</v>
      </c>
      <c r="BY6" s="35">
        <f t="shared" si="8"/>
        <v>52.19</v>
      </c>
      <c r="BZ6" s="35">
        <f t="shared" si="8"/>
        <v>55.32</v>
      </c>
      <c r="CA6" s="34" t="str">
        <f>IF(CA7="","",IF(CA7="-","【-】","【"&amp;SUBSTITUTE(TEXT(CA7,"#,##0.00"),"-","△")&amp;"】"))</f>
        <v>【55.73】</v>
      </c>
      <c r="CB6" s="35">
        <f>IF(CB7="",NA(),CB7)</f>
        <v>665.75</v>
      </c>
      <c r="CC6" s="35">
        <f t="shared" ref="CC6:CK6" si="9">IF(CC7="",NA(),CC7)</f>
        <v>502</v>
      </c>
      <c r="CD6" s="35">
        <f t="shared" si="9"/>
        <v>542.82000000000005</v>
      </c>
      <c r="CE6" s="35">
        <f t="shared" si="9"/>
        <v>547.17999999999995</v>
      </c>
      <c r="CF6" s="35">
        <f t="shared" si="9"/>
        <v>271.27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57.44</v>
      </c>
      <c r="CN6" s="35">
        <f t="shared" ref="CN6:CV6" si="10">IF(CN7="",NA(),CN7)</f>
        <v>62.47</v>
      </c>
      <c r="CO6" s="35">
        <f t="shared" si="10"/>
        <v>58.6</v>
      </c>
      <c r="CP6" s="35">
        <f t="shared" si="10"/>
        <v>58.6</v>
      </c>
      <c r="CQ6" s="35">
        <f t="shared" si="10"/>
        <v>54.48</v>
      </c>
      <c r="CR6" s="35">
        <f t="shared" si="10"/>
        <v>54.74</v>
      </c>
      <c r="CS6" s="35">
        <f t="shared" si="10"/>
        <v>53.78</v>
      </c>
      <c r="CT6" s="35">
        <f t="shared" si="10"/>
        <v>53.24</v>
      </c>
      <c r="CU6" s="35">
        <f t="shared" si="10"/>
        <v>52.31</v>
      </c>
      <c r="CV6" s="35">
        <f t="shared" si="10"/>
        <v>60.65</v>
      </c>
      <c r="CW6" s="34" t="str">
        <f>IF(CW7="","",IF(CW7="-","【-】","【"&amp;SUBSTITUTE(TEXT(CW7,"#,##0.00"),"-","△")&amp;"】"))</f>
        <v>【59.15】</v>
      </c>
      <c r="CX6" s="35">
        <f>IF(CX7="",NA(),CX7)</f>
        <v>90.52</v>
      </c>
      <c r="CY6" s="35">
        <f t="shared" ref="CY6:DG6" si="11">IF(CY7="",NA(),CY7)</f>
        <v>89.5</v>
      </c>
      <c r="CZ6" s="35">
        <f t="shared" si="11"/>
        <v>89.93</v>
      </c>
      <c r="DA6" s="35">
        <f t="shared" si="11"/>
        <v>89.48</v>
      </c>
      <c r="DB6" s="35">
        <f t="shared" si="11"/>
        <v>90.24</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63819</v>
      </c>
      <c r="D7" s="37">
        <v>47</v>
      </c>
      <c r="E7" s="37">
        <v>17</v>
      </c>
      <c r="F7" s="37">
        <v>5</v>
      </c>
      <c r="G7" s="37">
        <v>0</v>
      </c>
      <c r="H7" s="37" t="s">
        <v>110</v>
      </c>
      <c r="I7" s="37" t="s">
        <v>111</v>
      </c>
      <c r="J7" s="37" t="s">
        <v>112</v>
      </c>
      <c r="K7" s="37" t="s">
        <v>113</v>
      </c>
      <c r="L7" s="37" t="s">
        <v>114</v>
      </c>
      <c r="M7" s="37"/>
      <c r="N7" s="38" t="s">
        <v>115</v>
      </c>
      <c r="O7" s="38" t="s">
        <v>116</v>
      </c>
      <c r="P7" s="38">
        <v>3.73</v>
      </c>
      <c r="Q7" s="38">
        <v>75.73</v>
      </c>
      <c r="R7" s="38">
        <v>4212</v>
      </c>
      <c r="S7" s="38">
        <v>24073</v>
      </c>
      <c r="T7" s="38">
        <v>180.26</v>
      </c>
      <c r="U7" s="38">
        <v>133.55000000000001</v>
      </c>
      <c r="V7" s="38">
        <v>891</v>
      </c>
      <c r="W7" s="38">
        <v>0.76</v>
      </c>
      <c r="X7" s="38">
        <v>1172.3699999999999</v>
      </c>
      <c r="Y7" s="38">
        <v>44.02</v>
      </c>
      <c r="Z7" s="38">
        <v>62.93</v>
      </c>
      <c r="AA7" s="38">
        <v>63.86</v>
      </c>
      <c r="AB7" s="38">
        <v>63.88</v>
      </c>
      <c r="AC7" s="38">
        <v>88.6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3222.35</v>
      </c>
      <c r="BG7" s="38">
        <v>1768.35</v>
      </c>
      <c r="BH7" s="38">
        <v>1596.51</v>
      </c>
      <c r="BI7" s="38">
        <v>1542.05</v>
      </c>
      <c r="BJ7" s="38">
        <v>19.63</v>
      </c>
      <c r="BK7" s="38">
        <v>1197.82</v>
      </c>
      <c r="BL7" s="38">
        <v>1126.77</v>
      </c>
      <c r="BM7" s="38">
        <v>1044.8</v>
      </c>
      <c r="BN7" s="38">
        <v>1081.8</v>
      </c>
      <c r="BO7" s="38">
        <v>974.93</v>
      </c>
      <c r="BP7" s="38">
        <v>914.53</v>
      </c>
      <c r="BQ7" s="38">
        <v>31.69</v>
      </c>
      <c r="BR7" s="38">
        <v>42.43</v>
      </c>
      <c r="BS7" s="38">
        <v>41.18</v>
      </c>
      <c r="BT7" s="38">
        <v>39.56</v>
      </c>
      <c r="BU7" s="38">
        <v>78.62</v>
      </c>
      <c r="BV7" s="38">
        <v>51.03</v>
      </c>
      <c r="BW7" s="38">
        <v>50.9</v>
      </c>
      <c r="BX7" s="38">
        <v>50.82</v>
      </c>
      <c r="BY7" s="38">
        <v>52.19</v>
      </c>
      <c r="BZ7" s="38">
        <v>55.32</v>
      </c>
      <c r="CA7" s="38">
        <v>55.73</v>
      </c>
      <c r="CB7" s="38">
        <v>665.75</v>
      </c>
      <c r="CC7" s="38">
        <v>502</v>
      </c>
      <c r="CD7" s="38">
        <v>542.82000000000005</v>
      </c>
      <c r="CE7" s="38">
        <v>547.17999999999995</v>
      </c>
      <c r="CF7" s="38">
        <v>271.27</v>
      </c>
      <c r="CG7" s="38">
        <v>289.60000000000002</v>
      </c>
      <c r="CH7" s="38">
        <v>293.27</v>
      </c>
      <c r="CI7" s="38">
        <v>300.52</v>
      </c>
      <c r="CJ7" s="38">
        <v>296.14</v>
      </c>
      <c r="CK7" s="38">
        <v>283.17</v>
      </c>
      <c r="CL7" s="38">
        <v>276.77999999999997</v>
      </c>
      <c r="CM7" s="38">
        <v>57.44</v>
      </c>
      <c r="CN7" s="38">
        <v>62.47</v>
      </c>
      <c r="CO7" s="38">
        <v>58.6</v>
      </c>
      <c r="CP7" s="38">
        <v>58.6</v>
      </c>
      <c r="CQ7" s="38">
        <v>54.48</v>
      </c>
      <c r="CR7" s="38">
        <v>54.74</v>
      </c>
      <c r="CS7" s="38">
        <v>53.78</v>
      </c>
      <c r="CT7" s="38">
        <v>53.24</v>
      </c>
      <c r="CU7" s="38">
        <v>52.31</v>
      </c>
      <c r="CV7" s="38">
        <v>60.65</v>
      </c>
      <c r="CW7" s="38">
        <v>59.15</v>
      </c>
      <c r="CX7" s="38">
        <v>90.52</v>
      </c>
      <c r="CY7" s="38">
        <v>89.5</v>
      </c>
      <c r="CZ7" s="38">
        <v>89.93</v>
      </c>
      <c r="DA7" s="38">
        <v>89.48</v>
      </c>
      <c r="DB7" s="38">
        <v>90.24</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2017-12-25T02:25:23Z</dcterms:created>
  <dcterms:modified xsi:type="dcterms:W3CDTF">2018-02-16T05:51:43Z</dcterms:modified>
  <cp:category/>
</cp:coreProperties>
</file>