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<sst xmlns="http://schemas.openxmlformats.org/spreadsheetml/2006/main" count="240" uniqueCount="126">
  <si>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</si>
  <si>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</si>
  <si>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</si>
  <si>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</si>
  <si>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</si>
  <si>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</si>
  <si>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</si>
  <si>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</si>
  <si>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</si>
  <si>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</si>
  <si>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</si>
  <si>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</si>
  <si>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</si>
  <si>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</si>
  <si>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</si>
  <si>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</si>
  <si>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</si>
  <si>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</si>
  <si>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</si>
  <si>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</si>
  <si>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</si>
  <si>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</si>
  <si>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</si>
  <si>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</si>
  <si>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</si>
  <si>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</si>
  <si>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</si>
  <si>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</si>
  <si>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</si>
  <si>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</si>
  <si>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</si>
  <si>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</si>
  <si>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</si>
  <si>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</si>
  <si>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</si>
  <si>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</si>
  <si>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</si>
  <si>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</si>
  <si>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</si>
  <si>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</si>
  <si>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</si>
  <si>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</si>
  <si>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</si>
  <si>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</si>
  <si>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</si>
  <si>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</si>
  <si>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</si>
  <si>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</si>
  <si>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</si>
  <si>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</si>
  <si>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</si>
  <si>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</si>
  <si>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</si>
  <si>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</si>
  <si>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</si>
  <si>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</si>
  <si>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</si>
  <si>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</si>
  <si>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</si>
  <si>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</si>
  <si>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</si>
  <si>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</si>
  <si>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</si>
  <si>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</si>
  <si>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</si>
  <si>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</si>
  <si>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</si>
  <si>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</si>
  <si>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</si>
  <si>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</si>
  <si>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</si>
  <si>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</si>
  <si>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</si>
  <si>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</si>
  <si>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</si>
  <si>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</si>
  <si>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</si>
  <si>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</si>
  <si>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</si>
  <si>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</si>
  <si>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</si>
  <si>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</si>
  <si>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</si>
  <si>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</si>
  <si>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</si>
  <si>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</si>
  <si>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</si>
  <si>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</si>
  <si>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</si>
  <si>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</si>
  <si>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</si>
  <si>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</si>
  <si>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</si>
  <si>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</si>
  <si>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</si>
  <si>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</si>
  <si>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</si>
  <si>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</si>
  <si>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</si>
  <si>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</si>
  <si>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</si>
  <si>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</si>
  <si>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</si>
  <si>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</si>
  <si>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</si>
  <si>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</si>
  <si>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</si>
  <si>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</si>
  <si>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</si>
  <si>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</si>
  <si>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村山市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</si>
  <si>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</si>
  <si>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</si>
  <si>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</si>
  <si>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</si>
  <si>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</si>
  <si>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</si>
  <si>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</si>
  <si>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</si>
  <si>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</si>
  <si>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</si>
  <si>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</si>
  <si>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現在、農集排事業は終了しているため、新規の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施設の修繕・更新等は策定中の機能強化対策に沿って、財政状況を考慮しながら進めていく。
　平成28年度に経営戦略を策定し、より高い企業性を持ち、収入については、料金改定を視野に入れた取り組みを行っていく。特に農集排の料金体系は戸数、世帯人数に応じている状況にあるため、従量制への移行及び料金改定を検討する。</t>
    <rPh sb="7" eb="9">
      <t>ジギョウ</t>
    </rPh>
    <rPh sb="19" eb="21">
      <t>シンキ</t>
    </rPh>
    <rPh sb="22" eb="24">
      <t>セイビ</t>
    </rPh>
    <rPh sb="25" eb="26">
      <t>ナ</t>
    </rPh>
    <rPh sb="143" eb="144">
      <t>チュウ</t>
    </rPh>
    <rPh sb="145" eb="147">
      <t>キノウ</t>
    </rPh>
    <rPh sb="147" eb="149">
      <t>キョウカ</t>
    </rPh>
    <rPh sb="149" eb="151">
      <t>タイサク</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</si>
  <si>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4"/>
  </si>
  <si>
    <t>非設置</t>
    <rPh sb="0" eb="1">
      <t>ヒ</t>
    </rPh>
    <rPh sb="1" eb="3">
      <t>セッチ</t>
    </rPh>
    <phoneticPr fontId="4"/>
  </si>
  <si>
    <t>①収益的収支比率
　平成27年度より100％を超えてはいるが、一般会計からの繰入金に依存している状況にあり、今後も経営改善に向けて取り組んでいく必要がある。
④企業債残高対事業規模比率
　今後、大規模な修繕・更新が見込まれることから、今後も経費削減に向けた取り組みを強化していかなければならない。
⑤経費回収率
　類似団体平均と比較して高くはなってはいるが、100％に至っておらず、料金の改定や費用の削減に取り組む必要がある。
⑥汚水処理原価
　類似団体平均よりも低くなっているが、今後も処理経費削減に向けた取り組みを強化していかなければならない。
⑦施設利用率
　施設利用率は、類似団体平均と比べ高いが、それでも60％程度と低い水準にあるため、より適切な施設規模になるようにダウンサイジング等の検討が必要である。
⑧水洗化率
　水洗化率は、類似団体平均と比べ高いが、今後も引き続き普及活動に取り組んでいく。</t>
    <rPh sb="97" eb="100">
      <t>ダイキボ</t>
    </rPh>
    <rPh sb="157" eb="159">
      <t>ルイジ</t>
    </rPh>
    <rPh sb="159" eb="161">
      <t>ダンタイ</t>
    </rPh>
    <rPh sb="161" eb="163">
      <t>ヘイキン</t>
    </rPh>
    <rPh sb="164" eb="166">
      <t>ヒカク</t>
    </rPh>
    <rPh sb="310" eb="312">
      <t>テイド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</si>
</sst>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1"/>
          <c:y val="0.1580694566902847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formatCode="#,##0.00;&quot;△&quot;#,##0.00;&quot;-&quot;">
                  <c:v>1.94</c:v>
                </c:pt>
              </c:numCache>
            </c:numRef>
          </c:val>
        </c:ser>
        <c:dLbls>
          <c:showLegendKey val="0"/>
          <c:showVal val="0"/>
          <c:showCatName val="0"/>
          <c:showSerName val="0"/>
          <c:showPercent val="0"/>
          <c:showBubbleSize val="0"/>
        </c:dLbls>
        <c:gapWidth val="150"/>
        <c:axId val="105899136"/>
        <c:axId val="1059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05899136"/>
        <c:axId val="105901056"/>
      </c:lineChart>
      <c:dateAx>
        <c:axId val="105899136"/>
        <c:scaling>
          <c:orientation val="minMax"/>
        </c:scaling>
        <c:delete val="1"/>
        <c:axPos val="b"/>
        <c:numFmt formatCode="ge" sourceLinked="1"/>
        <c:majorTickMark val="none"/>
        <c:minorTickMark val="none"/>
        <c:tickLblPos val="none"/>
        <c:crossAx val="105901056"/>
        <c:crosses val="autoZero"/>
        <c:auto val="1"/>
        <c:lblOffset val="100"/>
        <c:baseTimeUnit val="years"/>
      </c:dateAx>
      <c:valAx>
        <c:axId val="10590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77" l="0.70000000000000062" r="0.70000000000000062" t="0.750000000000011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63.3</c:v>
                </c:pt>
                <c:pt idx="1">
                  <c:v>59.41</c:v>
                </c:pt>
                <c:pt idx="2">
                  <c:v>61.12</c:v>
                </c:pt>
                <c:pt idx="3">
                  <c:v>61.12</c:v>
                </c:pt>
                <c:pt idx="4">
                  <c:v>65.47</c:v>
                </c:pt>
              </c:numCache>
            </c:numRef>
          </c:val>
        </c:ser>
        <c:dLbls>
          <c:showLegendKey val="0"/>
          <c:showVal val="0"/>
          <c:showCatName val="0"/>
          <c:showSerName val="0"/>
          <c:showPercent val="0"/>
          <c:showBubbleSize val="0"/>
        </c:dLbls>
        <c:gapWidth val="150"/>
        <c:axId val="119170560"/>
        <c:axId val="11917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119170560"/>
        <c:axId val="119172480"/>
      </c:lineChart>
      <c:dateAx>
        <c:axId val="119170560"/>
        <c:scaling>
          <c:orientation val="minMax"/>
        </c:scaling>
        <c:delete val="1"/>
        <c:axPos val="b"/>
        <c:numFmt formatCode="ge" sourceLinked="1"/>
        <c:majorTickMark val="none"/>
        <c:minorTickMark val="none"/>
        <c:tickLblPos val="none"/>
        <c:crossAx val="119172480"/>
        <c:crosses val="autoZero"/>
        <c:auto val="1"/>
        <c:lblOffset val="100"/>
        <c:baseTimeUnit val="years"/>
      </c:dateAx>
      <c:valAx>
        <c:axId val="1191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17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87.62</c:v>
                </c:pt>
                <c:pt idx="1">
                  <c:v>88.27</c:v>
                </c:pt>
                <c:pt idx="2">
                  <c:v>89.05</c:v>
                </c:pt>
                <c:pt idx="3">
                  <c:v>87.6</c:v>
                </c:pt>
                <c:pt idx="4">
                  <c:v>87.75</c:v>
                </c:pt>
              </c:numCache>
            </c:numRef>
          </c:val>
        </c:ser>
        <c:dLbls>
          <c:showLegendKey val="0"/>
          <c:showVal val="0"/>
          <c:showCatName val="0"/>
          <c:showSerName val="0"/>
          <c:showPercent val="0"/>
          <c:showBubbleSize val="0"/>
        </c:dLbls>
        <c:gapWidth val="150"/>
        <c:axId val="119194752"/>
        <c:axId val="11919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119194752"/>
        <c:axId val="119196672"/>
      </c:lineChart>
      <c:dateAx>
        <c:axId val="119194752"/>
        <c:scaling>
          <c:orientation val="minMax"/>
        </c:scaling>
        <c:delete val="1"/>
        <c:axPos val="b"/>
        <c:numFmt formatCode="ge" sourceLinked="1"/>
        <c:majorTickMark val="none"/>
        <c:minorTickMark val="none"/>
        <c:tickLblPos val="none"/>
        <c:crossAx val="119196672"/>
        <c:crosses val="autoZero"/>
        <c:auto val="1"/>
        <c:lblOffset val="100"/>
        <c:baseTimeUnit val="years"/>
      </c:dateAx>
      <c:valAx>
        <c:axId val="11919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19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6370168884887828"/>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96.4</c:v>
                </c:pt>
                <c:pt idx="1">
                  <c:v>87.19</c:v>
                </c:pt>
                <c:pt idx="2">
                  <c:v>98.36</c:v>
                </c:pt>
                <c:pt idx="3">
                  <c:v>100.03</c:v>
                </c:pt>
                <c:pt idx="4">
                  <c:v>104.98</c:v>
                </c:pt>
              </c:numCache>
            </c:numRef>
          </c:val>
        </c:ser>
        <c:dLbls>
          <c:showLegendKey val="0"/>
          <c:showVal val="0"/>
          <c:showCatName val="0"/>
          <c:showSerName val="0"/>
          <c:showPercent val="0"/>
          <c:showBubbleSize val="0"/>
        </c:dLbls>
        <c:gapWidth val="150"/>
        <c:axId val="106074880"/>
        <c:axId val="10607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074880"/>
        <c:axId val="106076800"/>
      </c:lineChart>
      <c:dateAx>
        <c:axId val="106074880"/>
        <c:scaling>
          <c:orientation val="minMax"/>
        </c:scaling>
        <c:delete val="1"/>
        <c:axPos val="b"/>
        <c:numFmt formatCode="ge" sourceLinked="1"/>
        <c:majorTickMark val="none"/>
        <c:minorTickMark val="none"/>
        <c:tickLblPos val="none"/>
        <c:crossAx val="106076800"/>
        <c:crosses val="autoZero"/>
        <c:auto val="1"/>
        <c:lblOffset val="100"/>
        <c:baseTimeUnit val="years"/>
      </c:dateAx>
      <c:valAx>
        <c:axId val="1060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0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155840"/>
        <c:axId val="10715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55840"/>
        <c:axId val="107157760"/>
      </c:lineChart>
      <c:dateAx>
        <c:axId val="107155840"/>
        <c:scaling>
          <c:orientation val="minMax"/>
        </c:scaling>
        <c:delete val="1"/>
        <c:axPos val="b"/>
        <c:numFmt formatCode="ge" sourceLinked="1"/>
        <c:majorTickMark val="none"/>
        <c:minorTickMark val="none"/>
        <c:tickLblPos val="none"/>
        <c:crossAx val="107157760"/>
        <c:crosses val="autoZero"/>
        <c:auto val="1"/>
        <c:lblOffset val="100"/>
        <c:baseTimeUnit val="years"/>
      </c:dateAx>
      <c:valAx>
        <c:axId val="10715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5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
          <c:y val="0.1580694566902847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208704"/>
        <c:axId val="10721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208704"/>
        <c:axId val="107210624"/>
      </c:lineChart>
      <c:dateAx>
        <c:axId val="107208704"/>
        <c:scaling>
          <c:orientation val="minMax"/>
        </c:scaling>
        <c:delete val="1"/>
        <c:axPos val="b"/>
        <c:numFmt formatCode="ge" sourceLinked="1"/>
        <c:majorTickMark val="none"/>
        <c:minorTickMark val="none"/>
        <c:tickLblPos val="none"/>
        <c:crossAx val="107210624"/>
        <c:crosses val="autoZero"/>
        <c:auto val="1"/>
        <c:lblOffset val="100"/>
        <c:baseTimeUnit val="years"/>
      </c:dateAx>
      <c:valAx>
        <c:axId val="10721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0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66" l="0.70000000000000062" r="0.70000000000000062" t="0.750000000000011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915072"/>
        <c:axId val="118916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915072"/>
        <c:axId val="118916992"/>
      </c:lineChart>
      <c:dateAx>
        <c:axId val="118915072"/>
        <c:scaling>
          <c:orientation val="minMax"/>
        </c:scaling>
        <c:delete val="1"/>
        <c:axPos val="b"/>
        <c:numFmt formatCode="ge" sourceLinked="1"/>
        <c:majorTickMark val="none"/>
        <c:minorTickMark val="none"/>
        <c:tickLblPos val="none"/>
        <c:crossAx val="118916992"/>
        <c:crosses val="autoZero"/>
        <c:auto val="1"/>
        <c:lblOffset val="100"/>
        <c:baseTimeUnit val="years"/>
      </c:dateAx>
      <c:valAx>
        <c:axId val="118916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1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8951296"/>
        <c:axId val="11895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8951296"/>
        <c:axId val="118953472"/>
      </c:lineChart>
      <c:dateAx>
        <c:axId val="118951296"/>
        <c:scaling>
          <c:orientation val="minMax"/>
        </c:scaling>
        <c:delete val="1"/>
        <c:axPos val="b"/>
        <c:numFmt formatCode="ge" sourceLinked="1"/>
        <c:majorTickMark val="none"/>
        <c:minorTickMark val="none"/>
        <c:tickLblPos val="none"/>
        <c:crossAx val="118953472"/>
        <c:crosses val="autoZero"/>
        <c:auto val="1"/>
        <c:lblOffset val="100"/>
        <c:baseTimeUnit val="years"/>
      </c:dateAx>
      <c:valAx>
        <c:axId val="11895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5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8967296"/>
        <c:axId val="11898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118967296"/>
        <c:axId val="118989952"/>
      </c:lineChart>
      <c:dateAx>
        <c:axId val="118967296"/>
        <c:scaling>
          <c:orientation val="minMax"/>
        </c:scaling>
        <c:delete val="1"/>
        <c:axPos val="b"/>
        <c:numFmt formatCode="ge" sourceLinked="1"/>
        <c:majorTickMark val="none"/>
        <c:minorTickMark val="none"/>
        <c:tickLblPos val="none"/>
        <c:crossAx val="118989952"/>
        <c:crosses val="autoZero"/>
        <c:auto val="1"/>
        <c:lblOffset val="100"/>
        <c:baseTimeUnit val="years"/>
      </c:dateAx>
      <c:valAx>
        <c:axId val="11898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67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85.26</c:v>
                </c:pt>
                <c:pt idx="1">
                  <c:v>92.71</c:v>
                </c:pt>
                <c:pt idx="2">
                  <c:v>93.12</c:v>
                </c:pt>
                <c:pt idx="3">
                  <c:v>92.96</c:v>
                </c:pt>
                <c:pt idx="4">
                  <c:v>77.25</c:v>
                </c:pt>
              </c:numCache>
            </c:numRef>
          </c:val>
        </c:ser>
        <c:dLbls>
          <c:showLegendKey val="0"/>
          <c:showVal val="0"/>
          <c:showCatName val="0"/>
          <c:showSerName val="0"/>
          <c:showPercent val="0"/>
          <c:showBubbleSize val="0"/>
        </c:dLbls>
        <c:gapWidth val="150"/>
        <c:axId val="119097984"/>
        <c:axId val="11910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119097984"/>
        <c:axId val="119100160"/>
      </c:lineChart>
      <c:dateAx>
        <c:axId val="119097984"/>
        <c:scaling>
          <c:orientation val="minMax"/>
        </c:scaling>
        <c:delete val="1"/>
        <c:axPos val="b"/>
        <c:numFmt formatCode="ge" sourceLinked="1"/>
        <c:majorTickMark val="none"/>
        <c:minorTickMark val="none"/>
        <c:tickLblPos val="none"/>
        <c:crossAx val="119100160"/>
        <c:crosses val="autoZero"/>
        <c:auto val="1"/>
        <c:lblOffset val="100"/>
        <c:baseTimeUnit val="years"/>
      </c:dateAx>
      <c:valAx>
        <c:axId val="11910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09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145.76</c:v>
                </c:pt>
                <c:pt idx="1">
                  <c:v>135.54</c:v>
                </c:pt>
                <c:pt idx="2">
                  <c:v>140.30000000000001</c:v>
                </c:pt>
                <c:pt idx="3">
                  <c:v>139.11000000000001</c:v>
                </c:pt>
                <c:pt idx="4">
                  <c:v>169.55</c:v>
                </c:pt>
              </c:numCache>
            </c:numRef>
          </c:val>
        </c:ser>
        <c:dLbls>
          <c:showLegendKey val="0"/>
          <c:showVal val="0"/>
          <c:showCatName val="0"/>
          <c:showSerName val="0"/>
          <c:showPercent val="0"/>
          <c:showBubbleSize val="0"/>
        </c:dLbls>
        <c:gapWidth val="150"/>
        <c:axId val="119125888"/>
        <c:axId val="11913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119125888"/>
        <c:axId val="119136256"/>
      </c:lineChart>
      <c:dateAx>
        <c:axId val="119125888"/>
        <c:scaling>
          <c:orientation val="minMax"/>
        </c:scaling>
        <c:delete val="1"/>
        <c:axPos val="b"/>
        <c:numFmt formatCode="ge" sourceLinked="1"/>
        <c:majorTickMark val="none"/>
        <c:minorTickMark val="none"/>
        <c:tickLblPos val="none"/>
        <c:crossAx val="119136256"/>
        <c:crosses val="autoZero"/>
        <c:auto val="1"/>
        <c:lblOffset val="100"/>
        <c:baseTimeUnit val="years"/>
      </c:dateAx>
      <c:valAx>
        <c:axId val="11913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125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5" zoomScaleNormal="85" workbookViewId="0">
      <selection activeCell="CA27" sqref="CA27"/>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村山市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124</v>
      </c>
      <c r="AE8" s="49"/>
      <c r="AF8" s="49"/>
      <c r="AG8" s="49"/>
      <c r="AH8" s="49"/>
      <c r="AI8" s="49"/>
      <c r="AJ8" s="49"/>
      <c r="AK8" s="4"/>
      <c r="AL8" s="50">
        <f>データ!S6</f>
        <v>25136</v>
      </c>
      <c r="AM8" s="50"/>
      <c r="AN8" s="50"/>
      <c r="AO8" s="50"/>
      <c r="AP8" s="50"/>
      <c r="AQ8" s="50"/>
      <c r="AR8" s="50"/>
      <c r="AS8" s="50"/>
      <c r="AT8" s="45">
        <f>データ!T6</f>
        <v>196.98</v>
      </c>
      <c r="AU8" s="45"/>
      <c r="AV8" s="45"/>
      <c r="AW8" s="45"/>
      <c r="AX8" s="45"/>
      <c r="AY8" s="45"/>
      <c r="AZ8" s="45"/>
      <c r="BA8" s="45"/>
      <c r="BB8" s="45">
        <f>データ!U6</f>
        <v>127.61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5.55</v>
      </c>
      <c r="Q10" s="45"/>
      <c r="R10" s="45"/>
      <c r="S10" s="45"/>
      <c r="T10" s="45"/>
      <c r="U10" s="45"/>
      <c r="V10" s="45"/>
      <c r="W10" s="45">
        <f>データ!Q6</f>
        <v>71.33</v>
      </c>
      <c r="X10" s="45"/>
      <c r="Y10" s="45"/>
      <c r="Z10" s="45"/>
      <c r="AA10" s="45"/>
      <c r="AB10" s="45"/>
      <c r="AC10" s="45"/>
      <c r="AD10" s="50">
        <f>データ!R6</f>
        <v>2808</v>
      </c>
      <c r="AE10" s="50"/>
      <c r="AF10" s="50"/>
      <c r="AG10" s="50"/>
      <c r="AH10" s="50"/>
      <c r="AI10" s="50"/>
      <c r="AJ10" s="50"/>
      <c r="AK10" s="2"/>
      <c r="AL10" s="50">
        <f>データ!V6</f>
        <v>1388</v>
      </c>
      <c r="AM10" s="50"/>
      <c r="AN10" s="50"/>
      <c r="AO10" s="50"/>
      <c r="AP10" s="50"/>
      <c r="AQ10" s="50"/>
      <c r="AR10" s="50"/>
      <c r="AS10" s="50"/>
      <c r="AT10" s="45">
        <f>データ!W6</f>
        <v>1.03</v>
      </c>
      <c r="AU10" s="45"/>
      <c r="AV10" s="45"/>
      <c r="AW10" s="45"/>
      <c r="AX10" s="45"/>
      <c r="AY10" s="45"/>
      <c r="AZ10" s="45"/>
      <c r="BA10" s="45"/>
      <c r="BB10" s="45">
        <f>データ!X6</f>
        <v>1347.57</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62081</v>
      </c>
      <c r="D6" s="33">
        <f t="shared" si="3"/>
        <v>47</v>
      </c>
      <c r="E6" s="33">
        <f t="shared" si="3"/>
        <v>17</v>
      </c>
      <c r="F6" s="33">
        <f t="shared" si="3"/>
        <v>5</v>
      </c>
      <c r="G6" s="33">
        <f t="shared" si="3"/>
        <v>0</v>
      </c>
      <c r="H6" s="33" t="str">
        <f t="shared" si="3"/>
        <v>山形県　村山市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5.55</v>
      </c>
      <c r="Q6" s="34">
        <f t="shared" si="3"/>
        <v>71.33</v>
      </c>
      <c r="R6" s="34">
        <f t="shared" si="3"/>
        <v>2808</v>
      </c>
      <c r="S6" s="34">
        <f t="shared" si="3"/>
        <v>25136</v>
      </c>
      <c r="T6" s="34">
        <f t="shared" si="3"/>
        <v>196.98</v>
      </c>
      <c r="U6" s="34">
        <f t="shared" si="3"/>
        <v>127.61</v>
      </c>
      <c r="V6" s="34">
        <f t="shared" si="3"/>
        <v>1388</v>
      </c>
      <c r="W6" s="34">
        <f t="shared" si="3"/>
        <v>1.03</v>
      </c>
      <c r="X6" s="34">
        <f t="shared" si="3"/>
        <v>1347.57</v>
      </c>
      <c r="Y6" s="35">
        <f>IF(Y7="",NA(),Y7)</f>
        <v>96.4</v>
      </c>
      <c r="Z6" s="35">
        <f t="shared" ref="Z6:AH6" si="4">IF(Z7="",NA(),Z7)</f>
        <v>87.19</v>
      </c>
      <c r="AA6" s="35">
        <f t="shared" si="4"/>
        <v>98.36</v>
      </c>
      <c r="AB6" s="35">
        <f t="shared" si="4"/>
        <v>100.03</v>
      </c>
      <c r="AC6" s="35">
        <f t="shared" si="4"/>
        <v>104.98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85.26</v>
      </c>
      <c r="BR6" s="35">
        <f t="shared" ref="BR6:BZ6" si="8">IF(BR7="",NA(),BR7)</f>
        <v>92.71</v>
      </c>
      <c r="BS6" s="35">
        <f t="shared" si="8"/>
        <v>93.12</v>
      </c>
      <c r="BT6" s="35">
        <f t="shared" si="8"/>
        <v>92.96</v>
      </c>
      <c r="BU6" s="35">
        <f t="shared" si="8"/>
        <v>77.25</v>
      </c>
      <c r="BV6" s="35">
        <f t="shared" si="8"/>
        <v>51.03</v>
      </c>
      <c r="BW6" s="35">
        <f t="shared" si="8"/>
        <v>50.9</v>
      </c>
      <c r="BX6" s="35">
        <f t="shared" si="8"/>
        <v>50.82</v>
      </c>
      <c r="BY6" s="35">
        <f t="shared" si="8"/>
        <v>52.19</v>
      </c>
      <c r="BZ6" s="35">
        <f t="shared" si="8"/>
        <v>55.32</v>
      </c>
      <c r="CA6" s="34" t="str">
        <f>IF(CA7="","",IF(CA7="-","【-】","【"&amp;SUBSTITUTE(TEXT(CA7,"#,##0.00"),"-","△")&amp;"】"))</f>
        <v>【55.73】</v>
      </c>
      <c r="CB6" s="35">
        <f>IF(CB7="",NA(),CB7)</f>
        <v>145.76</v>
      </c>
      <c r="CC6" s="35">
        <f t="shared" ref="CC6:CK6" si="9">IF(CC7="",NA(),CC7)</f>
        <v>135.54</v>
      </c>
      <c r="CD6" s="35">
        <f t="shared" si="9"/>
        <v>140.30000000000001</v>
      </c>
      <c r="CE6" s="35">
        <f t="shared" si="9"/>
        <v>139.11000000000001</v>
      </c>
      <c r="CF6" s="35">
        <f t="shared" si="9"/>
        <v>169.55</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63.3</v>
      </c>
      <c r="CN6" s="35">
        <f t="shared" ref="CN6:CV6" si="10">IF(CN7="",NA(),CN7)</f>
        <v>59.41</v>
      </c>
      <c r="CO6" s="35">
        <f t="shared" si="10"/>
        <v>61.12</v>
      </c>
      <c r="CP6" s="35">
        <f t="shared" si="10"/>
        <v>61.12</v>
      </c>
      <c r="CQ6" s="35">
        <f t="shared" si="10"/>
        <v>65.47</v>
      </c>
      <c r="CR6" s="35">
        <f t="shared" si="10"/>
        <v>54.74</v>
      </c>
      <c r="CS6" s="35">
        <f t="shared" si="10"/>
        <v>53.78</v>
      </c>
      <c r="CT6" s="35">
        <f t="shared" si="10"/>
        <v>53.24</v>
      </c>
      <c r="CU6" s="35">
        <f t="shared" si="10"/>
        <v>52.31</v>
      </c>
      <c r="CV6" s="35">
        <f t="shared" si="10"/>
        <v>60.65</v>
      </c>
      <c r="CW6" s="34" t="str">
        <f>IF(CW7="","",IF(CW7="-","【-】","【"&amp;SUBSTITUTE(TEXT(CW7,"#,##0.00"),"-","△")&amp;"】"))</f>
        <v>【59.15】</v>
      </c>
      <c r="CX6" s="35">
        <f>IF(CX7="",NA(),CX7)</f>
        <v>87.62</v>
      </c>
      <c r="CY6" s="35">
        <f t="shared" ref="CY6:DG6" si="11">IF(CY7="",NA(),CY7)</f>
        <v>88.27</v>
      </c>
      <c r="CZ6" s="35">
        <f t="shared" si="11"/>
        <v>89.05</v>
      </c>
      <c r="DA6" s="35">
        <f t="shared" si="11"/>
        <v>87.6</v>
      </c>
      <c r="DB6" s="35">
        <f t="shared" si="11"/>
        <v>87.75</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1.94</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c r="A7" s="28"/>
      <c r="B7" s="37">
        <v>2016</v>
      </c>
      <c r="C7" s="37">
        <v>62081</v>
      </c>
      <c r="D7" s="37">
        <v>47</v>
      </c>
      <c r="E7" s="37">
        <v>17</v>
      </c>
      <c r="F7" s="37">
        <v>5</v>
      </c>
      <c r="G7" s="37">
        <v>0</v>
      </c>
      <c r="H7" s="37" t="s">
        <v>110</v>
      </c>
      <c r="I7" s="37" t="s">
        <v>111</v>
      </c>
      <c r="J7" s="37" t="s">
        <v>112</v>
      </c>
      <c r="K7" s="37" t="s">
        <v>113</v>
      </c>
      <c r="L7" s="37" t="s">
        <v>114</v>
      </c>
      <c r="M7" s="37"/>
      <c r="N7" s="38" t="s">
        <v>115</v>
      </c>
      <c r="O7" s="38" t="s">
        <v>116</v>
      </c>
      <c r="P7" s="38">
        <v>5.55</v>
      </c>
      <c r="Q7" s="38">
        <v>71.33</v>
      </c>
      <c r="R7" s="38">
        <v>2808</v>
      </c>
      <c r="S7" s="38">
        <v>25136</v>
      </c>
      <c r="T7" s="38">
        <v>196.98</v>
      </c>
      <c r="U7" s="38">
        <v>127.61</v>
      </c>
      <c r="V7" s="38">
        <v>1388</v>
      </c>
      <c r="W7" s="38">
        <v>1.03</v>
      </c>
      <c r="X7" s="38">
        <v>1347.57</v>
      </c>
      <c r="Y7" s="38">
        <v>96.4</v>
      </c>
      <c r="Z7" s="38">
        <v>87.19</v>
      </c>
      <c r="AA7" s="38">
        <v>98.36</v>
      </c>
      <c r="AB7" s="38">
        <v>100.03</v>
      </c>
      <c r="AC7" s="38">
        <v>104.98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1197.82</v>
      </c>
      <c r="BL7" s="38">
        <v>1126.77</v>
      </c>
      <c r="BM7" s="38">
        <v>1044.8</v>
      </c>
      <c r="BN7" s="38">
        <v>1081.8</v>
      </c>
      <c r="BO7" s="38">
        <v>974.93</v>
      </c>
      <c r="BP7" s="38">
        <v>914.53</v>
      </c>
      <c r="BQ7" s="38">
        <v>85.26</v>
      </c>
      <c r="BR7" s="38">
        <v>92.71</v>
      </c>
      <c r="BS7" s="38">
        <v>93.12</v>
      </c>
      <c r="BT7" s="38">
        <v>92.96</v>
      </c>
      <c r="BU7" s="38">
        <v>77.25</v>
      </c>
      <c r="BV7" s="38">
        <v>51.03</v>
      </c>
      <c r="BW7" s="38">
        <v>50.9</v>
      </c>
      <c r="BX7" s="38">
        <v>50.82</v>
      </c>
      <c r="BY7" s="38">
        <v>52.19</v>
      </c>
      <c r="BZ7" s="38">
        <v>55.32</v>
      </c>
      <c r="CA7" s="38">
        <v>55.73</v>
      </c>
      <c r="CB7" s="38">
        <v>145.76</v>
      </c>
      <c r="CC7" s="38">
        <v>135.54</v>
      </c>
      <c r="CD7" s="38">
        <v>140.30000000000001</v>
      </c>
      <c r="CE7" s="38">
        <v>139.11000000000001</v>
      </c>
      <c r="CF7" s="38">
        <v>169.55</v>
      </c>
      <c r="CG7" s="38">
        <v>289.60000000000002</v>
      </c>
      <c r="CH7" s="38">
        <v>293.27</v>
      </c>
      <c r="CI7" s="38">
        <v>300.52</v>
      </c>
      <c r="CJ7" s="38">
        <v>296.14</v>
      </c>
      <c r="CK7" s="38">
        <v>283.17</v>
      </c>
      <c r="CL7" s="38">
        <v>276.77999999999997</v>
      </c>
      <c r="CM7" s="38">
        <v>63.3</v>
      </c>
      <c r="CN7" s="38">
        <v>59.41</v>
      </c>
      <c r="CO7" s="38">
        <v>61.12</v>
      </c>
      <c r="CP7" s="38">
        <v>61.12</v>
      </c>
      <c r="CQ7" s="38">
        <v>65.47</v>
      </c>
      <c r="CR7" s="38">
        <v>54.74</v>
      </c>
      <c r="CS7" s="38">
        <v>53.78</v>
      </c>
      <c r="CT7" s="38">
        <v>53.24</v>
      </c>
      <c r="CU7" s="38">
        <v>52.31</v>
      </c>
      <c r="CV7" s="38">
        <v>60.65</v>
      </c>
      <c r="CW7" s="38">
        <v>59.15</v>
      </c>
      <c r="CX7" s="38">
        <v>87.62</v>
      </c>
      <c r="CY7" s="38">
        <v>88.27</v>
      </c>
      <c r="CZ7" s="38">
        <v>89.05</v>
      </c>
      <c r="DA7" s="38">
        <v>87.6</v>
      </c>
      <c r="DB7" s="38">
        <v>87.75</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1.94</v>
      </c>
      <c r="EJ7" s="38">
        <v>0.04</v>
      </c>
      <c r="EK7" s="38">
        <v>0.03</v>
      </c>
      <c r="EL7" s="38">
        <v>0.02</v>
      </c>
      <c r="EM7" s="38">
        <v>0.01</v>
      </c>
      <c r="EN7" s="38">
        <v>2.0499999999999998</v>
      </c>
      <c r="EO7" s="38">
        <v>1.58</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2018-02-19T09:44:03Z</cp:lastPrinted>
  <dcterms:created xsi:type="dcterms:W3CDTF">2017-12-25T02:25:10Z</dcterms:created>
  <dcterms:modified xsi:type="dcterms:W3CDTF">2018-02-19T09:44:06Z</dcterms:modified>
  <cp:category/>
</cp:coreProperties>
</file>